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Working\"/>
    </mc:Choice>
  </mc:AlternateContent>
  <bookViews>
    <workbookView xWindow="0" yWindow="0" windowWidth="20490" windowHeight="6860"/>
  </bookViews>
  <sheets>
    <sheet name="Sheet1" sheetId="1" r:id="rId1"/>
    <sheet name="Sector &amp; Type of Customer "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13" i="1" l="1"/>
  <c r="AI12" i="1"/>
  <c r="AI75" i="1"/>
  <c r="AI74" i="1"/>
  <c r="AL9" i="1"/>
  <c r="AK10" i="1"/>
  <c r="AK9" i="1"/>
  <c r="AK8" i="1"/>
  <c r="AI7" i="1"/>
  <c r="AL75" i="1" l="1"/>
  <c r="AL68" i="1"/>
  <c r="AL63" i="1"/>
  <c r="AL54" i="1"/>
  <c r="AL52" i="1"/>
  <c r="AL48" i="1"/>
  <c r="AL47" i="1"/>
  <c r="AL44" i="1"/>
  <c r="AL43" i="1"/>
  <c r="AL39" i="1"/>
  <c r="AL38" i="1"/>
  <c r="AL36" i="1"/>
  <c r="AU35" i="1"/>
  <c r="AV35" i="1"/>
  <c r="AW35" i="1"/>
  <c r="AL35" i="1"/>
  <c r="AK35" i="1"/>
  <c r="AL31" i="1"/>
  <c r="AL30" i="1"/>
  <c r="AK30" i="1"/>
  <c r="AL28" i="1"/>
  <c r="AL26" i="1"/>
  <c r="AL25" i="1"/>
  <c r="AL24" i="1"/>
  <c r="AK24" i="1"/>
  <c r="AL22" i="1"/>
  <c r="AL21" i="1"/>
  <c r="AK21" i="1"/>
  <c r="AL18" i="1" l="1"/>
  <c r="AK18" i="1"/>
  <c r="AL17" i="1"/>
  <c r="AL16" i="1"/>
  <c r="AL15" i="1"/>
  <c r="AL12" i="1"/>
  <c r="AL11" i="1"/>
  <c r="AL74" i="1"/>
  <c r="AK74" i="1"/>
  <c r="AL73" i="1"/>
  <c r="AK73" i="1"/>
  <c r="AL72" i="1"/>
  <c r="AK72" i="1"/>
  <c r="AL71" i="1"/>
  <c r="AK71" i="1"/>
  <c r="AL70" i="1"/>
  <c r="AK70" i="1"/>
  <c r="AL69" i="1"/>
  <c r="AK69" i="1"/>
  <c r="AL67" i="1"/>
  <c r="AK67" i="1"/>
  <c r="AL66" i="1"/>
  <c r="AK66" i="1"/>
  <c r="AL65" i="1"/>
  <c r="AK65" i="1"/>
  <c r="AL64" i="1"/>
  <c r="AK64" i="1"/>
  <c r="AL62" i="1"/>
  <c r="AK62" i="1"/>
  <c r="AL61" i="1"/>
  <c r="AK61" i="1"/>
  <c r="AL60" i="1"/>
  <c r="AK60" i="1"/>
  <c r="AL59" i="1"/>
  <c r="AK59" i="1"/>
  <c r="AL58" i="1"/>
  <c r="AK58" i="1"/>
  <c r="AL57" i="1"/>
  <c r="AK57" i="1"/>
  <c r="AL56" i="1"/>
  <c r="AK56" i="1"/>
  <c r="AL55" i="1"/>
  <c r="AK55" i="1"/>
  <c r="AL53" i="1"/>
  <c r="AK53" i="1"/>
  <c r="AL51" i="1"/>
  <c r="AK51" i="1"/>
  <c r="AL50" i="1"/>
  <c r="AK50" i="1"/>
  <c r="AL49" i="1"/>
  <c r="AK49" i="1"/>
  <c r="AL46" i="1"/>
  <c r="AK46" i="1"/>
  <c r="AL45" i="1"/>
  <c r="AK45" i="1"/>
  <c r="AL42" i="1"/>
  <c r="AK42" i="1"/>
  <c r="AL41" i="1"/>
  <c r="AK41" i="1"/>
  <c r="AL40" i="1"/>
  <c r="AK40" i="1"/>
  <c r="AL37" i="1"/>
  <c r="AK37" i="1"/>
  <c r="AL34" i="1"/>
  <c r="AK34" i="1"/>
  <c r="AL33" i="1"/>
  <c r="AK33" i="1"/>
  <c r="AL32" i="1"/>
  <c r="AK32" i="1"/>
  <c r="AL29" i="1"/>
  <c r="AK29" i="1"/>
  <c r="AL27" i="1"/>
  <c r="AK27" i="1"/>
  <c r="AL23" i="1"/>
  <c r="AK23" i="1"/>
  <c r="AL20" i="1"/>
  <c r="AK20" i="1"/>
  <c r="AL19" i="1"/>
  <c r="AK19" i="1"/>
  <c r="AL14" i="1"/>
  <c r="AK14" i="1"/>
  <c r="AL13" i="1"/>
  <c r="AK13" i="1"/>
  <c r="AL10" i="1"/>
  <c r="AL8"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1" i="1"/>
  <c r="AI10" i="1"/>
  <c r="AI9" i="1"/>
  <c r="AI8" i="1"/>
  <c r="J2" i="2" l="1"/>
</calcChain>
</file>

<file path=xl/comments1.xml><?xml version="1.0" encoding="utf-8"?>
<comments xmlns="http://schemas.openxmlformats.org/spreadsheetml/2006/main">
  <authors>
    <author>Windows User</author>
  </authors>
  <commentList>
    <comment ref="M3" authorId="0" shapeId="0">
      <text>
        <r>
          <rPr>
            <b/>
            <sz val="9"/>
            <color indexed="81"/>
            <rFont val="Tahoma"/>
            <charset val="1"/>
          </rPr>
          <t>HoC:</t>
        </r>
        <r>
          <rPr>
            <sz val="9"/>
            <color indexed="81"/>
            <rFont val="Tahoma"/>
            <charset val="1"/>
          </rPr>
          <t xml:space="preserve">
Asset/Home Purchase</t>
        </r>
      </text>
    </comment>
    <comment ref="N3" authorId="0" shapeId="0">
      <text>
        <r>
          <rPr>
            <b/>
            <sz val="9"/>
            <color indexed="81"/>
            <rFont val="Tahoma"/>
            <family val="2"/>
          </rPr>
          <t>Windows User:</t>
        </r>
        <r>
          <rPr>
            <sz val="9"/>
            <color indexed="81"/>
            <rFont val="Tahoma"/>
            <family val="2"/>
          </rPr>
          <t xml:space="preserve">
Developer</t>
        </r>
      </text>
    </comment>
    <comment ref="O3" authorId="0" shapeId="0">
      <text>
        <r>
          <rPr>
            <b/>
            <sz val="9"/>
            <color indexed="81"/>
            <rFont val="Tahoma"/>
            <charset val="1"/>
          </rPr>
          <t>HoC:</t>
        </r>
        <r>
          <rPr>
            <sz val="9"/>
            <color indexed="81"/>
            <rFont val="Tahoma"/>
            <charset val="1"/>
          </rPr>
          <t xml:space="preserve">
Project Financing</t>
        </r>
      </text>
    </comment>
  </commentList>
</comments>
</file>

<file path=xl/sharedStrings.xml><?xml version="1.0" encoding="utf-8"?>
<sst xmlns="http://schemas.openxmlformats.org/spreadsheetml/2006/main" count="2624" uniqueCount="767">
  <si>
    <t>Loan Master List</t>
  </si>
  <si>
    <t>Borrower</t>
  </si>
  <si>
    <t>Source of Income</t>
  </si>
  <si>
    <t>No.</t>
  </si>
  <si>
    <t>Purpose of Loan</t>
  </si>
  <si>
    <t>Security Value</t>
  </si>
  <si>
    <t>Valuer</t>
  </si>
  <si>
    <t>Originator</t>
  </si>
  <si>
    <t>Evaluator</t>
  </si>
  <si>
    <t>Special Condition for DD</t>
  </si>
  <si>
    <t>ICR</t>
  </si>
  <si>
    <t>DSR</t>
  </si>
  <si>
    <t>Contact</t>
  </si>
  <si>
    <t>Approver</t>
  </si>
  <si>
    <t>DD Date</t>
  </si>
  <si>
    <t>Approval Date</t>
  </si>
  <si>
    <t>LOO Date</t>
  </si>
  <si>
    <t>Sector</t>
  </si>
  <si>
    <t>Facility</t>
  </si>
  <si>
    <t>Security Type</t>
  </si>
  <si>
    <t>Review Date</t>
  </si>
  <si>
    <t>Limit (MKHR)</t>
  </si>
  <si>
    <t>Branch</t>
  </si>
  <si>
    <t>Group Borrower</t>
  </si>
  <si>
    <t>O/S (KUSD)</t>
  </si>
  <si>
    <t>Pending Documents</t>
  </si>
  <si>
    <t>SPA</t>
  </si>
  <si>
    <t>Project Value</t>
  </si>
  <si>
    <t>Team In Charge</t>
  </si>
  <si>
    <t>Credit Assesment Unit</t>
  </si>
  <si>
    <t>Credit Operations Units</t>
  </si>
  <si>
    <t>Type of Customer</t>
  </si>
  <si>
    <t>1-</t>
  </si>
  <si>
    <t>គ្រឹះស្ថានហិរញ្ញវត្ថុ Financial Institutions</t>
  </si>
  <si>
    <t>1.1-</t>
  </si>
  <si>
    <t>ធនាគារជាតិនៃកម្ពុជា National Bank of Cambodia (Central Bank)</t>
  </si>
  <si>
    <t>1.1-    ធនាគារជាតិនៃកម្ពុជា National Bank of Cambodia (Central Bank)</t>
  </si>
  <si>
    <t>1.2-</t>
  </si>
  <si>
    <t>គ្រឹះស្ថានហិរញ្ញវត្ថុទទួលប្រាក់បញ្ញើ Depository Institutions</t>
  </si>
  <si>
    <t>1.2-    គ្រឹះស្ថានហិរញ្ញវត្ថុទទួលប្រាក់បញ្ញើ Depository Institutions</t>
  </si>
  <si>
    <t>1.2.1-</t>
  </si>
  <si>
    <t>ធនាគារពាណិជ្ជ Commercial Banks</t>
  </si>
  <si>
    <t>1.2.1-    ធនាគារពាណិជ្ជ Commercial Banks</t>
  </si>
  <si>
    <t>1.2.2-</t>
  </si>
  <si>
    <t>គ្រឹះស្ថានមីក្រូហិរញ្ញវត្ថុទទួលប្រាក់បញ្ញើ Depository Microfinance Institutions</t>
  </si>
  <si>
    <t>1.2.2-    គ្រឹះស្ថានមីក្រូហិរញ្ញវត្ថុទទួលប្រាក់បញ្ញើ Depository Microfinance Institutions</t>
  </si>
  <si>
    <t>1.2.3-</t>
  </si>
  <si>
    <t>គ្រឺះស្ថានហិរព្វាវ្ញត្ថុផ្សេងទៀតដែលទទួលប្រាក់បញ្ញើ Other Depository Institutions</t>
  </si>
  <si>
    <t>1.2.3-    គ្រឺះស្ថានហិរព្វាវ្ញត្ថុផ្សេងទៀតដែលទទួលប្រាក់បញ្ញើ Other Depository Institutions</t>
  </si>
  <si>
    <t>1.3-</t>
  </si>
  <si>
    <t>គ្រឹះស្ថានហិរញ្ញវត្ថុផ្សេងៗទៀត Other Financial Institutions</t>
  </si>
  <si>
    <t>1.3-    គ្រឹះស្ថានហិរញ្ញវត្ថុផ្សេងៗទៀត Other Financial Institutions</t>
  </si>
  <si>
    <t>1.3.1-</t>
  </si>
  <si>
    <t>ធនាគារឯកទេស  Specialized Banks</t>
  </si>
  <si>
    <t>1.3.1-    ធនាគារឯកទេស  Specialized Banks</t>
  </si>
  <si>
    <t>1.3.2-</t>
  </si>
  <si>
    <t>គ្រឹះស្ថានមីក្រូហិរញ្ញវត្ថុមានអាជ្ញាប័ណ្ណ Licensed Microfinance Institutions</t>
  </si>
  <si>
    <t>1.3.2-    គ្រឹះស្ថានមីក្រូហិរញ្ញវត្ថុមានអាជ្ញាប័ណ្ណ Licensed Microfinance Institutions</t>
  </si>
  <si>
    <t>1.3.3-</t>
  </si>
  <si>
    <t>ក្រុមហ៊ុនធានារ៉ាប់រងជីវិត Life Insurance</t>
  </si>
  <si>
    <t>1.3.3-    ក្រុមហ៊ុនធានារ៉ាប់រងជីវិត Life Insurance</t>
  </si>
  <si>
    <t>1.3.4-</t>
  </si>
  <si>
    <t>ក្រុមហ៊ុនធានារ៉ាប់រងទូទៅ General Insurance</t>
  </si>
  <si>
    <t>1.3.4-    ក្រុមហ៊ុនធានារ៉ាប់រងទូទៅ General Insurance</t>
  </si>
  <si>
    <t>1.3.5-</t>
  </si>
  <si>
    <t>មូលនិធិសោធននិវត្ត  Pension Funds</t>
  </si>
  <si>
    <t>1.3.5-    មូលនិធិសោធននិវត្ត  Pension Funds</t>
  </si>
  <si>
    <t>1.3.6-</t>
  </si>
  <si>
    <t>ផ្សារហ៊ុន និង ឈ្មូញកណ្តាល មូលបត្រ Stock Exchange and Stockbrokers</t>
  </si>
  <si>
    <t>1.3.6-    ផ្សារហ៊ុន និង ឈ្មូញកណ្តាល មូលបត្រ Stock Exchange and Stockbrokers</t>
  </si>
  <si>
    <t>1.3.7-</t>
  </si>
  <si>
    <t>គ្រឹះស្ថានហិរញ្ញវត្ថុផ្សេងៗទៀតដែលមិនមានរៀបរាប់ខាងលើ Other Financial Institutions, not listed above</t>
  </si>
  <si>
    <t>1.3.7-    គ្រឹះស្ថានហិរញ្ញវត្ថុផ្សេងៗទៀតដែលមិនមានរៀបរាប់ខាងលើ Other Financial Institutions, not listed above</t>
  </si>
  <si>
    <t>2-</t>
  </si>
  <si>
    <t>គ្រឹះស្ថានមិនបំរើសេវាហិរញ្ញវត្ថុ Non-Financial Institutions</t>
  </si>
  <si>
    <t>2.1-</t>
  </si>
  <si>
    <t>កសិកម្ម រុក្ខាប្រម៉ាញ់ និង នេសាទ Agriculture, Forestry and Fishing</t>
  </si>
  <si>
    <t>2.1.1-</t>
  </si>
  <si>
    <t>កសិកម្ម Agriculture</t>
  </si>
  <si>
    <t>2.1.1-    កសិកម្ម Agriculture</t>
  </si>
  <si>
    <t>2.1.2-</t>
  </si>
  <si>
    <t>រុក្ខាប្រម៉ាញ់ Forestry</t>
  </si>
  <si>
    <t>2.1.2-    រុក្ខាប្រម៉ាញ់ Forestry</t>
  </si>
  <si>
    <t>2.1.3-</t>
  </si>
  <si>
    <t>នេសាទ Fishing</t>
  </si>
  <si>
    <t>2.1.3-    នេសាទ Fishing</t>
  </si>
  <si>
    <t>2.2-</t>
  </si>
  <si>
    <t>ឧស្សាហកម្មរ៉ែ Mining and Quarrying</t>
  </si>
  <si>
    <t>2.2-    ឧស្សាហកម្មរ៉ែ Mining and Quarrying</t>
  </si>
  <si>
    <t>2.3-</t>
  </si>
  <si>
    <t>កម្មន្តសាលកម្ម Manufacturing</t>
  </si>
  <si>
    <t>2.3.1-</t>
  </si>
  <si>
    <t>កម្មន្តសាលកម្មផលិតផលអាហារ Food Products Manufacturing</t>
  </si>
  <si>
    <t>2.3.1-    កម្មន្តសាលកម្មផលិតផលអាហារ Food Products Manufacturing</t>
  </si>
  <si>
    <t>2.3.2-</t>
  </si>
  <si>
    <t>កម្មន្តសាលកម្មភេសជ្ជៈ និង ថ្នាំជក់ Beverage and Tobacco Manufacturing</t>
  </si>
  <si>
    <t>2.3.2-    កម្មន្តសាលកម្មភេសជ្ជៈ និង ថ្នាំជក់ Beverage and Tobacco Manufacturing</t>
  </si>
  <si>
    <t>2.3.3-</t>
  </si>
  <si>
    <t>កម្មន្តសាលកម្មវាយនភ័ណ្ឌ សំលៀកបំពាក់ និង ផលិតផលស្បែក Textile, Wearing Apparel and Leather Products Manufacturing</t>
  </si>
  <si>
    <t>2.3.3-    កម្មន្តសាលកម្មវាយនភ័ណ្ឌ សំលៀកបំពាក់ និង ផលិតផលស្បែក Textile, Wearing Apparel and Leather Products Manufacturing</t>
  </si>
  <si>
    <t>2.3.4-</t>
  </si>
  <si>
    <t>កម្មន្តសាលកម្មផលិតផលឈើ និង ក្រដាស Wood Products and Paper Manufacturing</t>
  </si>
  <si>
    <t>2.3.4-    កម្មន្តសាលកម្មផលិតផលឈើ និង ក្រដាស Wood Products and Paper Manufacturing</t>
  </si>
  <si>
    <t>2.3.5-</t>
  </si>
  <si>
    <t>បោះពុម្ព Printing</t>
  </si>
  <si>
    <t>2.3.5-    បោះពុម្ព Printing</t>
  </si>
  <si>
    <t>2.3.6-</t>
  </si>
  <si>
    <t>កម្មន្តសាលកម្មប្រង ធ្យូងថ្ម វត្ថុធាតុគីំមី ប៉ូលីម៊ែ និង កៅស៊ូ  Petroleum, Coal, Chemical, Polymer and Rubber Manufacturing</t>
  </si>
  <si>
    <t>2.3.6-    កម្មន្តសាលកម្មប្រង ធ្យូងថ្ម វត្ថុធាតុគីំមី ប៉ូលីម៊ែ និង កៅស៊ូ  Petroleum, Coal, Chemical, Polymer and Rubber Manufacturing</t>
  </si>
  <si>
    <t>2.3.7-</t>
  </si>
  <si>
    <t>កម្មន្តសាលកម្មសារធាតុខនិក និង មិនមែនលោហៈធាតុ  Non-Metallic Minerals Manufacturing</t>
  </si>
  <si>
    <t>2.3.7-    កម្មន្តសាលកម្មសារធាតុខនិក និង មិនមែនលោហៈធាតុ  Non-Metallic Minerals Manufacturing</t>
  </si>
  <si>
    <t>2.3.8-</t>
  </si>
  <si>
    <t>កម្មន្តសាលកម្មលោហៈធាតុ និង ផលិតផលលោហៈ Metal and Metal Products Manufacturing</t>
  </si>
  <si>
    <t>2.3.8-    កម្មន្តសាលកម្មលោហៈធាតុ និង ផលិតផលលោហៈ Metal and Metal Products Manufacturing</t>
  </si>
  <si>
    <t>2.3.9-</t>
  </si>
  <si>
    <t>កម្មន្តសាលកម្មសំភារៈដឹកជញ្ជូន Transport Equipment Manufacturing</t>
  </si>
  <si>
    <t>2.3.9-    កម្មន្តសាលកម្មសំភារៈដឹកជញ្ជូន Transport Equipment Manufacturing</t>
  </si>
  <si>
    <t>2.3.10-</t>
  </si>
  <si>
    <t>កម្មន្តសាលកម្មគ្រឿងចក្រ និង ទិឰសំភារៈ Machinery and Equipment Manufacturing</t>
  </si>
  <si>
    <t>2.3.10-    កម្មន្តសាលកម្មគ្រឿងចក្រ និង ទិឰសំភារៈ Machinery and Equipment Manufacturing</t>
  </si>
  <si>
    <t>2.3.11-</t>
  </si>
  <si>
    <t>កម្មន្តសាលកម្មគ្រឿងសង្ហារឹម និង ផ្សេងៗ Furniture and Other Manufacturing</t>
  </si>
  <si>
    <t>2.3.11-    កម្មន្តសាលកម្មគ្រឿងសង្ហារឹម និង ផ្សេងៗ Furniture and Other Manufacturing</t>
  </si>
  <si>
    <t>2.4-</t>
  </si>
  <si>
    <t>ការផ្គត់ផ្គង់សេវាសាធារណៈ Utilities</t>
  </si>
  <si>
    <t>2.4.1-</t>
  </si>
  <si>
    <t>អគ្គិសនី Electricity</t>
  </si>
  <si>
    <t>2.4.1-    អគ្គិសនី Electricity</t>
  </si>
  <si>
    <t>2.4.2-</t>
  </si>
  <si>
    <t>ឧស្ម័ន Gas</t>
  </si>
  <si>
    <t>2.4.2-    ឧស្ម័ន Gas</t>
  </si>
  <si>
    <t>2.4.3-</t>
  </si>
  <si>
    <t>ទឹកស្អាត និង បណ្តាញលូ Water, Sewerage and Drainage</t>
  </si>
  <si>
    <t>2.4.3-    ទឹកស្អាត និង បណ្តាញលូ Water, Sewerage and Drainage</t>
  </si>
  <si>
    <t>2.4.4-</t>
  </si>
  <si>
    <t>ការប្រមូលកាកសំណល់ បន្សុត និង សំណល់ចោល Waste Collection, Treatment and Disposal</t>
  </si>
  <si>
    <t>2.4.4-    ការប្រមូលកាកសំណល់ បន្សុត និង សំណល់ចោល Waste Collection, Treatment and Disposal</t>
  </si>
  <si>
    <t>2.5-</t>
  </si>
  <si>
    <t>សំណង់ Construction</t>
  </si>
  <si>
    <t>2.5.1-</t>
  </si>
  <si>
    <t xml:space="preserve">អភិវឌ្ឈន៍អចលនទ្រព្យសំរាប់វិស័យឧស្សាហកម្ម Property Development: Industrial </t>
  </si>
  <si>
    <t xml:space="preserve">2.5.1-    អភិវឌ្ឈន៍អចលនទ្រព្យសំរាប់វិស័យឧស្សាហកម្ម Property Development: Industrial </t>
  </si>
  <si>
    <t>2.5.2-</t>
  </si>
  <si>
    <t>អភិវឌ្ឈន៍អចលនទ្រព្យសំរាប់វិស័យពាណិជ្ជកម្ម Property Development: Commercial</t>
  </si>
  <si>
    <t>2.5.2-    អភិវឌ្ឈន៍អចលនទ្រព្យសំរាប់វិស័យពាណិជ្ជកម្ម Property Development: Commercial</t>
  </si>
  <si>
    <t>2.5.3-</t>
  </si>
  <si>
    <t>អភិវឌ្ឈន៍អចលនទ្រព្យសំរាប់វិស័យទេសចរណ៍ Property Development: Tourism related</t>
  </si>
  <si>
    <t>2.5.3-    អភិវឌ្ឈន៍អចលនទ្រព្យសំរាប់វិស័យទេសចរណ៍ Property Development: Tourism related</t>
  </si>
  <si>
    <t>2.5.4-</t>
  </si>
  <si>
    <t>អភិវឌ្ឈន៍អចលនទ្រព្យសំរាប់លំនៅដ្ឋាន Property Development: Residential</t>
  </si>
  <si>
    <t>2.5.4-    អភិវឌ្ឈន៍អចលនទ្រព្យសំរាប់លំនៅដ្ឋាន Property Development: Residential</t>
  </si>
  <si>
    <t>2.5.5-</t>
  </si>
  <si>
    <t>អភិវឌ្ឈន៍អចលនទ្រព្យសំរាប់វិស័យផ្សេងៗទៀត Property Development: Others</t>
  </si>
  <si>
    <t>2.5.5-    អភិវឌ្ឈន៍អចលនទ្រព្យសំរាប់វិស័យផ្សេងៗទៀត Property Development: Others</t>
  </si>
  <si>
    <t>2.5.6-</t>
  </si>
  <si>
    <t>សំណង់ធន់ធ្ងន់ Heavy Construction</t>
  </si>
  <si>
    <t>2.5.6-    សំណង់ធន់ធ្ងន់ Heavy Construction</t>
  </si>
  <si>
    <t>2.5.7-</t>
  </si>
  <si>
    <t>ការរៀបចំដី Land Management</t>
  </si>
  <si>
    <t>2.5.7-    ការរៀបចំដី Land Management</t>
  </si>
  <si>
    <t>2.5.8-</t>
  </si>
  <si>
    <t>សំណង់ផ្សេងៗទៀត Other Construction</t>
  </si>
  <si>
    <t>2.5.8-    សំណង់ផ្សេងៗទៀត Other Construction</t>
  </si>
  <si>
    <t>2.6-</t>
  </si>
  <si>
    <t>ការជួញដូរដុំ Wholesale Trade</t>
  </si>
  <si>
    <t>2.6.1-</t>
  </si>
  <si>
    <t>នាំចូល Import</t>
  </si>
  <si>
    <t>2.6.1-    នាំចូល Import</t>
  </si>
  <si>
    <t>2.6.2-</t>
  </si>
  <si>
    <t>នាំចេញ Export</t>
  </si>
  <si>
    <t>2.6.2-    នាំចេញ Export</t>
  </si>
  <si>
    <t>2.6.3-</t>
  </si>
  <si>
    <t>ផ្សេងៗ Other</t>
  </si>
  <si>
    <t>2.6.3-    ផ្សេងៗ Other</t>
  </si>
  <si>
    <t>2.7-</t>
  </si>
  <si>
    <t>ការជួញដូររាយ Retail Trade</t>
  </si>
  <si>
    <t>2.7-    ការជួញដូររាយ Retail Trade</t>
  </si>
  <si>
    <t>2.8-</t>
  </si>
  <si>
    <t>សណ្ឋាគារនិងភោជនីដ្ឋាន Hotels and Restaurants</t>
  </si>
  <si>
    <t>2.8-    សណ្ឋាគារនិងភោជនីដ្ឋាន Hotels and Restaurants</t>
  </si>
  <si>
    <t>2.9-</t>
  </si>
  <si>
    <t>ដឹកជញ្ជូននិងស្តុកបណ្តោះអាសន្ន Transport and Storage</t>
  </si>
  <si>
    <t>2.9-    ដឹកជញ្ជូននិងស្តុកបណ្តោះអាសន្ន Transport and Storage</t>
  </si>
  <si>
    <t>2.10-</t>
  </si>
  <si>
    <t>បណ្តាញព័ត៌មាននិងទូរគមនាគមន៍ Information Media and Telecommunications</t>
  </si>
  <si>
    <t>2.10-    បណ្តាញព័ត៌មាននិងទូរគមនាគមន៍ Information Media and Telecommunications</t>
  </si>
  <si>
    <t>2.11-</t>
  </si>
  <si>
    <t>អាជីវកម្មជួល និងភតិសន្យាប្រតិបត្តិការ មិនរាប់បញ្ចូលភតិសន្សានិងការជួល អចលនទ្រព្យ Rental and Operational Leasing Activities, excluded Real Estate Leasing and Rentals</t>
  </si>
  <si>
    <t>2.11-    អាជីវកម្មជួល និងភតិសន្យាប្រតិបត្តិការ មិនរាប់បញ្ចូលភតិសន្សានិងការជួល អចលនទ្រព្យ Rental and Operational Leasing Activities, excluded Real Estate Leasing and Rentals</t>
  </si>
  <si>
    <t>2.12-</t>
  </si>
  <si>
    <t>ការជួញដូរអចលនទ្រព្យ Real Estate Activities</t>
  </si>
  <si>
    <t>2.12.1-</t>
  </si>
  <si>
    <t>ការជួញដូរអចលនទ្រព្យសំរាប់វិស័យឧស្សាហកម្ម Real Estate Operation: Industrial</t>
  </si>
  <si>
    <t>2.12.1-    ការជួញដូរអចលនទ្រព្យសំរាប់វិស័យឧស្សាហកម្ម Real Estate Operation: Industrial</t>
  </si>
  <si>
    <t>2.12.2-</t>
  </si>
  <si>
    <t>ការជួញដូរអចលនទ្រព្យសំរាប់វិស័យពាណិជ្ជកម្ម Real Estate Operation: Commercial</t>
  </si>
  <si>
    <t>2.12.2-    ការជួញដូរអចលនទ្រព្យសំរាប់វិស័យពាណិជ្ជកម្ម Real Estate Operation: Commercial</t>
  </si>
  <si>
    <t>2.12.3-</t>
  </si>
  <si>
    <t>ការជួញដូរអចលនទ្រព្យសំរាប់វិស័យទេសចរណ៍ Real Estate Operation: Tourism Related</t>
  </si>
  <si>
    <t>2.12.3-    ការជួញដូរអចលនទ្រព្យសំរាប់វិស័យទេសចរណ៍ Real Estate Operation: Tourism Related</t>
  </si>
  <si>
    <t>2.12.4-</t>
  </si>
  <si>
    <t>ការជួញដូរអចលនទ្រព្យសំរាប់លំនៅដ្ឋាន Real Estate Operation: Residential</t>
  </si>
  <si>
    <t>2.12.4-    ការជួញដូរអចលនទ្រព្យសំរាប់លំនៅដ្ឋាន Real Estate Operation: Residential</t>
  </si>
  <si>
    <t>2.12.5-</t>
  </si>
  <si>
    <t>ការជួញដូរអចលនទ្រព្យសំរាប់វិស័យផ្សេងៗ Real Estate Operation: Other</t>
  </si>
  <si>
    <t>2.12.5-    ការជួញដូរអចលនទ្រព្យសំរាប់វិស័យផ្សេងៗ Real Estate Operation: Other</t>
  </si>
  <si>
    <t>2.12.6-</t>
  </si>
  <si>
    <t>ភ្នាក់ងារផ្តល់សេវាកម្មលើការជួញដូរអចលនទ្រព្យ Real Estate Service Providers for a fee (i.e. Real Estate Agents and Similar Activities)</t>
  </si>
  <si>
    <t>2.12.6-    ភ្នាក់ងារផ្តល់សេវាកម្មលើការជួញដូរអចលនទ្រព្យ Real Estate Service Providers for a fee (i.e. Real Estate Agents and Similar Activities)</t>
  </si>
  <si>
    <t>2.13-</t>
  </si>
  <si>
    <t>សេវាកម្មមិនមែនហិរញ្ញវត្ថុផ្សេងៗទៀត Other Non-Financial Services</t>
  </si>
  <si>
    <t>2.13-    សេវាកម្មមិនមែនហិរញ្ញវត្ថុផ្សេងៗទៀត Other Non-Financial Services</t>
  </si>
  <si>
    <t>3-</t>
  </si>
  <si>
    <t>តំរូវការផ្ទាល់ខ្លួន Personal Essentials</t>
  </si>
  <si>
    <t>3.1-</t>
  </si>
  <si>
    <t>ការឱ្យខ្ចីជាបុគ្គល Personal Lending</t>
  </si>
  <si>
    <t>3.1.1-</t>
  </si>
  <si>
    <t>មានការធានា (មិនរួមបញ្ចូល វត្ថុធានាជាផ្ទះដែលកំពុងជាប់បន្ទុកបង់រំលោះ) Secured, excluding Mortgages to purchase owner-occupied housing</t>
  </si>
  <si>
    <t>3.1.1-    មានការធានា (មិនរួមបញ្ចូល វត្ថុធានាជាផ្ទះដែលកំពុងជាប់បន្ទុកបង់រំលោះ) Secured, excluding Mortgages to purchase owner-occupied housing</t>
  </si>
  <si>
    <t>3.1.2-</t>
  </si>
  <si>
    <t>មិនមានការធានា Unsecured</t>
  </si>
  <si>
    <t>3.1.2-    មិនមានការធានា Unsecured</t>
  </si>
  <si>
    <t>3.2-</t>
  </si>
  <si>
    <t>ការឱ្យខ្ចីតាមប័ណ្ណឥណទាន Credit Cards</t>
  </si>
  <si>
    <t>3.2-    ការឱ្យខ្ចីតាមប័ណ្ណឥណទាន Credit Cards</t>
  </si>
  <si>
    <t>3.3-</t>
  </si>
  <si>
    <t>ការឱ្យខ្ចីទិញផ្ទះជាកម្មសិទ្ធិផ្ទាល់ខ្លួន Mortgages, Owner-Occupied Housing only</t>
  </si>
  <si>
    <t>3.3-    ការឱ្យខ្ចីទិញផ្ទះជាកម្មសិទ្ធិផ្ទាល់ខ្លួន Mortgages, Owner-Occupied Housing only</t>
  </si>
  <si>
    <t xml:space="preserve">Type of Customer </t>
  </si>
  <si>
    <t xml:space="preserve">Sector (NBC Industry Classification) </t>
  </si>
  <si>
    <t xml:space="preserve">Corporation </t>
  </si>
  <si>
    <t>Partnership</t>
  </si>
  <si>
    <t xml:space="preserve">Sole Proprietorship </t>
  </si>
  <si>
    <t>Household</t>
  </si>
  <si>
    <t>Guarantor</t>
  </si>
  <si>
    <t>CP Ref.</t>
  </si>
  <si>
    <t xml:space="preserve">Number of Project </t>
  </si>
  <si>
    <t>O/S (MKHR)</t>
  </si>
  <si>
    <t xml:space="preserve">Type of Repayment </t>
  </si>
  <si>
    <t xml:space="preserve">Construction Cost </t>
  </si>
  <si>
    <t xml:space="preserve">Occupation Type </t>
  </si>
  <si>
    <t xml:space="preserve">Business Owner's Type </t>
  </si>
  <si>
    <t xml:space="preserve">Appraisal Date </t>
  </si>
  <si>
    <t>Land Size (sqm)</t>
  </si>
  <si>
    <t>Building Size (sqm)</t>
  </si>
  <si>
    <t xml:space="preserve">Building Price (In USD) </t>
  </si>
  <si>
    <t>Land Price (In USD)</t>
  </si>
  <si>
    <t>Building Age 
(year)</t>
  </si>
  <si>
    <t>Developer Dummy</t>
  </si>
  <si>
    <t>Floor No. / No. of Floor</t>
  </si>
  <si>
    <t>Decorated</t>
  </si>
  <si>
    <t>Limit (MUSD)</t>
  </si>
  <si>
    <t>Monthly Repayment</t>
  </si>
  <si>
    <t>Interest only</t>
  </si>
  <si>
    <t>Freehold</t>
  </si>
  <si>
    <t>Land Ownership</t>
  </si>
  <si>
    <t>Collateral Reference No. (TD No)</t>
  </si>
  <si>
    <t>No</t>
  </si>
  <si>
    <t>Security Location Code</t>
  </si>
  <si>
    <t xml:space="preserve">Mongkul Rattanak Co., Ltd.  </t>
  </si>
  <si>
    <t>Mr. Say Piseth and 'Mdm. Ly Nary</t>
  </si>
  <si>
    <t>Owner</t>
  </si>
  <si>
    <t>Import (wholesale) Construction Material</t>
  </si>
  <si>
    <t>012 22 9999</t>
  </si>
  <si>
    <t>M.G.N-MNB-2019-0001</t>
  </si>
  <si>
    <t>-</t>
  </si>
  <si>
    <t>Land : USD572K</t>
  </si>
  <si>
    <t>warehouse: USD145K</t>
  </si>
  <si>
    <t>OD</t>
  </si>
  <si>
    <t>Land &amp; Warehouse</t>
  </si>
  <si>
    <t>Toul Svay Prey1</t>
  </si>
  <si>
    <t>ARC</t>
  </si>
  <si>
    <t>12010607-0276</t>
  </si>
  <si>
    <t>LTV (%)</t>
  </si>
  <si>
    <t>Main</t>
  </si>
  <si>
    <t>Touch Molineth</t>
  </si>
  <si>
    <t>TL1</t>
  </si>
  <si>
    <t>TL2</t>
  </si>
  <si>
    <t>CRC</t>
  </si>
  <si>
    <t xml:space="preserve">Amount of USD 400K to be disbursed directly to vendor up on: -
i). Submission of the SPA of amount USD 572K.
ii). The TD has been transferred ownership under the buyer. 
iii). Completion of documentations and hypothecation of all charged properties. 
Reimbursement is allowed if the borrower pay more than (differential sum) to land seller subject to acceptable evidence to the bank.    
</t>
  </si>
  <si>
    <t xml:space="preserve">Step 1: Amount of KHR205mil will be disbursed to borrower’s account up on:- 
i). Submission of documentary evidence that the applicants have paid full amount to the land seller
ii). Completion of warehouse up to 50%; and 
iii). Submission the invoices of construction expense not less than USD72K.
Step 2: Amount of KHR205mil will be disbursed to contractor up on full Completion of warehouse.
</t>
  </si>
  <si>
    <t>Work capital</t>
  </si>
  <si>
    <t>Part finance purchase land &amp; construct warehouse.</t>
  </si>
  <si>
    <t>N/A</t>
  </si>
  <si>
    <t>M.G.N-MNB-2019-0002</t>
  </si>
  <si>
    <t>012 223 344</t>
  </si>
  <si>
    <t>Working Capital</t>
  </si>
  <si>
    <t>Beoung Kak II</t>
  </si>
  <si>
    <t>Key</t>
  </si>
  <si>
    <t>1090/13</t>
  </si>
  <si>
    <t>Lonn Monineath</t>
  </si>
  <si>
    <t>M.G.N-MNB-2019-0003</t>
  </si>
  <si>
    <t>M.G.N-MNB-2019-0004</t>
  </si>
  <si>
    <t>M.G.N-MNB-2019-0005</t>
  </si>
  <si>
    <t>M.G.N-MNB-2019-0006</t>
  </si>
  <si>
    <t>M.G.N-MNB-2019-0007</t>
  </si>
  <si>
    <t>M.G.N-MNB-2019-0008</t>
  </si>
  <si>
    <t>M.G.N-MNB-2019-0009</t>
  </si>
  <si>
    <t>M.G.N-MNB-2019-0010</t>
  </si>
  <si>
    <t>M.G.N-MNB-2019-0011</t>
  </si>
  <si>
    <t>M.G.N-MNB-2019-0012</t>
  </si>
  <si>
    <t>M.G.N-MNB-2019-0013</t>
  </si>
  <si>
    <t>M.G.N-MNB-2019-0014</t>
  </si>
  <si>
    <t>M.G.N-MNB-2019-0015</t>
  </si>
  <si>
    <t>M.G.N-MNB-2019-0016</t>
  </si>
  <si>
    <t>M.G.N-MNB-2019-0017</t>
  </si>
  <si>
    <t>M.G.N-MNB-2019-0018</t>
  </si>
  <si>
    <t>M.G.N-MNB-2019-0019</t>
  </si>
  <si>
    <t>M.G.N-MNB-2019-0020</t>
  </si>
  <si>
    <t>M.G.N-MNB-2019-0021</t>
  </si>
  <si>
    <t>M.G.N-MNB-2019-0022</t>
  </si>
  <si>
    <t>M.G.N-MNB-2019-0023</t>
  </si>
  <si>
    <t>M.G.N-MNB-2019-0024</t>
  </si>
  <si>
    <t>M.G.N-MNB-2019-0025</t>
  </si>
  <si>
    <t>M.G.N-MNB-2019-0026</t>
  </si>
  <si>
    <t>M.G.N-MNB-2019-0027</t>
  </si>
  <si>
    <t>M.G.N-MNB-2019-0028</t>
  </si>
  <si>
    <t>M.G.N-MNB-2019-0029</t>
  </si>
  <si>
    <t>M.G.N-MNB-2019-0030</t>
  </si>
  <si>
    <t>M.G.N-MNB-2019-0031</t>
  </si>
  <si>
    <t>M.G.N-MNB-2019-0032</t>
  </si>
  <si>
    <t>M.G.N-MNB-2019-0033</t>
  </si>
  <si>
    <t>M.G.N-MNB-2019-0034</t>
  </si>
  <si>
    <t>M.G.N-MNB-2019-0035</t>
  </si>
  <si>
    <t>M.G.N-MNB-2019-0036</t>
  </si>
  <si>
    <t>M.G.N-MNB-2019-0037</t>
  </si>
  <si>
    <t>M.G.N-MNB-2019-0038</t>
  </si>
  <si>
    <t>M.G.N-MNB-2019-0039</t>
  </si>
  <si>
    <t>M.G.N-MNB-2019-0040</t>
  </si>
  <si>
    <t>M.G.N-MNB-2019-0041</t>
  </si>
  <si>
    <t>M.G.N-MNB-2019-0042</t>
  </si>
  <si>
    <t>M.G.N-MNB-2019-0043</t>
  </si>
  <si>
    <t>M.G.N-MNB-2019-0044</t>
  </si>
  <si>
    <t>M.G.N-MNB-2019-0045</t>
  </si>
  <si>
    <t>M.G.N-MNB-2019-0046</t>
  </si>
  <si>
    <t>M.G.N-MNB-2019-0047</t>
  </si>
  <si>
    <t>M.G.N-MNB-2019-0048</t>
  </si>
  <si>
    <t>M.G.N-MNB-2019-0049</t>
  </si>
  <si>
    <t>M.G.N-MNB-2019-0050</t>
  </si>
  <si>
    <t>M.G.N-MNB-2019-0051</t>
  </si>
  <si>
    <t>M.G.N-MNB-2019-0052</t>
  </si>
  <si>
    <t>M.G.N-MNB-2019-0053</t>
  </si>
  <si>
    <t>M.G.N-MNB-2019-0054</t>
  </si>
  <si>
    <t>M.G.N-MNB-2019-0055</t>
  </si>
  <si>
    <t>M.G.N-MNB-2019-0056</t>
  </si>
  <si>
    <t>M.G.N-MNB-2019-0057</t>
  </si>
  <si>
    <t>M.G.N-MNB-2019-0058</t>
  </si>
  <si>
    <t>M.G.N-MNB-2019-0059</t>
  </si>
  <si>
    <t>M.G.N-MNB-2019-0060</t>
  </si>
  <si>
    <t>M.G.N-MNB-2019-0061</t>
  </si>
  <si>
    <t>M.G.N-MNB-2019-0062</t>
  </si>
  <si>
    <t>M.G.N-MNB-2019-0063</t>
  </si>
  <si>
    <t>M.G.N-MNB-2019-0064</t>
  </si>
  <si>
    <t>M.G.N-MNB-2019-0065</t>
  </si>
  <si>
    <t>M.G.N-MNB-2019-0066</t>
  </si>
  <si>
    <t>M.G.N-MNB-2019-0067</t>
  </si>
  <si>
    <t>M.G.N-MNB-2019-0068</t>
  </si>
  <si>
    <t>M.G.N-MNB-2019-0069</t>
  </si>
  <si>
    <t>M.G.N-MNB-2019-0070</t>
  </si>
  <si>
    <t>Kong Vireak &amp; Lim Siden</t>
  </si>
  <si>
    <t>Chhoeurn Soton &amp; Kim Kuntola</t>
  </si>
  <si>
    <t>Mao Pousuphy &amp; Nin Bopha</t>
  </si>
  <si>
    <t>Tith Panha &amp; Leng Channy</t>
  </si>
  <si>
    <t>Ta  Bunrith</t>
  </si>
  <si>
    <t>Tha Chacrya &amp; Prum Phyrun</t>
  </si>
  <si>
    <t>Bunchheoun Pheakdey &amp; Kim Bunnak &amp; Suong Sokcheae</t>
  </si>
  <si>
    <t>Chhim Chamna &amp; Ros Khim &amp; Chhim Nary</t>
  </si>
  <si>
    <t>Kong Chaynguon &amp; Chyv Ly Eng</t>
  </si>
  <si>
    <t xml:space="preserve">Kroem Vuthy &amp; Srey Mey </t>
  </si>
  <si>
    <t>Bi Sanghak &amp; Chhor Huygek</t>
  </si>
  <si>
    <t>Seng Thea &amp; Kuoch Chanthy</t>
  </si>
  <si>
    <t>Uy Dy &amp; Pech Vichhera</t>
  </si>
  <si>
    <t>Meng Kimsreng &amp; Chrin Sokny</t>
  </si>
  <si>
    <t>Oum Ponh &amp; Suong Chan &amp; Oum Chantha</t>
  </si>
  <si>
    <t>Chhay Sok Chea</t>
  </si>
  <si>
    <t>Un Manivan &amp; Deap Theavy</t>
  </si>
  <si>
    <t>Thim San &amp; Chea Sophy</t>
  </si>
  <si>
    <t>Ang Rithy &amp; Kim Sochhim</t>
  </si>
  <si>
    <t>Phin Phal &amp; Phin Chhany</t>
  </si>
  <si>
    <t>Tieng Sengly &amp; Sem San</t>
  </si>
  <si>
    <t>Uk Oudom &amp; Huoy Vorleakthida</t>
  </si>
  <si>
    <t>Sun Sithan &amp; Lek Sina</t>
  </si>
  <si>
    <t>Thet Phanith &amp; Thet Chandara</t>
  </si>
  <si>
    <t>Heng Senghorn &amp; Khiev Chhengkim</t>
  </si>
  <si>
    <t>Yun Yury &amp; Chea Sophea</t>
  </si>
  <si>
    <t>Heang Kheang &amp; Ruos Kossyner</t>
  </si>
  <si>
    <t xml:space="preserve">TITH PANHA &amp; LENG CHANNY </t>
  </si>
  <si>
    <t>SOK SOTHY &amp; CHHUON  SREYMOM</t>
  </si>
  <si>
    <t>MEL SOPHANNA</t>
  </si>
  <si>
    <t>KIN SOKHOEUN &amp; CHEA SINAT</t>
  </si>
  <si>
    <t xml:space="preserve">CHAN VANNY </t>
  </si>
  <si>
    <t>PEN SAROEUN</t>
  </si>
  <si>
    <t>LENG CHANMONY</t>
  </si>
  <si>
    <t>Seang Kimvisal &amp; VA CHANTHA (B)</t>
  </si>
  <si>
    <t>EANG NAVY &amp; UNG LON</t>
  </si>
  <si>
    <t>CHEA LONG</t>
  </si>
  <si>
    <t>BAN HY</t>
  </si>
  <si>
    <t>KAO  CHANMEY</t>
  </si>
  <si>
    <t>Tieng Saman</t>
  </si>
  <si>
    <t>Yeun Virak</t>
  </si>
  <si>
    <t>Lim Lenich</t>
  </si>
  <si>
    <t>Tith Vicheka</t>
  </si>
  <si>
    <t>HENG SOPHAT</t>
  </si>
  <si>
    <t>BI SANGMENG</t>
  </si>
  <si>
    <t>MOM HOEUNG SARY</t>
  </si>
  <si>
    <t>SY MENG &amp; KOK SOK KEA</t>
  </si>
  <si>
    <t>LY LY ING</t>
  </si>
  <si>
    <t>SUON CHANDA</t>
  </si>
  <si>
    <t>SON SOPHORS</t>
  </si>
  <si>
    <t>SOR BUNHAY</t>
  </si>
  <si>
    <t>VONG RADY</t>
  </si>
  <si>
    <t>TANG CHHOEUN</t>
  </si>
  <si>
    <t>EING SOKHA</t>
  </si>
  <si>
    <t>HOK ATHERIDDH</t>
  </si>
  <si>
    <t>HORNG BUNNARA</t>
  </si>
  <si>
    <t>YOUK KIM OEUN</t>
  </si>
  <si>
    <t>HENG CHETRA</t>
  </si>
  <si>
    <t>BET PHAK</t>
  </si>
  <si>
    <t>EK SOK</t>
  </si>
  <si>
    <t>Ek Sok &amp; Suon Leakhena</t>
  </si>
  <si>
    <t xml:space="preserve">Khim Ratana &amp; Md. Khim Namom </t>
  </si>
  <si>
    <t>Koy Sophea &amp; Kong Rattana</t>
  </si>
  <si>
    <t>CHOEUNG SANGEANG</t>
  </si>
  <si>
    <t>LY SOULAY</t>
  </si>
  <si>
    <t>Seang Kimvisal</t>
  </si>
  <si>
    <t>Va Chantha</t>
  </si>
  <si>
    <t>Chhoeun David</t>
  </si>
  <si>
    <t>Car Accessories Sellor</t>
  </si>
  <si>
    <t>Deputy Chief Bureau of Marks Registration</t>
  </si>
  <si>
    <t xml:space="preserve">Dispatcher of United States </t>
  </si>
  <si>
    <t>Owner Business &amp; Credit Officer</t>
  </si>
  <si>
    <t>Owner Business &amp; Prod Supervisor</t>
  </si>
  <si>
    <t>Clothes seller</t>
  </si>
  <si>
    <t>Car Accessories Seller</t>
  </si>
  <si>
    <t>Home Appliance seller</t>
  </si>
  <si>
    <t>Official forest warden</t>
  </si>
  <si>
    <t>Lecturer</t>
  </si>
  <si>
    <t>Repair all Kinds of Electronic Devices</t>
  </si>
  <si>
    <t>Major &amp; Room Rental Business &amp; Assistant Accountant</t>
  </si>
  <si>
    <t>Sale Representative</t>
  </si>
  <si>
    <t>Wooden Furniture Manufacturing Business</t>
  </si>
  <si>
    <t>Car Rental &amp; Driver</t>
  </si>
  <si>
    <t>Product Manager</t>
  </si>
  <si>
    <t>Govenor official &amp; Monk's gift saler</t>
  </si>
  <si>
    <t>Room Rental Business</t>
  </si>
  <si>
    <t>Project Manager</t>
  </si>
  <si>
    <t>Major &amp; Official</t>
  </si>
  <si>
    <t>Branch Manager, &amp; Accountant</t>
  </si>
  <si>
    <t>Fuel Station</t>
  </si>
  <si>
    <t>Constrution tools seller</t>
  </si>
  <si>
    <t>President Office Admin Officer</t>
  </si>
  <si>
    <t>Grocery house</t>
  </si>
  <si>
    <t>Sale Representative &amp; Loan Recovery Officer</t>
  </si>
  <si>
    <t>Mobile Phone Shop &amp; Tailor Business</t>
  </si>
  <si>
    <t>Resttlement Specialist</t>
  </si>
  <si>
    <t>Quantity Surveyor &amp; Secretary Sisc</t>
  </si>
  <si>
    <t xml:space="preserve">Branch Manager, &amp; Deputy Head of HR &amp; AMP; Administration , </t>
  </si>
  <si>
    <t>Senior Officer at UCB Bank</t>
  </si>
  <si>
    <t>Renting house and Salary &amp; Teacher</t>
  </si>
  <si>
    <t>Sale Officer at Angkor Green Investment and Development CO,. Ltd (AGIK)</t>
  </si>
  <si>
    <t xml:space="preserve">Teacher Police &amp; Owner's Business </t>
  </si>
  <si>
    <t>Admin Supervisor</t>
  </si>
  <si>
    <t>Division Head, Finance &amp; AMP ;Admin</t>
  </si>
  <si>
    <t xml:space="preserve">Owner's Business </t>
  </si>
  <si>
    <t>General Khmer Teacher</t>
  </si>
  <si>
    <t>Singer</t>
  </si>
  <si>
    <t>Director of cambodia distribution system</t>
  </si>
  <si>
    <t>Banker</t>
  </si>
  <si>
    <t>Tang Sanghak III sale of Air Conditioners</t>
  </si>
  <si>
    <t>Operation Manager</t>
  </si>
  <si>
    <t>Rental House</t>
  </si>
  <si>
    <t>Operation Staff</t>
  </si>
  <si>
    <t>Manager of Advertise &amp; Cashier &amp; House &amp; Room Rental Business</t>
  </si>
  <si>
    <t>Accountant</t>
  </si>
  <si>
    <t xml:space="preserve">Marketing Manager </t>
  </si>
  <si>
    <t>Chemistry Teacher &amp; Room rental</t>
  </si>
  <si>
    <t xml:space="preserve">Selling all kinds of Key &amp; Jewelry business </t>
  </si>
  <si>
    <t xml:space="preserve">Chief Executive Officer &amp; Junior Account Manager </t>
  </si>
  <si>
    <t xml:space="preserve">Retails Senior Sales Supervisor &amp; small crab soup business </t>
  </si>
  <si>
    <t>Chicken Seller</t>
  </si>
  <si>
    <t>CHT Distributer</t>
  </si>
  <si>
    <t>Car repairing and Garage Owner</t>
  </si>
  <si>
    <t>Selling Pillow and plastic products</t>
  </si>
  <si>
    <t>Staff at First Cambodia Co., Ltd.</t>
  </si>
  <si>
    <t xml:space="preserve">network operation monitoring </t>
  </si>
  <si>
    <t xml:space="preserve">Senior Core Banking Officer </t>
  </si>
  <si>
    <t>Refinance from PPCB and Buy Car</t>
  </si>
  <si>
    <t>Buy Land</t>
  </si>
  <si>
    <t>Buy House</t>
  </si>
  <si>
    <t>Refinance from First Finance</t>
  </si>
  <si>
    <t>Refinance &amp; Build the second floor on the resident flat</t>
  </si>
  <si>
    <t>To purchase house</t>
  </si>
  <si>
    <t>Build E2 floor</t>
  </si>
  <si>
    <t>Refinace from Tomato Specialized Bank and renovated house</t>
  </si>
  <si>
    <t>Refinace from Cambodia Post Bank and Build house</t>
  </si>
  <si>
    <t>Working Capital and buy a flat</t>
  </si>
  <si>
    <t>Housing Loan</t>
  </si>
  <si>
    <t>Buy Car</t>
  </si>
  <si>
    <t xml:space="preserve">Buy a Flat </t>
  </si>
  <si>
    <t>Buy a Car</t>
  </si>
  <si>
    <t>Buy a Flat</t>
  </si>
  <si>
    <t xml:space="preserve">To refinance at Acleda &amp; buy land </t>
  </si>
  <si>
    <t>To Buy a Flat</t>
  </si>
  <si>
    <t>decoration their house rental</t>
  </si>
  <si>
    <t>To renovate their own villa</t>
  </si>
  <si>
    <t>To buy  a car.</t>
  </si>
  <si>
    <t>To refinance at ABA &amp; buy a land.</t>
  </si>
  <si>
    <t xml:space="preserve">To buy a flat </t>
  </si>
  <si>
    <t>To buy a land</t>
  </si>
  <si>
    <t>To buy a car</t>
  </si>
  <si>
    <t xml:space="preserve">To refinace from Acleda Bank.
To buy a car </t>
  </si>
  <si>
    <t>To buy a flat</t>
  </si>
  <si>
    <t>To build their house E1</t>
  </si>
  <si>
    <t>House Contruction</t>
  </si>
  <si>
    <t>To support the final payment of the purchase flat at amount USD100,00</t>
  </si>
  <si>
    <t>To support final payment on land purchased</t>
  </si>
  <si>
    <t>Public Housing Loan</t>
  </si>
  <si>
    <t>Refinance</t>
  </si>
  <si>
    <t>To buy a land.</t>
  </si>
  <si>
    <t>To buy a flat.</t>
  </si>
  <si>
    <t>To support the finalize constructor payment</t>
  </si>
  <si>
    <t>Buy Flat</t>
  </si>
  <si>
    <t>Home Improvement</t>
  </si>
  <si>
    <t>T/L</t>
  </si>
  <si>
    <t>011 876543</t>
  </si>
  <si>
    <t>Sales manager</t>
  </si>
  <si>
    <t>Brewery company</t>
  </si>
  <si>
    <t>Land &amp; House</t>
  </si>
  <si>
    <t xml:space="preserve">Sen Sok </t>
  </si>
  <si>
    <t>KRE</t>
  </si>
  <si>
    <t>823 ល.ប and 793 បជ.ចអព</t>
  </si>
  <si>
    <t>1414 ល.ប</t>
  </si>
  <si>
    <t xml:space="preserve">1414ប.ជ.ម.ជ &amp; ភព 29292 </t>
  </si>
  <si>
    <t>3211បជ</t>
  </si>
  <si>
    <t>682 បជមជ</t>
  </si>
  <si>
    <t>1688លប</t>
  </si>
  <si>
    <t>227 ប. ជ</t>
  </si>
  <si>
    <t>140/15</t>
  </si>
  <si>
    <t>005 លបច្រ១</t>
  </si>
  <si>
    <t>877 លបកច្រ១</t>
  </si>
  <si>
    <t>254លប​&amp; 025លប</t>
  </si>
  <si>
    <t>891/13 &amp; 086/14 &amp; 573/15</t>
  </si>
  <si>
    <t>372/15</t>
  </si>
  <si>
    <t>2838លប</t>
  </si>
  <si>
    <t>5037លប</t>
  </si>
  <si>
    <t>3094ល.ប</t>
  </si>
  <si>
    <t>1995ល.ប
 12060103-0251</t>
  </si>
  <si>
    <t>9657 បជ</t>
  </si>
  <si>
    <t>12010108-0025</t>
  </si>
  <si>
    <t>2682បជចអព</t>
  </si>
  <si>
    <t>3422 បជមជ &amp; 1863 បជ</t>
  </si>
  <si>
    <t>163 កច្រ1</t>
  </si>
  <si>
    <t>6108 ល.ប</t>
  </si>
  <si>
    <t>262 បជ.មជ</t>
  </si>
  <si>
    <t>12040821-0049</t>
  </si>
  <si>
    <t>305 អភកសន</t>
  </si>
  <si>
    <t>6139 លបកច្រ1</t>
  </si>
  <si>
    <t>1087បជ</t>
  </si>
  <si>
    <t>10448 បជ</t>
  </si>
  <si>
    <t>106ល.ប.ច្រ.រ.1</t>
  </si>
  <si>
    <t>009ល.ប</t>
  </si>
  <si>
    <t>1688 លប</t>
  </si>
  <si>
    <t>08080301-0236
08080301-0030</t>
  </si>
  <si>
    <t>262លប</t>
  </si>
  <si>
    <t>1643លប</t>
  </si>
  <si>
    <t>188 បជចអព</t>
  </si>
  <si>
    <t>749លបកច្រ1</t>
  </si>
  <si>
    <t>12040820-0043</t>
  </si>
  <si>
    <t>12060107-1128
1373/12</t>
  </si>
  <si>
    <t>12071201-0534</t>
  </si>
  <si>
    <t>750 ល.ប.កច្រ1</t>
  </si>
  <si>
    <t xml:space="preserve">497 បជ.មជ 
498បជ.មជ </t>
  </si>
  <si>
    <t>12040821-0047</t>
  </si>
  <si>
    <t>1158លប.កច្រ1</t>
  </si>
  <si>
    <t>6073&amp;
10216</t>
  </si>
  <si>
    <t>4299 ប.ជ</t>
  </si>
  <si>
    <t>5507 ប.ជ</t>
  </si>
  <si>
    <t>2848លប.កច្រ1</t>
  </si>
  <si>
    <t>541 លប</t>
  </si>
  <si>
    <t>3101 លប.កច្រ1</t>
  </si>
  <si>
    <t>633 បជ.មជ</t>
  </si>
  <si>
    <t>12040413-0053</t>
  </si>
  <si>
    <t>12080205-0382 &amp; 3158 លប.កច្រ1</t>
  </si>
  <si>
    <t>3774 លប</t>
  </si>
  <si>
    <t>450 កច្រ1</t>
  </si>
  <si>
    <t>3765ល.ប</t>
  </si>
  <si>
    <t>3248លប.កច្រ១</t>
  </si>
  <si>
    <t>835លប</t>
  </si>
  <si>
    <t>12080209-0619</t>
  </si>
  <si>
    <t xml:space="preserve">226កច្រ1 </t>
  </si>
  <si>
    <t xml:space="preserve">  6-087 ល.ប  </t>
  </si>
  <si>
    <t>2102 លប.កច្រ1</t>
  </si>
  <si>
    <t>136 លបច្ររ១</t>
  </si>
  <si>
    <t xml:space="preserve">3647 លប </t>
  </si>
  <si>
    <t xml:space="preserve">Leng Tithvibol </t>
  </si>
  <si>
    <t>Sambath Charya</t>
  </si>
  <si>
    <t>Retail car accessories</t>
  </si>
  <si>
    <t>099 876 543</t>
  </si>
  <si>
    <t>Land</t>
  </si>
  <si>
    <t>House</t>
  </si>
  <si>
    <t>Car: USD150k</t>
  </si>
  <si>
    <t>Land: USD220K</t>
  </si>
  <si>
    <t>Duan Penh</t>
  </si>
  <si>
    <t>Kroem Vuthy</t>
  </si>
  <si>
    <t>Srey Mey</t>
  </si>
  <si>
    <t>Depurty Director of Academic Affiari</t>
  </si>
  <si>
    <t>Asia Euro University and Official at General Department of Taxation of Ministry of Economic and Finance</t>
  </si>
  <si>
    <t>012 345 678</t>
  </si>
  <si>
    <t>Toul Kork</t>
  </si>
  <si>
    <t>1678/08</t>
  </si>
  <si>
    <t>Sale Personnel</t>
  </si>
  <si>
    <t>Heng Heng Import &amp; Export Co., Ltd</t>
  </si>
  <si>
    <t>017 567 899</t>
  </si>
  <si>
    <t>House: USD300K</t>
  </si>
  <si>
    <t>H/L</t>
  </si>
  <si>
    <t>Security Investigator</t>
  </si>
  <si>
    <t>American Embassy and Inter-Country Adoption Representative at CIAI</t>
  </si>
  <si>
    <t>010 10 20 30</t>
  </si>
  <si>
    <t>Flat: 100k</t>
  </si>
  <si>
    <t>Phnom Penh Thmei</t>
  </si>
  <si>
    <t>Sale representative</t>
  </si>
  <si>
    <t>Cambosiana</t>
  </si>
  <si>
    <t>097 55 678 89</t>
  </si>
  <si>
    <t>House: USD250k</t>
  </si>
  <si>
    <t>Government</t>
  </si>
  <si>
    <t>097 123 4567</t>
  </si>
  <si>
    <t>Land: USD400k</t>
  </si>
  <si>
    <t>Chbar Ampov</t>
  </si>
  <si>
    <t>012 246809</t>
  </si>
  <si>
    <t>House: 150k</t>
  </si>
  <si>
    <t xml:space="preserve">Land </t>
  </si>
  <si>
    <t>011 09 87 65</t>
  </si>
  <si>
    <t>House: 100k</t>
  </si>
  <si>
    <t>Bunna</t>
  </si>
  <si>
    <t>Food and beverage company</t>
  </si>
  <si>
    <t>099 8888 78</t>
  </si>
  <si>
    <t>House: 500k</t>
  </si>
  <si>
    <t>CPL</t>
  </si>
  <si>
    <t>Clothes Retialing</t>
  </si>
  <si>
    <t>098 76 54 321</t>
  </si>
  <si>
    <t>To settle loan and buy a big plot of land</t>
  </si>
  <si>
    <t>Land: USD1.2m</t>
  </si>
  <si>
    <t>Beoung Kak I</t>
  </si>
  <si>
    <t>IRA</t>
  </si>
  <si>
    <t>016 23 45 67</t>
  </si>
  <si>
    <t>Flat: USD200k</t>
  </si>
  <si>
    <t>Psar Thmei II</t>
  </si>
  <si>
    <t>KFA</t>
  </si>
  <si>
    <t>Import (wholesale) home appliance materials</t>
  </si>
  <si>
    <t>088 899 8888</t>
  </si>
  <si>
    <t>House: USD900k</t>
  </si>
  <si>
    <t>BKK I</t>
  </si>
  <si>
    <t>097 3333 555</t>
  </si>
  <si>
    <t>House: USD230k</t>
  </si>
  <si>
    <t>TTP II</t>
  </si>
  <si>
    <t>Ung Tara</t>
  </si>
  <si>
    <t>Chhoeum Sophearom</t>
  </si>
  <si>
    <t>Mayor</t>
  </si>
  <si>
    <t>017 454 678</t>
  </si>
  <si>
    <t>House: USD150k</t>
  </si>
  <si>
    <t>University</t>
  </si>
  <si>
    <t>089 89 89 89</t>
  </si>
  <si>
    <t>House: USD200k</t>
  </si>
  <si>
    <t>Flat: USD220k</t>
  </si>
  <si>
    <t>Flat: USD240k</t>
  </si>
  <si>
    <t>Russey Keo</t>
  </si>
  <si>
    <t>Repairing store</t>
  </si>
  <si>
    <t>010 123 456</t>
  </si>
  <si>
    <t>Car: USD100k</t>
  </si>
  <si>
    <t>V/L</t>
  </si>
  <si>
    <t>Chhun Vanrith</t>
  </si>
  <si>
    <t>Sam Chanthon</t>
  </si>
  <si>
    <t>Muy Heng Printing House &amp; Assistant Manager</t>
  </si>
  <si>
    <t>087 67 54 32</t>
  </si>
  <si>
    <t>Flat: USD350k</t>
  </si>
  <si>
    <t>BKK III</t>
  </si>
  <si>
    <t>090 87 65 43</t>
  </si>
  <si>
    <t>Car: USD140k</t>
  </si>
  <si>
    <t>Flat: USD140k</t>
  </si>
  <si>
    <t>Chroy Chongvar</t>
  </si>
  <si>
    <t>Borey Piphup Thmei</t>
  </si>
  <si>
    <t>018 549 632</t>
  </si>
  <si>
    <t>Flat: USD400k</t>
  </si>
  <si>
    <t>Furniture store</t>
  </si>
  <si>
    <t>012 333 555</t>
  </si>
  <si>
    <t>Land: USD2m</t>
  </si>
  <si>
    <t>BKK II</t>
  </si>
  <si>
    <t>Car service</t>
  </si>
  <si>
    <t>076 788 887</t>
  </si>
  <si>
    <t>Flat: USD500k</t>
  </si>
  <si>
    <t>Uniliver</t>
  </si>
  <si>
    <t>077 988 999</t>
  </si>
  <si>
    <t>Mobitel</t>
  </si>
  <si>
    <t>012 07 08 09</t>
  </si>
  <si>
    <t>Religious accessory shop</t>
  </si>
  <si>
    <t>068 990 999</t>
  </si>
  <si>
    <t>Flat: USD250k</t>
  </si>
  <si>
    <t>Flat: USD150k</t>
  </si>
  <si>
    <t>Phsar Orussey</t>
  </si>
  <si>
    <t>015 504 678</t>
  </si>
  <si>
    <t>Decorate their rental house</t>
  </si>
  <si>
    <t>Maintenance: USD100k</t>
  </si>
  <si>
    <t>Tropeang Tlerng</t>
  </si>
  <si>
    <t>Borey Peng Huot Group</t>
  </si>
  <si>
    <t>016 844 944</t>
  </si>
  <si>
    <t>Maintenance: USD200k</t>
  </si>
  <si>
    <t>011 543 678</t>
  </si>
  <si>
    <t>Car: USD120k</t>
  </si>
  <si>
    <t>096 87 6789</t>
  </si>
  <si>
    <t>099 900 900</t>
  </si>
  <si>
    <t>087 234 789</t>
  </si>
  <si>
    <t>078 234 809</t>
  </si>
  <si>
    <t>012 764 886</t>
  </si>
  <si>
    <t>015 68 99 86</t>
  </si>
  <si>
    <t>012 223 345</t>
  </si>
  <si>
    <t>011 876544</t>
  </si>
  <si>
    <t>099 876 545</t>
  </si>
  <si>
    <t>012 345 679</t>
  </si>
  <si>
    <t>017 567 892</t>
  </si>
  <si>
    <t>010 10 20 33</t>
  </si>
  <si>
    <t>097 55 678 83</t>
  </si>
  <si>
    <t>097 123 4563</t>
  </si>
  <si>
    <t>012 246801</t>
  </si>
  <si>
    <t>011 09 87 66</t>
  </si>
  <si>
    <t>099 8888 77</t>
  </si>
  <si>
    <t>098 76 54 322</t>
  </si>
  <si>
    <t>016 23 45 66</t>
  </si>
  <si>
    <t>088 899 8889</t>
  </si>
  <si>
    <t>097 3333 556</t>
  </si>
  <si>
    <t>017 454 677</t>
  </si>
  <si>
    <t>089 89 89 88</t>
  </si>
  <si>
    <t>010 123 457</t>
  </si>
  <si>
    <t>087 67 54 33</t>
  </si>
  <si>
    <t>090 87 65 44</t>
  </si>
  <si>
    <t>018 549 633</t>
  </si>
  <si>
    <t>012 333 556</t>
  </si>
  <si>
    <t>076 788 888</t>
  </si>
  <si>
    <t>077 988 998</t>
  </si>
  <si>
    <t>012 07 08 08</t>
  </si>
  <si>
    <t>068 990 990</t>
  </si>
  <si>
    <t>015 504 672</t>
  </si>
  <si>
    <t>016 844 945</t>
  </si>
  <si>
    <t>011 543 677</t>
  </si>
  <si>
    <t>096 87 6788</t>
  </si>
  <si>
    <t>099 900 901</t>
  </si>
  <si>
    <t>087 234 788</t>
  </si>
  <si>
    <t>078 234 801</t>
  </si>
  <si>
    <t>012 764 888</t>
  </si>
  <si>
    <t>Land: USD200k</t>
  </si>
  <si>
    <t>Flat: USD300k</t>
  </si>
  <si>
    <t>Beoung Kak</t>
  </si>
  <si>
    <t>Phsar Chhas</t>
  </si>
  <si>
    <t>Phsar Thmei I</t>
  </si>
  <si>
    <t>3764 លប</t>
  </si>
  <si>
    <t>Land: USD1.5m</t>
  </si>
  <si>
    <t>Land: USD600k</t>
  </si>
  <si>
    <t>Car: USD200k</t>
  </si>
  <si>
    <t>Flat: USD180k</t>
  </si>
  <si>
    <t>House: 130k</t>
  </si>
  <si>
    <t>Car: USD130k</t>
  </si>
  <si>
    <t>Flat: USD170k</t>
  </si>
  <si>
    <t>Land: USD1m</t>
  </si>
  <si>
    <t>House: USD80k</t>
  </si>
  <si>
    <t>Land: USD450k</t>
  </si>
  <si>
    <t>Land: USD550k</t>
  </si>
  <si>
    <t>Flat: USD165k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</si>
</sst>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409]d\-mmm\-yy;@"/>
  </numFmts>
  <fonts count="12" x14ac:knownFonts="1">
    <font>
      <sz val="11"/>
      <color theme="1"/>
      <name val="Calibri"/>
      <family val="2"/>
      <scheme val="minor"/>
    </font>
    <font>
      <sz val="9"/>
      <color indexed="81"/>
      <name val="Tahoma"/>
      <charset val="1"/>
    </font>
    <font>
      <b/>
      <sz val="9"/>
      <color indexed="81"/>
      <name val="Tahoma"/>
      <charset val="1"/>
    </font>
    <font>
      <b/>
      <sz val="20"/>
      <color theme="1"/>
      <name val="Arial"/>
      <family val="2"/>
    </font>
    <font>
      <sz val="11"/>
      <color theme="1"/>
      <name val="Arial"/>
      <family val="2"/>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b/>
      <sz val="10"/>
      <color theme="1"/>
      <name val="Arial"/>
      <family val="2"/>
    </font>
    <font>
      <b/>
      <sz val="11"/>
      <color theme="0"/>
      <name val="Calibri"/>
      <family val="2"/>
      <scheme val="minor"/>
    </font>
    <font>
      <sz val="12"/>
      <name val="Arial"/>
      <family val="2"/>
    </font>
  </fonts>
  <fills count="5">
    <fill>
      <patternFill patternType="none"/>
    </fill>
    <fill>
      <patternFill patternType="gray125"/>
    </fill>
    <fill>
      <patternFill patternType="solid">
        <fgColor rgb="FFFFFF00"/>
        <bgColor indexed="64"/>
      </patternFill>
    </fill>
    <fill>
      <patternFill patternType="solid">
        <fgColor indexed="9"/>
      </patternFill>
    </fill>
    <fill>
      <patternFill patternType="solid">
        <fgColor rgb="FFA500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43" fontId="8" fillId="0" borderId="0" applyFont="0" applyFill="0" applyBorder="0" applyAlignment="0" applyProtection="0"/>
    <xf numFmtId="9" fontId="8" fillId="0" borderId="0" applyFont="0" applyFill="0" applyBorder="0" applyAlignment="0" applyProtection="0"/>
    <xf numFmtId="0" fontId="11" fillId="3" borderId="0"/>
    <xf numFmtId="0" fontId="8" fillId="0" borderId="0"/>
  </cellStyleXfs>
  <cellXfs count="36">
    <xf numFmtId="0" fontId="0" fillId="0" borderId="0" xfId="0"/>
    <xf numFmtId="0" fontId="0" fillId="0" borderId="1" xfId="0" applyBorder="1"/>
    <xf numFmtId="0" fontId="0" fillId="0" borderId="1" xfId="0" applyBorder="1" applyAlignment="1">
      <alignment horizontal="center"/>
    </xf>
    <xf numFmtId="0" fontId="3" fillId="0" borderId="0" xfId="0" applyFont="1"/>
    <xf numFmtId="0" fontId="4" fillId="0" borderId="0" xfId="0" applyFont="1"/>
    <xf numFmtId="0" fontId="4" fillId="0" borderId="0" xfId="0" applyFont="1" applyAlignment="1">
      <alignment wrapText="1"/>
    </xf>
    <xf numFmtId="0" fontId="0" fillId="2" borderId="0" xfId="0" applyFill="1"/>
    <xf numFmtId="0" fontId="0" fillId="0" borderId="1" xfId="0" applyBorder="1" applyAlignment="1">
      <alignment horizontal="left"/>
    </xf>
    <xf numFmtId="0" fontId="0" fillId="0" borderId="1" xfId="0" applyBorder="1" applyAlignment="1">
      <alignment wrapText="1"/>
    </xf>
    <xf numFmtId="0" fontId="0" fillId="0" borderId="1" xfId="0" applyBorder="1" applyAlignment="1">
      <alignment horizontal="left" wrapText="1"/>
    </xf>
    <xf numFmtId="3" fontId="0" fillId="0" borderId="1" xfId="0" applyNumberFormat="1" applyBorder="1"/>
    <xf numFmtId="15" fontId="0" fillId="0" borderId="1" xfId="0" applyNumberFormat="1" applyBorder="1"/>
    <xf numFmtId="9" fontId="5" fillId="0" borderId="1" xfId="2" applyFont="1" applyBorder="1" applyAlignment="1">
      <alignment horizontal="left"/>
    </xf>
    <xf numFmtId="164" fontId="0" fillId="0" borderId="1" xfId="0" applyNumberFormat="1" applyBorder="1"/>
    <xf numFmtId="15" fontId="0" fillId="0" borderId="1" xfId="0" applyNumberFormat="1" applyBorder="1" applyAlignment="1">
      <alignment horizontal="left"/>
    </xf>
    <xf numFmtId="164" fontId="0" fillId="0" borderId="1" xfId="0" applyNumberFormat="1" applyBorder="1" applyAlignment="1">
      <alignment horizontal="left"/>
    </xf>
    <xf numFmtId="0" fontId="10" fillId="4" borderId="1" xfId="0" applyFont="1" applyFill="1" applyBorder="1" applyAlignment="1">
      <alignment vertical="center" wrapText="1"/>
    </xf>
    <xf numFmtId="164" fontId="0" fillId="0" borderId="0" xfId="0" applyNumberFormat="1"/>
    <xf numFmtId="0" fontId="0" fillId="0" borderId="2" xfId="0" applyFont="1" applyBorder="1" applyAlignment="1">
      <alignment horizontal="left"/>
    </xf>
    <xf numFmtId="0" fontId="0" fillId="0" borderId="3" xfId="0" applyFont="1" applyBorder="1" applyAlignment="1">
      <alignment horizontal="left"/>
    </xf>
    <xf numFmtId="0" fontId="0" fillId="0" borderId="4" xfId="0" applyFont="1"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43" fontId="0" fillId="0" borderId="2" xfId="1" applyFont="1" applyBorder="1" applyAlignment="1">
      <alignment horizontal="left"/>
    </xf>
    <xf numFmtId="43" fontId="0" fillId="0" borderId="3" xfId="1" applyFont="1" applyBorder="1" applyAlignment="1">
      <alignment horizontal="left"/>
    </xf>
    <xf numFmtId="43" fontId="0" fillId="0" borderId="4" xfId="1" applyFont="1" applyBorder="1" applyAlignment="1">
      <alignment horizontal="left"/>
    </xf>
    <xf numFmtId="15" fontId="0" fillId="0" borderId="2" xfId="0" applyNumberFormat="1" applyBorder="1" applyAlignment="1">
      <alignment horizontal="left"/>
    </xf>
    <xf numFmtId="15" fontId="0" fillId="0" borderId="3" xfId="0" applyNumberFormat="1" applyBorder="1" applyAlignment="1">
      <alignment horizontal="left"/>
    </xf>
    <xf numFmtId="15" fontId="0" fillId="0" borderId="4" xfId="0" applyNumberFormat="1" applyBorder="1" applyAlignment="1">
      <alignment horizontal="left"/>
    </xf>
    <xf numFmtId="10" fontId="9" fillId="0" borderId="2" xfId="0" applyNumberFormat="1" applyFont="1" applyBorder="1" applyAlignment="1">
      <alignment horizontal="left"/>
    </xf>
    <xf numFmtId="0" fontId="9" fillId="0" borderId="3" xfId="0" applyFont="1" applyBorder="1" applyAlignment="1">
      <alignment horizontal="left"/>
    </xf>
    <xf numFmtId="0" fontId="9" fillId="0" borderId="4" xfId="0" applyFont="1" applyBorder="1" applyAlignment="1">
      <alignment horizontal="left"/>
    </xf>
  </cellXfs>
  <cellStyles count="5">
    <cellStyle name="Comma" xfId="1" builtinId="3"/>
    <cellStyle name="Normal" xfId="0" builtinId="0"/>
    <cellStyle name="Normal 2" xfId="4"/>
    <cellStyle name="Normal 3" xfId="3"/>
    <cellStyle name="Percent" xfId="2" builtinId="5"/>
  </cellStyles>
  <dxfs count="0"/>
  <tableStyles count="0" defaultTableStyle="TableStyleMedium2" defaultPivotStyle="PivotStyleLight16"/>
  <colors>
    <mruColors>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144"/>
  <sheetViews>
    <sheetView tabSelected="1" zoomScale="70" zoomScaleNormal="70" workbookViewId="0">
      <pane xSplit="1" ySplit="3" topLeftCell="Y70" activePane="bottomRight" state="frozen"/>
      <selection pane="topRight" activeCell="B1" sqref="B1"/>
      <selection pane="bottomLeft" activeCell="A4" sqref="A4"/>
      <selection pane="bottomRight" activeCell="AA4" sqref="AA4:AA6"/>
    </sheetView>
  </sheetViews>
  <sheetFormatPr defaultRowHeight="14.5" outlineLevelCol="1" x14ac:dyDescent="0.35"/>
  <cols>
    <col min="1" max="1" width="4.1796875" customWidth="1"/>
    <col min="2" max="2" width="24.54296875" bestFit="1" customWidth="1"/>
    <col min="3" max="3" width="55.453125" customWidth="1"/>
    <col min="4" max="4" width="31.453125" bestFit="1" customWidth="1"/>
    <col min="5" max="5" width="52.26953125" customWidth="1"/>
    <col min="6" max="6" width="96.54296875" customWidth="1"/>
    <col min="7" max="7" width="21.54296875" customWidth="1" outlineLevel="1"/>
    <col min="8" max="9" width="8.453125" customWidth="1" outlineLevel="1"/>
    <col min="10" max="10" width="16.453125" customWidth="1" outlineLevel="1"/>
    <col min="11" max="11" width="23.1796875" customWidth="1" outlineLevel="1"/>
    <col min="12" max="12" width="53.81640625" bestFit="1" customWidth="1" outlineLevel="1"/>
    <col min="13" max="13" width="18.1796875" customWidth="1" outlineLevel="1"/>
    <col min="14" max="14" width="12.1796875" customWidth="1" outlineLevel="1"/>
    <col min="15" max="15" width="12.81640625" customWidth="1" outlineLevel="1"/>
    <col min="16" max="16" width="20.453125" customWidth="1" outlineLevel="1"/>
    <col min="17" max="17" width="20.81640625" customWidth="1" outlineLevel="1"/>
    <col min="18" max="18" width="19.54296875" customWidth="1" outlineLevel="1"/>
    <col min="19" max="19" width="8.7265625" customWidth="1" outlineLevel="1"/>
    <col min="20" max="20" width="13.1796875" customWidth="1" outlineLevel="1"/>
    <col min="21" max="21" width="12.54296875" customWidth="1" outlineLevel="1"/>
    <col min="22" max="22" width="10.81640625" customWidth="1" outlineLevel="1"/>
    <col min="23" max="23" width="12.7265625" customWidth="1" outlineLevel="1"/>
    <col min="24" max="24" width="20.7265625" customWidth="1" outlineLevel="1"/>
    <col min="25" max="25" width="18.26953125" customWidth="1" outlineLevel="1"/>
    <col min="26" max="26" width="22.26953125" customWidth="1" outlineLevel="1"/>
    <col min="27" max="28" width="13.81640625" customWidth="1" outlineLevel="1"/>
    <col min="29" max="29" width="14.54296875" customWidth="1" outlineLevel="1"/>
    <col min="30" max="30" width="15.81640625" customWidth="1" outlineLevel="1"/>
    <col min="31" max="31" width="14.54296875" customWidth="1" outlineLevel="1"/>
    <col min="32" max="32" width="28.1796875" customWidth="1" outlineLevel="1"/>
    <col min="33" max="33" width="17.54296875" customWidth="1" outlineLevel="1"/>
    <col min="34" max="34" width="15.81640625" customWidth="1" outlineLevel="1"/>
    <col min="35" max="35" width="11.453125" customWidth="1" outlineLevel="1"/>
    <col min="36" max="36" width="12.54296875" customWidth="1" outlineLevel="1"/>
    <col min="37" max="37" width="13.81640625" customWidth="1" outlineLevel="1"/>
    <col min="38" max="38" width="17.7265625" bestFit="1" customWidth="1" outlineLevel="1"/>
    <col min="39" max="40" width="13.81640625" customWidth="1" outlineLevel="1"/>
    <col min="41" max="41" width="11" customWidth="1" outlineLevel="1"/>
    <col min="42" max="42" width="16.26953125" bestFit="1" customWidth="1" outlineLevel="1"/>
    <col min="43" max="43" width="15.54296875" bestFit="1" customWidth="1" outlineLevel="1"/>
    <col min="44" max="44" width="13.81640625" customWidth="1" outlineLevel="1"/>
    <col min="45" max="45" width="123.7265625" customWidth="1"/>
    <col min="46" max="46" width="14.7265625" bestFit="1" customWidth="1" outlineLevel="1"/>
    <col min="47" max="47" width="12.54296875" customWidth="1" outlineLevel="1"/>
    <col min="48" max="48" width="15" customWidth="1" outlineLevel="1"/>
    <col min="49" max="49" width="12.1796875" bestFit="1" customWidth="1" outlineLevel="1"/>
    <col min="50" max="50" width="19" bestFit="1" customWidth="1" outlineLevel="1"/>
    <col min="51" max="51" width="10" bestFit="1" customWidth="1"/>
  </cols>
  <sheetData>
    <row r="1" spans="1:50" x14ac:dyDescent="0.35">
      <c r="C1" t="s">
        <v>0</v>
      </c>
      <c r="L1" t="s">
        <v>28</v>
      </c>
      <c r="M1" t="s">
        <v>29</v>
      </c>
      <c r="AT1" t="s">
        <v>28</v>
      </c>
      <c r="AV1" t="s">
        <v>30</v>
      </c>
    </row>
    <row r="2" spans="1:50" x14ac:dyDescent="0.35">
      <c r="B2" s="6"/>
      <c r="D2" s="6"/>
      <c r="E2" s="6"/>
      <c r="F2" s="6"/>
      <c r="N2" s="6"/>
      <c r="P2" s="6"/>
      <c r="AF2" s="6"/>
      <c r="AG2" s="6"/>
      <c r="AH2" s="6"/>
      <c r="AJ2" s="6"/>
      <c r="AK2" s="6"/>
      <c r="AL2" s="6"/>
      <c r="AM2" s="6"/>
      <c r="AN2" s="6"/>
    </row>
    <row r="3" spans="1:50" ht="45.75" customHeight="1" x14ac:dyDescent="0.35">
      <c r="A3" s="16" t="s">
        <v>3</v>
      </c>
      <c r="B3" s="16" t="s">
        <v>236</v>
      </c>
      <c r="C3" s="16" t="s">
        <v>1</v>
      </c>
      <c r="D3" s="16" t="s">
        <v>235</v>
      </c>
      <c r="E3" s="16" t="s">
        <v>241</v>
      </c>
      <c r="F3" s="16" t="s">
        <v>242</v>
      </c>
      <c r="G3" s="16" t="s">
        <v>12</v>
      </c>
      <c r="H3" s="16" t="s">
        <v>10</v>
      </c>
      <c r="I3" s="16" t="s">
        <v>11</v>
      </c>
      <c r="J3" s="16" t="s">
        <v>23</v>
      </c>
      <c r="K3" s="16" t="s">
        <v>2</v>
      </c>
      <c r="L3" s="16" t="s">
        <v>4</v>
      </c>
      <c r="M3" s="16" t="s">
        <v>26</v>
      </c>
      <c r="N3" s="16" t="s">
        <v>237</v>
      </c>
      <c r="O3" s="16" t="s">
        <v>27</v>
      </c>
      <c r="P3" s="16" t="s">
        <v>240</v>
      </c>
      <c r="Q3" s="16" t="s">
        <v>17</v>
      </c>
      <c r="R3" s="16" t="s">
        <v>31</v>
      </c>
      <c r="S3" s="16" t="s">
        <v>18</v>
      </c>
      <c r="T3" s="16" t="s">
        <v>252</v>
      </c>
      <c r="U3" s="16" t="s">
        <v>21</v>
      </c>
      <c r="V3" s="16" t="s">
        <v>24</v>
      </c>
      <c r="W3" s="16" t="s">
        <v>238</v>
      </c>
      <c r="X3" s="16" t="s">
        <v>239</v>
      </c>
      <c r="Y3" s="16" t="s">
        <v>19</v>
      </c>
      <c r="Z3" s="16" t="s">
        <v>259</v>
      </c>
      <c r="AA3" s="16" t="s">
        <v>245</v>
      </c>
      <c r="AB3" s="16" t="s">
        <v>244</v>
      </c>
      <c r="AC3" s="16" t="s">
        <v>5</v>
      </c>
      <c r="AD3" s="16" t="s">
        <v>6</v>
      </c>
      <c r="AE3" s="16" t="s">
        <v>243</v>
      </c>
      <c r="AF3" s="16" t="s">
        <v>257</v>
      </c>
      <c r="AG3" s="16" t="s">
        <v>256</v>
      </c>
      <c r="AH3" s="16" t="s">
        <v>249</v>
      </c>
      <c r="AI3" s="16" t="s">
        <v>274</v>
      </c>
      <c r="AJ3" s="16" t="s">
        <v>248</v>
      </c>
      <c r="AK3" s="16" t="s">
        <v>246</v>
      </c>
      <c r="AL3" s="16" t="s">
        <v>247</v>
      </c>
      <c r="AM3" s="16" t="s">
        <v>250</v>
      </c>
      <c r="AN3" s="16" t="s">
        <v>251</v>
      </c>
      <c r="AO3" s="16" t="s">
        <v>22</v>
      </c>
      <c r="AP3" s="16" t="s">
        <v>7</v>
      </c>
      <c r="AQ3" s="16" t="s">
        <v>8</v>
      </c>
      <c r="AR3" s="16" t="s">
        <v>13</v>
      </c>
      <c r="AS3" s="16" t="s">
        <v>9</v>
      </c>
      <c r="AT3" s="16" t="s">
        <v>15</v>
      </c>
      <c r="AU3" s="16" t="s">
        <v>16</v>
      </c>
      <c r="AV3" s="16" t="s">
        <v>14</v>
      </c>
      <c r="AW3" s="16" t="s">
        <v>20</v>
      </c>
      <c r="AX3" s="16" t="s">
        <v>25</v>
      </c>
    </row>
    <row r="4" spans="1:50" ht="27" customHeight="1" x14ac:dyDescent="0.35">
      <c r="A4" s="21">
        <v>1</v>
      </c>
      <c r="B4" s="24" t="s">
        <v>265</v>
      </c>
      <c r="C4" s="24" t="s">
        <v>260</v>
      </c>
      <c r="D4" s="24" t="s">
        <v>261</v>
      </c>
      <c r="E4" s="24" t="s">
        <v>262</v>
      </c>
      <c r="F4" s="18" t="s">
        <v>263</v>
      </c>
      <c r="G4" s="24" t="s">
        <v>264</v>
      </c>
      <c r="H4" s="24">
        <v>4</v>
      </c>
      <c r="I4" s="24">
        <v>3.3</v>
      </c>
      <c r="J4" s="24" t="s">
        <v>266</v>
      </c>
      <c r="K4" s="24" t="s">
        <v>266</v>
      </c>
      <c r="L4" s="8" t="s">
        <v>282</v>
      </c>
      <c r="M4" s="24" t="s">
        <v>267</v>
      </c>
      <c r="N4" s="24" t="s">
        <v>266</v>
      </c>
      <c r="O4" s="24" t="s">
        <v>266</v>
      </c>
      <c r="P4" s="21" t="s">
        <v>268</v>
      </c>
      <c r="Q4" s="21" t="s">
        <v>168</v>
      </c>
      <c r="R4" s="21" t="s">
        <v>233</v>
      </c>
      <c r="S4" s="1" t="s">
        <v>269</v>
      </c>
      <c r="T4" s="1">
        <v>0.5</v>
      </c>
      <c r="U4" s="1" t="s">
        <v>266</v>
      </c>
      <c r="V4" s="1" t="s">
        <v>266</v>
      </c>
      <c r="W4" s="1" t="s">
        <v>266</v>
      </c>
      <c r="X4" s="1" t="s">
        <v>254</v>
      </c>
      <c r="Y4" s="21" t="s">
        <v>270</v>
      </c>
      <c r="Z4" s="24" t="s">
        <v>271</v>
      </c>
      <c r="AA4" s="24">
        <v>521</v>
      </c>
      <c r="AB4" s="24">
        <v>500</v>
      </c>
      <c r="AC4" s="27">
        <v>1446000</v>
      </c>
      <c r="AD4" s="24" t="s">
        <v>272</v>
      </c>
      <c r="AE4" s="30">
        <v>43448</v>
      </c>
      <c r="AF4" s="24" t="s">
        <v>273</v>
      </c>
      <c r="AG4" s="24" t="s">
        <v>255</v>
      </c>
      <c r="AH4" s="24" t="s">
        <v>258</v>
      </c>
      <c r="AI4" s="33">
        <v>0.69120000000000004</v>
      </c>
      <c r="AJ4" s="24">
        <v>10</v>
      </c>
      <c r="AK4" s="27">
        <v>40000</v>
      </c>
      <c r="AL4" s="27">
        <v>1406000</v>
      </c>
      <c r="AM4" s="24">
        <v>1</v>
      </c>
      <c r="AN4" s="24" t="s">
        <v>258</v>
      </c>
      <c r="AO4" s="24" t="s">
        <v>275</v>
      </c>
      <c r="AP4" s="24" t="s">
        <v>291</v>
      </c>
      <c r="AQ4" s="24" t="s">
        <v>276</v>
      </c>
      <c r="AR4" s="24" t="s">
        <v>279</v>
      </c>
      <c r="AS4" t="s">
        <v>284</v>
      </c>
      <c r="AT4" s="30">
        <v>43454</v>
      </c>
      <c r="AU4" s="30">
        <v>43459</v>
      </c>
      <c r="AV4" s="30">
        <v>43465</v>
      </c>
      <c r="AW4" s="30">
        <v>43819</v>
      </c>
      <c r="AX4" s="24" t="s">
        <v>258</v>
      </c>
    </row>
    <row r="5" spans="1:50" ht="28.5" customHeight="1" x14ac:dyDescent="0.35">
      <c r="A5" s="22"/>
      <c r="B5" s="25"/>
      <c r="C5" s="25"/>
      <c r="D5" s="25"/>
      <c r="E5" s="25"/>
      <c r="F5" s="19"/>
      <c r="G5" s="25"/>
      <c r="H5" s="25"/>
      <c r="I5" s="25"/>
      <c r="J5" s="25"/>
      <c r="K5" s="25"/>
      <c r="L5" s="1" t="s">
        <v>283</v>
      </c>
      <c r="M5" s="25"/>
      <c r="N5" s="25"/>
      <c r="O5" s="25"/>
      <c r="P5" s="22"/>
      <c r="Q5" s="22"/>
      <c r="R5" s="22"/>
      <c r="S5" s="1" t="s">
        <v>277</v>
      </c>
      <c r="T5" s="1">
        <v>0.4</v>
      </c>
      <c r="U5" s="1"/>
      <c r="V5" s="1" t="s">
        <v>266</v>
      </c>
      <c r="W5" s="1" t="s">
        <v>266</v>
      </c>
      <c r="X5" s="21" t="s">
        <v>253</v>
      </c>
      <c r="Y5" s="22"/>
      <c r="Z5" s="25"/>
      <c r="AA5" s="25"/>
      <c r="AB5" s="25"/>
      <c r="AC5" s="28"/>
      <c r="AD5" s="25"/>
      <c r="AE5" s="31"/>
      <c r="AF5" s="25"/>
      <c r="AG5" s="25"/>
      <c r="AH5" s="25"/>
      <c r="AI5" s="34"/>
      <c r="AJ5" s="25"/>
      <c r="AK5" s="28"/>
      <c r="AL5" s="28"/>
      <c r="AM5" s="25"/>
      <c r="AN5" s="25"/>
      <c r="AO5" s="25"/>
      <c r="AP5" s="25"/>
      <c r="AQ5" s="25"/>
      <c r="AR5" s="25"/>
      <c r="AS5" s="9" t="s">
        <v>280</v>
      </c>
      <c r="AT5" s="31"/>
      <c r="AU5" s="31"/>
      <c r="AV5" s="31"/>
      <c r="AW5" s="31"/>
      <c r="AX5" s="25"/>
    </row>
    <row r="6" spans="1:50" ht="17.5" customHeight="1" x14ac:dyDescent="0.35">
      <c r="A6" s="23"/>
      <c r="B6" s="26"/>
      <c r="C6" s="26"/>
      <c r="D6" s="26"/>
      <c r="E6" s="26"/>
      <c r="F6" s="20"/>
      <c r="G6" s="26"/>
      <c r="H6" s="26"/>
      <c r="I6" s="26"/>
      <c r="J6" s="26"/>
      <c r="K6" s="26"/>
      <c r="L6" s="1" t="s">
        <v>283</v>
      </c>
      <c r="M6" s="26"/>
      <c r="N6" s="26"/>
      <c r="O6" s="26"/>
      <c r="P6" s="23"/>
      <c r="Q6" s="23"/>
      <c r="R6" s="23"/>
      <c r="S6" s="1" t="s">
        <v>278</v>
      </c>
      <c r="T6" s="1" t="s">
        <v>266</v>
      </c>
      <c r="U6" s="7">
        <v>410</v>
      </c>
      <c r="V6" s="1" t="s">
        <v>266</v>
      </c>
      <c r="W6" s="1" t="s">
        <v>266</v>
      </c>
      <c r="X6" s="23"/>
      <c r="Y6" s="23"/>
      <c r="Z6" s="26"/>
      <c r="AA6" s="26"/>
      <c r="AB6" s="26"/>
      <c r="AC6" s="29"/>
      <c r="AD6" s="26"/>
      <c r="AE6" s="32"/>
      <c r="AF6" s="26"/>
      <c r="AG6" s="26"/>
      <c r="AH6" s="26"/>
      <c r="AI6" s="35"/>
      <c r="AJ6" s="26"/>
      <c r="AK6" s="29"/>
      <c r="AL6" s="29"/>
      <c r="AM6" s="26"/>
      <c r="AN6" s="26"/>
      <c r="AO6" s="26"/>
      <c r="AP6" s="26"/>
      <c r="AQ6" s="26"/>
      <c r="AR6" s="26"/>
      <c r="AS6" s="8" t="s">
        <v>281</v>
      </c>
      <c r="AT6" s="32"/>
      <c r="AU6" s="32"/>
      <c r="AV6" s="32"/>
      <c r="AW6" s="32"/>
      <c r="AX6" s="26"/>
    </row>
    <row r="7" spans="1:50" x14ac:dyDescent="0.35">
      <c r="A7" s="2">
        <v>2</v>
      </c>
      <c r="B7" s="7" t="s">
        <v>285</v>
      </c>
      <c r="C7" s="1" t="s">
        <v>423</v>
      </c>
      <c r="D7" s="1" t="s">
        <v>424</v>
      </c>
      <c r="E7" s="1" t="s">
        <v>262</v>
      </c>
      <c r="F7" s="1" t="s">
        <v>263</v>
      </c>
      <c r="G7" s="1" t="s">
        <v>286</v>
      </c>
      <c r="H7" s="7">
        <v>4</v>
      </c>
      <c r="I7" s="7">
        <v>3</v>
      </c>
      <c r="J7" s="1" t="s">
        <v>266</v>
      </c>
      <c r="K7" s="1" t="s">
        <v>266</v>
      </c>
      <c r="L7" s="1" t="s">
        <v>287</v>
      </c>
      <c r="M7" s="1" t="s">
        <v>266</v>
      </c>
      <c r="N7" s="1" t="s">
        <v>266</v>
      </c>
      <c r="O7" s="1" t="s">
        <v>266</v>
      </c>
      <c r="P7" s="1" t="s">
        <v>266</v>
      </c>
      <c r="Q7" s="1" t="s">
        <v>168</v>
      </c>
      <c r="R7" s="1" t="s">
        <v>233</v>
      </c>
      <c r="S7" s="1" t="s">
        <v>269</v>
      </c>
      <c r="T7" s="1">
        <v>0.2</v>
      </c>
      <c r="U7" s="1" t="s">
        <v>266</v>
      </c>
      <c r="V7" s="1" t="s">
        <v>266</v>
      </c>
      <c r="W7" s="1" t="s">
        <v>266</v>
      </c>
      <c r="X7" s="1" t="s">
        <v>254</v>
      </c>
      <c r="Y7" s="1" t="s">
        <v>270</v>
      </c>
      <c r="Z7" s="1" t="s">
        <v>288</v>
      </c>
      <c r="AA7" s="1">
        <v>400</v>
      </c>
      <c r="AB7" s="1">
        <v>500</v>
      </c>
      <c r="AC7" s="10">
        <v>400000</v>
      </c>
      <c r="AD7" s="1" t="s">
        <v>289</v>
      </c>
      <c r="AE7" s="14">
        <v>43444</v>
      </c>
      <c r="AF7" s="1" t="s">
        <v>290</v>
      </c>
      <c r="AG7" s="1" t="s">
        <v>255</v>
      </c>
      <c r="AH7" s="1" t="s">
        <v>258</v>
      </c>
      <c r="AI7" s="12">
        <f>(T7*1000000)/AC7</f>
        <v>0.5</v>
      </c>
      <c r="AJ7" s="1">
        <v>8</v>
      </c>
      <c r="AK7" s="10">
        <v>100000</v>
      </c>
      <c r="AL7" s="10">
        <v>300000</v>
      </c>
      <c r="AM7" s="1">
        <v>1</v>
      </c>
      <c r="AN7" s="1" t="s">
        <v>258</v>
      </c>
      <c r="AO7" s="1" t="s">
        <v>275</v>
      </c>
      <c r="AP7" s="1" t="s">
        <v>291</v>
      </c>
      <c r="AQ7" s="1" t="s">
        <v>276</v>
      </c>
      <c r="AR7" s="1" t="s">
        <v>279</v>
      </c>
      <c r="AS7" s="1" t="s">
        <v>284</v>
      </c>
      <c r="AT7" s="11">
        <v>43449</v>
      </c>
      <c r="AU7" s="11">
        <v>43454</v>
      </c>
      <c r="AV7" s="11">
        <v>43456</v>
      </c>
      <c r="AW7" s="11">
        <v>43814</v>
      </c>
      <c r="AX7" s="1" t="s">
        <v>258</v>
      </c>
    </row>
    <row r="8" spans="1:50" x14ac:dyDescent="0.35">
      <c r="A8" s="2">
        <v>3</v>
      </c>
      <c r="B8" s="7" t="s">
        <v>292</v>
      </c>
      <c r="C8" s="1" t="s">
        <v>425</v>
      </c>
      <c r="D8" s="1" t="s">
        <v>426</v>
      </c>
      <c r="E8" s="1" t="s">
        <v>526</v>
      </c>
      <c r="F8" s="1" t="s">
        <v>527</v>
      </c>
      <c r="G8" s="1" t="s">
        <v>525</v>
      </c>
      <c r="H8" s="7">
        <v>3</v>
      </c>
      <c r="I8" s="7">
        <v>3.1</v>
      </c>
      <c r="J8" s="1" t="s">
        <v>266</v>
      </c>
      <c r="K8" s="1" t="s">
        <v>266</v>
      </c>
      <c r="L8" s="1" t="s">
        <v>487</v>
      </c>
      <c r="M8" s="1" t="s">
        <v>601</v>
      </c>
      <c r="N8" s="1" t="s">
        <v>266</v>
      </c>
      <c r="O8" s="1" t="s">
        <v>266</v>
      </c>
      <c r="P8" s="1" t="s">
        <v>266</v>
      </c>
      <c r="Q8" s="1" t="s">
        <v>96</v>
      </c>
      <c r="R8" s="1" t="s">
        <v>231</v>
      </c>
      <c r="S8" s="1" t="s">
        <v>524</v>
      </c>
      <c r="T8" s="1">
        <v>0.12</v>
      </c>
      <c r="U8" s="1" t="s">
        <v>266</v>
      </c>
      <c r="V8" s="1" t="s">
        <v>266</v>
      </c>
      <c r="W8" s="1" t="s">
        <v>266</v>
      </c>
      <c r="X8" s="1" t="s">
        <v>253</v>
      </c>
      <c r="Y8" s="1" t="s">
        <v>528</v>
      </c>
      <c r="Z8" s="1" t="s">
        <v>529</v>
      </c>
      <c r="AA8" s="1">
        <v>150</v>
      </c>
      <c r="AB8" s="1">
        <v>80</v>
      </c>
      <c r="AC8" s="10">
        <v>180000</v>
      </c>
      <c r="AD8" s="1" t="s">
        <v>530</v>
      </c>
      <c r="AE8" s="15">
        <v>43210</v>
      </c>
      <c r="AF8" s="1" t="s">
        <v>531</v>
      </c>
      <c r="AG8" s="1" t="s">
        <v>255</v>
      </c>
      <c r="AH8" s="1" t="s">
        <v>258</v>
      </c>
      <c r="AI8" s="12">
        <f t="shared" ref="AI8:AI71" si="0">(T8*1000000)/AC8</f>
        <v>0.66666666666666663</v>
      </c>
      <c r="AJ8" s="1">
        <v>4</v>
      </c>
      <c r="AK8" s="1">
        <f>AC8*0.3</f>
        <v>54000</v>
      </c>
      <c r="AL8" s="1">
        <f>AC8*0.7</f>
        <v>125999.99999999999</v>
      </c>
      <c r="AM8" s="1">
        <v>3</v>
      </c>
      <c r="AN8" s="1" t="s">
        <v>258</v>
      </c>
      <c r="AO8" s="1" t="s">
        <v>275</v>
      </c>
      <c r="AP8" s="1" t="s">
        <v>291</v>
      </c>
      <c r="AQ8" s="1" t="s">
        <v>276</v>
      </c>
      <c r="AR8" s="1" t="s">
        <v>279</v>
      </c>
      <c r="AS8" s="1" t="s">
        <v>284</v>
      </c>
      <c r="AT8" s="13">
        <v>43210</v>
      </c>
      <c r="AU8" s="13">
        <v>43215</v>
      </c>
      <c r="AV8" s="13">
        <v>43218</v>
      </c>
      <c r="AW8" s="13">
        <v>43574</v>
      </c>
      <c r="AX8" s="1" t="s">
        <v>258</v>
      </c>
    </row>
    <row r="9" spans="1:50" x14ac:dyDescent="0.35">
      <c r="A9" s="2">
        <v>4</v>
      </c>
      <c r="B9" s="7" t="s">
        <v>293</v>
      </c>
      <c r="C9" s="1" t="s">
        <v>595</v>
      </c>
      <c r="D9" s="1" t="s">
        <v>596</v>
      </c>
      <c r="E9" s="1" t="s">
        <v>428</v>
      </c>
      <c r="F9" s="1" t="s">
        <v>597</v>
      </c>
      <c r="G9" s="1" t="s">
        <v>598</v>
      </c>
      <c r="H9" s="7">
        <v>4</v>
      </c>
      <c r="I9" s="7">
        <v>2.8</v>
      </c>
      <c r="J9" s="1" t="s">
        <v>266</v>
      </c>
      <c r="K9" s="1" t="s">
        <v>266</v>
      </c>
      <c r="L9" s="1" t="s">
        <v>488</v>
      </c>
      <c r="M9" s="1" t="s">
        <v>602</v>
      </c>
      <c r="N9" s="1" t="s">
        <v>266</v>
      </c>
      <c r="O9" s="1" t="s">
        <v>266</v>
      </c>
      <c r="P9" s="1" t="s">
        <v>266</v>
      </c>
      <c r="Q9" s="1" t="s">
        <v>177</v>
      </c>
      <c r="R9" s="1" t="s">
        <v>234</v>
      </c>
      <c r="S9" s="1" t="s">
        <v>524</v>
      </c>
      <c r="T9" s="1">
        <v>0.15</v>
      </c>
      <c r="U9" s="1" t="s">
        <v>266</v>
      </c>
      <c r="V9" s="1" t="s">
        <v>266</v>
      </c>
      <c r="W9" s="1" t="s">
        <v>266</v>
      </c>
      <c r="X9" s="1" t="s">
        <v>253</v>
      </c>
      <c r="Y9" s="1" t="s">
        <v>528</v>
      </c>
      <c r="Z9" s="1" t="s">
        <v>603</v>
      </c>
      <c r="AA9" s="1">
        <v>200</v>
      </c>
      <c r="AB9" s="1">
        <v>125</v>
      </c>
      <c r="AC9" s="10">
        <v>500000</v>
      </c>
      <c r="AD9" s="1" t="s">
        <v>272</v>
      </c>
      <c r="AE9" s="15">
        <v>43224</v>
      </c>
      <c r="AF9" s="1" t="s">
        <v>532</v>
      </c>
      <c r="AG9" s="1" t="s">
        <v>255</v>
      </c>
      <c r="AH9" s="1" t="s">
        <v>258</v>
      </c>
      <c r="AI9" s="12">
        <f t="shared" si="0"/>
        <v>0.3</v>
      </c>
      <c r="AJ9" s="1">
        <v>20</v>
      </c>
      <c r="AK9" s="1">
        <f>AC9*0.15</f>
        <v>75000</v>
      </c>
      <c r="AL9" s="1">
        <f>AC9*0.85</f>
        <v>425000</v>
      </c>
      <c r="AM9" s="1">
        <v>2</v>
      </c>
      <c r="AN9" s="1" t="s">
        <v>258</v>
      </c>
      <c r="AO9" s="1" t="s">
        <v>275</v>
      </c>
      <c r="AP9" s="1" t="s">
        <v>291</v>
      </c>
      <c r="AQ9" s="1" t="s">
        <v>276</v>
      </c>
      <c r="AR9" s="1" t="s">
        <v>279</v>
      </c>
      <c r="AS9" s="1" t="s">
        <v>284</v>
      </c>
      <c r="AT9" s="13">
        <v>43224</v>
      </c>
      <c r="AU9" s="13">
        <v>43230</v>
      </c>
      <c r="AV9" s="13">
        <v>43235</v>
      </c>
      <c r="AW9" s="13">
        <v>43586</v>
      </c>
      <c r="AX9" s="1" t="s">
        <v>258</v>
      </c>
    </row>
    <row r="10" spans="1:50" x14ac:dyDescent="0.35">
      <c r="A10" s="2">
        <v>5</v>
      </c>
      <c r="B10" s="7" t="s">
        <v>294</v>
      </c>
      <c r="C10" s="1" t="s">
        <v>604</v>
      </c>
      <c r="D10" s="1" t="s">
        <v>605</v>
      </c>
      <c r="E10" s="1" t="s">
        <v>606</v>
      </c>
      <c r="F10" s="1" t="s">
        <v>607</v>
      </c>
      <c r="G10" s="1" t="s">
        <v>608</v>
      </c>
      <c r="H10" s="7">
        <v>3</v>
      </c>
      <c r="I10" s="7">
        <v>2.5</v>
      </c>
      <c r="J10" s="1" t="s">
        <v>266</v>
      </c>
      <c r="K10" s="1" t="s">
        <v>266</v>
      </c>
      <c r="L10" s="1" t="s">
        <v>489</v>
      </c>
      <c r="M10" s="1" t="s">
        <v>614</v>
      </c>
      <c r="N10" s="1" t="s">
        <v>266</v>
      </c>
      <c r="O10" s="1" t="s">
        <v>266</v>
      </c>
      <c r="P10" s="1" t="s">
        <v>266</v>
      </c>
      <c r="Q10" s="1" t="s">
        <v>174</v>
      </c>
      <c r="R10" s="1" t="s">
        <v>234</v>
      </c>
      <c r="S10" s="1" t="s">
        <v>615</v>
      </c>
      <c r="T10" s="1">
        <v>0.24</v>
      </c>
      <c r="U10" s="1" t="s">
        <v>266</v>
      </c>
      <c r="V10" s="1" t="s">
        <v>266</v>
      </c>
      <c r="W10" s="1" t="s">
        <v>266</v>
      </c>
      <c r="X10" s="1" t="s">
        <v>253</v>
      </c>
      <c r="Y10" s="1" t="s">
        <v>528</v>
      </c>
      <c r="Z10" s="1" t="s">
        <v>609</v>
      </c>
      <c r="AA10" s="1">
        <v>168</v>
      </c>
      <c r="AB10" s="1">
        <v>200</v>
      </c>
      <c r="AC10" s="10">
        <v>600000</v>
      </c>
      <c r="AD10" s="1" t="s">
        <v>289</v>
      </c>
      <c r="AE10" s="15">
        <v>43264</v>
      </c>
      <c r="AF10" s="1" t="s">
        <v>610</v>
      </c>
      <c r="AG10" s="1" t="s">
        <v>255</v>
      </c>
      <c r="AH10" s="1" t="s">
        <v>258</v>
      </c>
      <c r="AI10" s="12">
        <f t="shared" si="0"/>
        <v>0.4</v>
      </c>
      <c r="AJ10" s="1">
        <v>5</v>
      </c>
      <c r="AK10" s="1">
        <f>AC10*0.3</f>
        <v>180000</v>
      </c>
      <c r="AL10" s="1">
        <f t="shared" ref="AL10:AL72" si="1">AC10*0.7</f>
        <v>420000</v>
      </c>
      <c r="AM10" s="1">
        <v>2</v>
      </c>
      <c r="AN10" s="1" t="s">
        <v>258</v>
      </c>
      <c r="AO10" s="1" t="s">
        <v>275</v>
      </c>
      <c r="AP10" s="1" t="s">
        <v>291</v>
      </c>
      <c r="AQ10" s="1" t="s">
        <v>276</v>
      </c>
      <c r="AR10" s="1" t="s">
        <v>279</v>
      </c>
      <c r="AS10" s="1" t="s">
        <v>284</v>
      </c>
      <c r="AT10" s="13">
        <v>43264</v>
      </c>
      <c r="AU10" s="13">
        <v>43267</v>
      </c>
      <c r="AV10" s="13">
        <v>43271</v>
      </c>
      <c r="AW10" s="13">
        <v>43626</v>
      </c>
      <c r="AX10" s="1" t="s">
        <v>258</v>
      </c>
    </row>
    <row r="11" spans="1:50" x14ac:dyDescent="0.35">
      <c r="A11" s="2">
        <v>6</v>
      </c>
      <c r="B11" s="7" t="s">
        <v>295</v>
      </c>
      <c r="C11" s="1" t="s">
        <v>360</v>
      </c>
      <c r="D11" s="1" t="s">
        <v>266</v>
      </c>
      <c r="E11" s="1" t="s">
        <v>611</v>
      </c>
      <c r="F11" s="1" t="s">
        <v>612</v>
      </c>
      <c r="G11" s="1" t="s">
        <v>613</v>
      </c>
      <c r="H11" s="7">
        <v>5</v>
      </c>
      <c r="I11" s="7">
        <v>2.2000000000000002</v>
      </c>
      <c r="J11" s="1" t="s">
        <v>266</v>
      </c>
      <c r="K11" s="1" t="s">
        <v>266</v>
      </c>
      <c r="L11" s="1" t="s">
        <v>490</v>
      </c>
      <c r="M11" s="1" t="s">
        <v>266</v>
      </c>
      <c r="N11" s="1" t="s">
        <v>266</v>
      </c>
      <c r="O11" s="1" t="s">
        <v>266</v>
      </c>
      <c r="P11" s="1" t="s">
        <v>266</v>
      </c>
      <c r="Q11" s="1" t="s">
        <v>174</v>
      </c>
      <c r="R11" s="1" t="s">
        <v>234</v>
      </c>
      <c r="S11" s="1" t="s">
        <v>524</v>
      </c>
      <c r="T11" s="1">
        <v>0.15</v>
      </c>
      <c r="U11" s="1" t="s">
        <v>266</v>
      </c>
      <c r="V11" s="1" t="s">
        <v>266</v>
      </c>
      <c r="W11" s="1" t="s">
        <v>266</v>
      </c>
      <c r="X11" s="1" t="s">
        <v>253</v>
      </c>
      <c r="Y11" s="1" t="s">
        <v>599</v>
      </c>
      <c r="Z11" s="1" t="s">
        <v>609</v>
      </c>
      <c r="AA11" s="1" t="s">
        <v>266</v>
      </c>
      <c r="AB11" s="1">
        <v>200</v>
      </c>
      <c r="AC11" s="10">
        <v>250000</v>
      </c>
      <c r="AD11" s="1" t="s">
        <v>530</v>
      </c>
      <c r="AE11" s="15">
        <v>43287</v>
      </c>
      <c r="AF11" s="1" t="s">
        <v>533</v>
      </c>
      <c r="AG11" s="1" t="s">
        <v>255</v>
      </c>
      <c r="AH11" s="1" t="s">
        <v>258</v>
      </c>
      <c r="AI11" s="12">
        <f t="shared" si="0"/>
        <v>0.6</v>
      </c>
      <c r="AJ11" s="1" t="s">
        <v>266</v>
      </c>
      <c r="AK11" s="1" t="s">
        <v>266</v>
      </c>
      <c r="AL11" s="10">
        <f>AC11</f>
        <v>250000</v>
      </c>
      <c r="AM11" s="1" t="s">
        <v>266</v>
      </c>
      <c r="AN11" s="1" t="s">
        <v>258</v>
      </c>
      <c r="AO11" s="1" t="s">
        <v>275</v>
      </c>
      <c r="AP11" s="1" t="s">
        <v>291</v>
      </c>
      <c r="AQ11" s="1" t="s">
        <v>276</v>
      </c>
      <c r="AR11" s="1" t="s">
        <v>279</v>
      </c>
      <c r="AS11" s="1" t="s">
        <v>284</v>
      </c>
      <c r="AT11" s="13">
        <v>43287</v>
      </c>
      <c r="AU11" s="13">
        <v>43291</v>
      </c>
      <c r="AV11" s="13">
        <v>43296</v>
      </c>
      <c r="AW11" s="13">
        <v>43651</v>
      </c>
      <c r="AX11" s="1" t="s">
        <v>258</v>
      </c>
    </row>
    <row r="12" spans="1:50" x14ac:dyDescent="0.35">
      <c r="A12" s="2">
        <v>7</v>
      </c>
      <c r="B12" s="7" t="s">
        <v>296</v>
      </c>
      <c r="C12" s="1" t="s">
        <v>361</v>
      </c>
      <c r="D12" s="1" t="s">
        <v>266</v>
      </c>
      <c r="E12" s="1" t="s">
        <v>616</v>
      </c>
      <c r="F12" s="1" t="s">
        <v>617</v>
      </c>
      <c r="G12" s="1" t="s">
        <v>618</v>
      </c>
      <c r="H12" s="7">
        <v>3</v>
      </c>
      <c r="I12" s="7">
        <v>3.1</v>
      </c>
      <c r="J12" s="1" t="s">
        <v>266</v>
      </c>
      <c r="K12" s="1" t="s">
        <v>266</v>
      </c>
      <c r="L12" s="1" t="s">
        <v>491</v>
      </c>
      <c r="M12" s="1" t="s">
        <v>266</v>
      </c>
      <c r="N12" s="1" t="s">
        <v>266</v>
      </c>
      <c r="O12" s="1" t="s">
        <v>266</v>
      </c>
      <c r="P12" s="1" t="s">
        <v>619</v>
      </c>
      <c r="Q12" s="1" t="s">
        <v>174</v>
      </c>
      <c r="R12" s="1" t="s">
        <v>234</v>
      </c>
      <c r="S12" s="1" t="s">
        <v>524</v>
      </c>
      <c r="T12" s="1">
        <v>0.35</v>
      </c>
      <c r="U12" s="1" t="s">
        <v>266</v>
      </c>
      <c r="V12" s="1" t="s">
        <v>266</v>
      </c>
      <c r="W12" s="1" t="s">
        <v>266</v>
      </c>
      <c r="X12" s="1" t="s">
        <v>253</v>
      </c>
      <c r="Y12" s="1" t="s">
        <v>599</v>
      </c>
      <c r="Z12" s="1" t="s">
        <v>620</v>
      </c>
      <c r="AA12" s="1" t="s">
        <v>266</v>
      </c>
      <c r="AB12" s="1">
        <v>450</v>
      </c>
      <c r="AC12" s="10">
        <v>675000</v>
      </c>
      <c r="AD12" s="1" t="s">
        <v>530</v>
      </c>
      <c r="AE12" s="15">
        <v>43310</v>
      </c>
      <c r="AF12" s="1" t="s">
        <v>534</v>
      </c>
      <c r="AG12" s="1" t="s">
        <v>255</v>
      </c>
      <c r="AH12" s="1" t="s">
        <v>258</v>
      </c>
      <c r="AI12" s="12">
        <f>(T12*1000000)/AC12</f>
        <v>0.51851851851851849</v>
      </c>
      <c r="AJ12" s="1"/>
      <c r="AK12" s="1" t="s">
        <v>266</v>
      </c>
      <c r="AL12" s="10">
        <f>AC12</f>
        <v>675000</v>
      </c>
      <c r="AM12" s="1" t="s">
        <v>266</v>
      </c>
      <c r="AN12" s="1" t="s">
        <v>258</v>
      </c>
      <c r="AO12" s="1" t="s">
        <v>275</v>
      </c>
      <c r="AP12" s="1" t="s">
        <v>291</v>
      </c>
      <c r="AQ12" s="1" t="s">
        <v>276</v>
      </c>
      <c r="AR12" s="1" t="s">
        <v>279</v>
      </c>
      <c r="AS12" s="1" t="s">
        <v>284</v>
      </c>
      <c r="AT12" s="13">
        <v>43310</v>
      </c>
      <c r="AU12" s="13">
        <v>43315</v>
      </c>
      <c r="AV12" s="13">
        <v>43317</v>
      </c>
      <c r="AW12" s="13">
        <v>43705</v>
      </c>
      <c r="AX12" s="1" t="s">
        <v>258</v>
      </c>
    </row>
    <row r="13" spans="1:50" x14ac:dyDescent="0.35">
      <c r="A13" s="2">
        <v>8</v>
      </c>
      <c r="B13" s="7" t="s">
        <v>297</v>
      </c>
      <c r="C13" s="1" t="s">
        <v>362</v>
      </c>
      <c r="D13" s="1" t="s">
        <v>266</v>
      </c>
      <c r="E13" s="1" t="s">
        <v>621</v>
      </c>
      <c r="F13" s="1" t="s">
        <v>622</v>
      </c>
      <c r="G13" s="1" t="s">
        <v>623</v>
      </c>
      <c r="H13" s="7">
        <v>5</v>
      </c>
      <c r="I13" s="7">
        <v>2.4</v>
      </c>
      <c r="J13" s="1" t="s">
        <v>266</v>
      </c>
      <c r="K13" s="1" t="s">
        <v>266</v>
      </c>
      <c r="L13" s="1" t="s">
        <v>492</v>
      </c>
      <c r="M13" s="1" t="s">
        <v>624</v>
      </c>
      <c r="N13" s="1" t="s">
        <v>266</v>
      </c>
      <c r="O13" s="1" t="s">
        <v>266</v>
      </c>
      <c r="P13" s="1" t="s">
        <v>266</v>
      </c>
      <c r="Q13" s="1" t="s">
        <v>174</v>
      </c>
      <c r="R13" s="1" t="s">
        <v>234</v>
      </c>
      <c r="S13" s="1" t="s">
        <v>615</v>
      </c>
      <c r="T13" s="1">
        <v>0.2</v>
      </c>
      <c r="U13" s="1" t="s">
        <v>266</v>
      </c>
      <c r="V13" s="1" t="s">
        <v>266</v>
      </c>
      <c r="W13" s="1" t="s">
        <v>266</v>
      </c>
      <c r="X13" s="1" t="s">
        <v>253</v>
      </c>
      <c r="Y13" s="1" t="s">
        <v>600</v>
      </c>
      <c r="Z13" s="1" t="s">
        <v>529</v>
      </c>
      <c r="AA13" s="1">
        <v>180</v>
      </c>
      <c r="AB13" s="1">
        <v>75</v>
      </c>
      <c r="AC13" s="10">
        <v>250000</v>
      </c>
      <c r="AD13" s="1" t="s">
        <v>289</v>
      </c>
      <c r="AE13" s="15">
        <v>43288</v>
      </c>
      <c r="AF13" s="1" t="s">
        <v>535</v>
      </c>
      <c r="AG13" s="1" t="s">
        <v>255</v>
      </c>
      <c r="AH13" s="1" t="s">
        <v>258</v>
      </c>
      <c r="AI13" s="12">
        <f>(T13*1000000)/AC13</f>
        <v>0.8</v>
      </c>
      <c r="AJ13" s="1">
        <v>1</v>
      </c>
      <c r="AK13" s="1">
        <f t="shared" ref="AK13:AK72" si="2">AC13*0.3</f>
        <v>75000</v>
      </c>
      <c r="AL13" s="1">
        <f t="shared" si="1"/>
        <v>175000</v>
      </c>
      <c r="AM13" s="1">
        <v>3</v>
      </c>
      <c r="AN13" s="1" t="s">
        <v>258</v>
      </c>
      <c r="AO13" s="1" t="s">
        <v>275</v>
      </c>
      <c r="AP13" s="1" t="s">
        <v>291</v>
      </c>
      <c r="AQ13" s="1" t="s">
        <v>276</v>
      </c>
      <c r="AR13" s="1" t="s">
        <v>279</v>
      </c>
      <c r="AS13" s="1" t="s">
        <v>284</v>
      </c>
      <c r="AT13" s="13">
        <v>43288</v>
      </c>
      <c r="AU13" s="13">
        <v>43291</v>
      </c>
      <c r="AV13" s="13">
        <v>43296</v>
      </c>
      <c r="AW13" s="13">
        <v>43651</v>
      </c>
      <c r="AX13" s="1" t="s">
        <v>258</v>
      </c>
    </row>
    <row r="14" spans="1:50" x14ac:dyDescent="0.35">
      <c r="A14" s="2">
        <v>9</v>
      </c>
      <c r="B14" s="7" t="s">
        <v>298</v>
      </c>
      <c r="C14" s="1" t="s">
        <v>363</v>
      </c>
      <c r="D14" s="1" t="s">
        <v>266</v>
      </c>
      <c r="E14" s="1" t="s">
        <v>429</v>
      </c>
      <c r="F14" s="1" t="s">
        <v>625</v>
      </c>
      <c r="G14" s="1" t="s">
        <v>626</v>
      </c>
      <c r="H14" s="7">
        <v>5</v>
      </c>
      <c r="I14" s="7">
        <v>2.7</v>
      </c>
      <c r="J14" s="1" t="s">
        <v>266</v>
      </c>
      <c r="K14" s="1" t="s">
        <v>266</v>
      </c>
      <c r="L14" s="1" t="s">
        <v>488</v>
      </c>
      <c r="M14" s="1" t="s">
        <v>627</v>
      </c>
      <c r="N14" s="1" t="s">
        <v>266</v>
      </c>
      <c r="O14" s="1" t="s">
        <v>266</v>
      </c>
      <c r="P14" s="1" t="s">
        <v>266</v>
      </c>
      <c r="Q14" s="1" t="s">
        <v>174</v>
      </c>
      <c r="R14" s="1" t="s">
        <v>234</v>
      </c>
      <c r="S14" s="1" t="s">
        <v>524</v>
      </c>
      <c r="T14" s="1">
        <v>0.3</v>
      </c>
      <c r="U14" s="1" t="s">
        <v>266</v>
      </c>
      <c r="V14" s="1" t="s">
        <v>266</v>
      </c>
      <c r="W14" s="1" t="s">
        <v>266</v>
      </c>
      <c r="X14" s="1" t="s">
        <v>253</v>
      </c>
      <c r="Y14" s="1" t="s">
        <v>528</v>
      </c>
      <c r="Z14" s="1" t="s">
        <v>628</v>
      </c>
      <c r="AA14" s="1">
        <v>300</v>
      </c>
      <c r="AB14" s="1">
        <v>450</v>
      </c>
      <c r="AC14" s="10">
        <v>400000</v>
      </c>
      <c r="AD14" s="1" t="s">
        <v>272</v>
      </c>
      <c r="AE14" s="15">
        <v>43323</v>
      </c>
      <c r="AF14" s="1" t="s">
        <v>536</v>
      </c>
      <c r="AG14" s="1" t="s">
        <v>255</v>
      </c>
      <c r="AH14" s="1" t="s">
        <v>258</v>
      </c>
      <c r="AI14" s="12">
        <f t="shared" si="0"/>
        <v>0.75</v>
      </c>
      <c r="AJ14" s="1">
        <v>10</v>
      </c>
      <c r="AK14" s="1">
        <f t="shared" si="2"/>
        <v>120000</v>
      </c>
      <c r="AL14" s="1">
        <f t="shared" si="1"/>
        <v>280000</v>
      </c>
      <c r="AM14" s="1">
        <v>2</v>
      </c>
      <c r="AN14" s="1" t="s">
        <v>258</v>
      </c>
      <c r="AO14" s="1" t="s">
        <v>275</v>
      </c>
      <c r="AP14" s="1" t="s">
        <v>291</v>
      </c>
      <c r="AQ14" s="1" t="s">
        <v>276</v>
      </c>
      <c r="AR14" s="1" t="s">
        <v>279</v>
      </c>
      <c r="AS14" s="1" t="s">
        <v>284</v>
      </c>
      <c r="AT14" s="13">
        <v>43323</v>
      </c>
      <c r="AU14" s="13">
        <v>43326</v>
      </c>
      <c r="AV14" s="13">
        <v>43330</v>
      </c>
      <c r="AW14" s="13">
        <v>43682</v>
      </c>
      <c r="AX14" s="1" t="s">
        <v>258</v>
      </c>
    </row>
    <row r="15" spans="1:50" x14ac:dyDescent="0.35">
      <c r="A15" s="2">
        <v>10</v>
      </c>
      <c r="B15" s="7" t="s">
        <v>299</v>
      </c>
      <c r="C15" s="1" t="s">
        <v>364</v>
      </c>
      <c r="D15" s="1" t="s">
        <v>266</v>
      </c>
      <c r="E15" s="1" t="s">
        <v>430</v>
      </c>
      <c r="F15" s="1"/>
      <c r="G15" s="1" t="s">
        <v>629</v>
      </c>
      <c r="H15" s="7">
        <v>4</v>
      </c>
      <c r="I15" s="7">
        <v>2.81</v>
      </c>
      <c r="J15" s="1" t="s">
        <v>266</v>
      </c>
      <c r="K15" s="1" t="s">
        <v>266</v>
      </c>
      <c r="L15" s="1" t="s">
        <v>493</v>
      </c>
      <c r="M15" s="1" t="s">
        <v>266</v>
      </c>
      <c r="N15" s="1" t="s">
        <v>266</v>
      </c>
      <c r="O15" s="1" t="s">
        <v>266</v>
      </c>
      <c r="P15" s="1" t="s">
        <v>630</v>
      </c>
      <c r="Q15" s="1" t="s">
        <v>174</v>
      </c>
      <c r="R15" s="1" t="s">
        <v>234</v>
      </c>
      <c r="S15" s="1" t="s">
        <v>524</v>
      </c>
      <c r="T15" s="1">
        <v>0.105</v>
      </c>
      <c r="U15" s="1" t="s">
        <v>266</v>
      </c>
      <c r="V15" s="1" t="s">
        <v>266</v>
      </c>
      <c r="W15" s="1" t="s">
        <v>266</v>
      </c>
      <c r="X15" s="1" t="s">
        <v>253</v>
      </c>
      <c r="Y15" s="1" t="s">
        <v>631</v>
      </c>
      <c r="Z15" s="1" t="s">
        <v>620</v>
      </c>
      <c r="AA15" s="1" t="s">
        <v>266</v>
      </c>
      <c r="AB15" s="1">
        <v>340</v>
      </c>
      <c r="AC15" s="10">
        <v>300000</v>
      </c>
      <c r="AD15" s="1" t="s">
        <v>289</v>
      </c>
      <c r="AE15" s="15">
        <v>43331</v>
      </c>
      <c r="AF15" s="1" t="s">
        <v>537</v>
      </c>
      <c r="AG15" s="1" t="s">
        <v>255</v>
      </c>
      <c r="AH15" s="1" t="s">
        <v>258</v>
      </c>
      <c r="AI15" s="12">
        <f t="shared" si="0"/>
        <v>0.35</v>
      </c>
      <c r="AJ15" s="1" t="s">
        <v>266</v>
      </c>
      <c r="AK15" s="1" t="s">
        <v>266</v>
      </c>
      <c r="AL15" s="10">
        <f>AC15</f>
        <v>300000</v>
      </c>
      <c r="AM15" s="1" t="s">
        <v>266</v>
      </c>
      <c r="AN15" s="1" t="s">
        <v>258</v>
      </c>
      <c r="AO15" s="1" t="s">
        <v>275</v>
      </c>
      <c r="AP15" s="1" t="s">
        <v>291</v>
      </c>
      <c r="AQ15" s="1" t="s">
        <v>276</v>
      </c>
      <c r="AR15" s="1" t="s">
        <v>279</v>
      </c>
      <c r="AS15" s="1" t="s">
        <v>284</v>
      </c>
      <c r="AT15" s="13">
        <v>43331</v>
      </c>
      <c r="AU15" s="13">
        <v>43333</v>
      </c>
      <c r="AV15" s="13">
        <v>43336</v>
      </c>
      <c r="AW15" s="13">
        <v>43695</v>
      </c>
      <c r="AX15" s="1" t="s">
        <v>258</v>
      </c>
    </row>
    <row r="16" spans="1:50" x14ac:dyDescent="0.35">
      <c r="A16" s="2">
        <v>11</v>
      </c>
      <c r="B16" s="7" t="s">
        <v>300</v>
      </c>
      <c r="C16" s="1" t="s">
        <v>365</v>
      </c>
      <c r="D16" s="1" t="s">
        <v>266</v>
      </c>
      <c r="E16" s="1" t="s">
        <v>431</v>
      </c>
      <c r="F16" s="1"/>
      <c r="G16" s="1" t="s">
        <v>632</v>
      </c>
      <c r="H16" s="7">
        <v>4</v>
      </c>
      <c r="I16" s="7">
        <v>2.9</v>
      </c>
      <c r="J16" s="1" t="s">
        <v>266</v>
      </c>
      <c r="K16" s="1" t="s">
        <v>266</v>
      </c>
      <c r="L16" s="1" t="s">
        <v>494</v>
      </c>
      <c r="M16" s="1" t="s">
        <v>266</v>
      </c>
      <c r="N16" s="1" t="s">
        <v>266</v>
      </c>
      <c r="O16" s="1" t="s">
        <v>266</v>
      </c>
      <c r="P16" s="1" t="s">
        <v>633</v>
      </c>
      <c r="Q16" s="1" t="s">
        <v>168</v>
      </c>
      <c r="R16" s="1" t="s">
        <v>233</v>
      </c>
      <c r="S16" s="1" t="s">
        <v>524</v>
      </c>
      <c r="T16" s="1">
        <v>0.4</v>
      </c>
      <c r="U16" s="1" t="s">
        <v>266</v>
      </c>
      <c r="V16" s="1" t="s">
        <v>266</v>
      </c>
      <c r="W16" s="1" t="s">
        <v>266</v>
      </c>
      <c r="X16" s="1" t="s">
        <v>253</v>
      </c>
      <c r="Y16" s="1" t="s">
        <v>599</v>
      </c>
      <c r="Z16" s="1" t="s">
        <v>288</v>
      </c>
      <c r="AA16" s="1" t="s">
        <v>266</v>
      </c>
      <c r="AB16" s="1">
        <v>700</v>
      </c>
      <c r="AC16" s="10">
        <v>650000</v>
      </c>
      <c r="AD16" s="1" t="s">
        <v>634</v>
      </c>
      <c r="AE16" s="15">
        <v>43318</v>
      </c>
      <c r="AF16" s="1" t="s">
        <v>538</v>
      </c>
      <c r="AG16" s="1" t="s">
        <v>255</v>
      </c>
      <c r="AH16" s="1" t="s">
        <v>258</v>
      </c>
      <c r="AI16" s="12">
        <f t="shared" si="0"/>
        <v>0.61538461538461542</v>
      </c>
      <c r="AJ16" s="1" t="s">
        <v>266</v>
      </c>
      <c r="AK16" s="1" t="s">
        <v>266</v>
      </c>
      <c r="AL16" s="10">
        <f>AC16</f>
        <v>650000</v>
      </c>
      <c r="AM16" s="1" t="s">
        <v>266</v>
      </c>
      <c r="AN16" s="1" t="s">
        <v>258</v>
      </c>
      <c r="AO16" s="1" t="s">
        <v>275</v>
      </c>
      <c r="AP16" s="1" t="s">
        <v>291</v>
      </c>
      <c r="AQ16" s="1" t="s">
        <v>276</v>
      </c>
      <c r="AR16" s="1" t="s">
        <v>279</v>
      </c>
      <c r="AS16" s="1" t="s">
        <v>284</v>
      </c>
      <c r="AT16" s="13">
        <v>43318</v>
      </c>
      <c r="AU16" s="13">
        <v>43321</v>
      </c>
      <c r="AV16" s="13">
        <v>43323</v>
      </c>
      <c r="AW16" s="13">
        <v>43682</v>
      </c>
      <c r="AX16" s="1" t="s">
        <v>258</v>
      </c>
    </row>
    <row r="17" spans="1:50" x14ac:dyDescent="0.35">
      <c r="A17" s="2">
        <v>12</v>
      </c>
      <c r="B17" s="7" t="s">
        <v>301</v>
      </c>
      <c r="C17" s="1" t="s">
        <v>366</v>
      </c>
      <c r="D17" s="1" t="s">
        <v>266</v>
      </c>
      <c r="E17" s="1" t="s">
        <v>432</v>
      </c>
      <c r="F17" s="1" t="s">
        <v>635</v>
      </c>
      <c r="G17" s="1" t="s">
        <v>636</v>
      </c>
      <c r="H17" s="7">
        <v>4</v>
      </c>
      <c r="I17" s="7">
        <v>3.5</v>
      </c>
      <c r="J17" s="1" t="s">
        <v>266</v>
      </c>
      <c r="K17" s="1" t="s">
        <v>266</v>
      </c>
      <c r="L17" s="1" t="s">
        <v>495</v>
      </c>
      <c r="M17" s="1" t="s">
        <v>266</v>
      </c>
      <c r="N17" s="1" t="s">
        <v>266</v>
      </c>
      <c r="O17" s="1" t="s">
        <v>266</v>
      </c>
      <c r="P17" s="1" t="s">
        <v>637</v>
      </c>
      <c r="Q17" s="1" t="s">
        <v>96</v>
      </c>
      <c r="R17" s="1" t="s">
        <v>231</v>
      </c>
      <c r="S17" s="1" t="s">
        <v>524</v>
      </c>
      <c r="T17" s="1">
        <v>0.8</v>
      </c>
      <c r="U17" s="1" t="s">
        <v>266</v>
      </c>
      <c r="V17" s="1" t="s">
        <v>266</v>
      </c>
      <c r="W17" s="1" t="s">
        <v>266</v>
      </c>
      <c r="X17" s="1" t="s">
        <v>253</v>
      </c>
      <c r="Y17" s="1" t="s">
        <v>599</v>
      </c>
      <c r="Z17" s="1" t="s">
        <v>609</v>
      </c>
      <c r="AA17" s="1" t="s">
        <v>266</v>
      </c>
      <c r="AB17" s="1">
        <v>1000</v>
      </c>
      <c r="AC17" s="10">
        <v>1200000</v>
      </c>
      <c r="AD17" s="1" t="s">
        <v>638</v>
      </c>
      <c r="AE17" s="15">
        <v>43334</v>
      </c>
      <c r="AF17" s="1" t="s">
        <v>539</v>
      </c>
      <c r="AG17" s="1" t="s">
        <v>255</v>
      </c>
      <c r="AH17" s="1" t="s">
        <v>258</v>
      </c>
      <c r="AI17" s="12">
        <f t="shared" si="0"/>
        <v>0.66666666666666663</v>
      </c>
      <c r="AJ17" s="1" t="s">
        <v>266</v>
      </c>
      <c r="AK17" s="1" t="s">
        <v>266</v>
      </c>
      <c r="AL17" s="10">
        <f>AC17</f>
        <v>1200000</v>
      </c>
      <c r="AM17" s="1" t="s">
        <v>266</v>
      </c>
      <c r="AN17" s="1" t="s">
        <v>258</v>
      </c>
      <c r="AO17" s="1" t="s">
        <v>275</v>
      </c>
      <c r="AP17" s="1" t="s">
        <v>291</v>
      </c>
      <c r="AQ17" s="1" t="s">
        <v>276</v>
      </c>
      <c r="AR17" s="1" t="s">
        <v>279</v>
      </c>
      <c r="AS17" s="1" t="s">
        <v>284</v>
      </c>
      <c r="AT17" s="13">
        <v>43334</v>
      </c>
      <c r="AU17" s="13">
        <v>43338</v>
      </c>
      <c r="AV17" s="13">
        <v>43341</v>
      </c>
      <c r="AW17" s="13">
        <v>43697</v>
      </c>
      <c r="AX17" s="1" t="s">
        <v>258</v>
      </c>
    </row>
    <row r="18" spans="1:50" x14ac:dyDescent="0.35">
      <c r="A18" s="2">
        <v>13</v>
      </c>
      <c r="B18" s="7" t="s">
        <v>302</v>
      </c>
      <c r="C18" s="1" t="s">
        <v>367</v>
      </c>
      <c r="D18" s="1" t="s">
        <v>266</v>
      </c>
      <c r="E18" s="1" t="s">
        <v>433</v>
      </c>
      <c r="F18" s="1" t="s">
        <v>639</v>
      </c>
      <c r="G18" s="1" t="s">
        <v>640</v>
      </c>
      <c r="H18" s="7">
        <v>4</v>
      </c>
      <c r="I18" s="7">
        <v>2.7</v>
      </c>
      <c r="J18" s="1" t="s">
        <v>266</v>
      </c>
      <c r="K18" s="1" t="s">
        <v>266</v>
      </c>
      <c r="L18" s="1" t="s">
        <v>641</v>
      </c>
      <c r="M18" s="1" t="s">
        <v>642</v>
      </c>
      <c r="N18" s="1" t="s">
        <v>266</v>
      </c>
      <c r="O18" s="1" t="s">
        <v>266</v>
      </c>
      <c r="P18" s="1" t="s">
        <v>266</v>
      </c>
      <c r="Q18" s="1" t="s">
        <v>174</v>
      </c>
      <c r="R18" s="1" t="s">
        <v>234</v>
      </c>
      <c r="S18" s="1" t="s">
        <v>524</v>
      </c>
      <c r="T18" s="1">
        <v>1.5</v>
      </c>
      <c r="U18" s="1" t="s">
        <v>266</v>
      </c>
      <c r="V18" s="1" t="s">
        <v>266</v>
      </c>
      <c r="W18" s="1" t="s">
        <v>266</v>
      </c>
      <c r="X18" s="1" t="s">
        <v>253</v>
      </c>
      <c r="Y18" s="1" t="s">
        <v>528</v>
      </c>
      <c r="Z18" s="1" t="s">
        <v>643</v>
      </c>
      <c r="AA18" s="1">
        <v>600</v>
      </c>
      <c r="AB18" s="1">
        <v>1200</v>
      </c>
      <c r="AC18" s="10">
        <v>2000000</v>
      </c>
      <c r="AD18" s="1" t="s">
        <v>644</v>
      </c>
      <c r="AE18" s="15">
        <v>43329</v>
      </c>
      <c r="AF18" s="1" t="s">
        <v>540</v>
      </c>
      <c r="AG18" s="1" t="s">
        <v>255</v>
      </c>
      <c r="AH18" s="1" t="s">
        <v>258</v>
      </c>
      <c r="AI18" s="12">
        <f t="shared" si="0"/>
        <v>0.75</v>
      </c>
      <c r="AJ18" s="1">
        <v>10</v>
      </c>
      <c r="AK18" s="1">
        <f>AC18*0.2</f>
        <v>400000</v>
      </c>
      <c r="AL18" s="1">
        <f>AC18*0.8</f>
        <v>1600000</v>
      </c>
      <c r="AM18" s="1">
        <v>2</v>
      </c>
      <c r="AN18" s="1" t="s">
        <v>258</v>
      </c>
      <c r="AO18" s="1" t="s">
        <v>275</v>
      </c>
      <c r="AP18" s="1" t="s">
        <v>291</v>
      </c>
      <c r="AQ18" s="1" t="s">
        <v>276</v>
      </c>
      <c r="AR18" s="1" t="s">
        <v>279</v>
      </c>
      <c r="AS18" s="1" t="s">
        <v>284</v>
      </c>
      <c r="AT18" s="13">
        <v>43329</v>
      </c>
      <c r="AU18" s="13">
        <v>43332</v>
      </c>
      <c r="AV18" s="13">
        <v>43339</v>
      </c>
      <c r="AW18" s="13">
        <v>43692</v>
      </c>
      <c r="AX18" s="1" t="s">
        <v>258</v>
      </c>
    </row>
    <row r="19" spans="1:50" x14ac:dyDescent="0.35">
      <c r="A19" s="2">
        <v>14</v>
      </c>
      <c r="B19" s="7" t="s">
        <v>303</v>
      </c>
      <c r="C19" s="1" t="s">
        <v>368</v>
      </c>
      <c r="D19" s="1" t="s">
        <v>266</v>
      </c>
      <c r="E19" s="1" t="s">
        <v>434</v>
      </c>
      <c r="F19" s="1" t="s">
        <v>597</v>
      </c>
      <c r="G19" s="1" t="s">
        <v>645</v>
      </c>
      <c r="H19" s="7">
        <v>5</v>
      </c>
      <c r="I19" s="7">
        <v>2.2999999999999998</v>
      </c>
      <c r="J19" s="1" t="s">
        <v>266</v>
      </c>
      <c r="K19" s="1" t="s">
        <v>266</v>
      </c>
      <c r="L19" s="1" t="s">
        <v>496</v>
      </c>
      <c r="M19" s="1" t="s">
        <v>646</v>
      </c>
      <c r="N19" s="1" t="s">
        <v>266</v>
      </c>
      <c r="O19" s="1" t="s">
        <v>266</v>
      </c>
      <c r="P19" s="1" t="s">
        <v>266</v>
      </c>
      <c r="Q19" s="1" t="s">
        <v>174</v>
      </c>
      <c r="R19" s="1" t="s">
        <v>234</v>
      </c>
      <c r="S19" s="1" t="s">
        <v>524</v>
      </c>
      <c r="T19" s="1">
        <v>0.25</v>
      </c>
      <c r="U19" s="1" t="s">
        <v>266</v>
      </c>
      <c r="V19" s="1" t="s">
        <v>266</v>
      </c>
      <c r="W19" s="1" t="s">
        <v>266</v>
      </c>
      <c r="X19" s="1" t="s">
        <v>253</v>
      </c>
      <c r="Y19" s="1" t="s">
        <v>528</v>
      </c>
      <c r="Z19" s="1" t="s">
        <v>647</v>
      </c>
      <c r="AA19" s="1">
        <v>300</v>
      </c>
      <c r="AB19" s="1">
        <v>125</v>
      </c>
      <c r="AC19" s="10">
        <v>330000</v>
      </c>
      <c r="AD19" s="1" t="s">
        <v>648</v>
      </c>
      <c r="AE19" s="15">
        <v>43309</v>
      </c>
      <c r="AF19" s="1" t="s">
        <v>541</v>
      </c>
      <c r="AG19" s="1" t="s">
        <v>255</v>
      </c>
      <c r="AH19" s="1" t="s">
        <v>258</v>
      </c>
      <c r="AI19" s="12">
        <f t="shared" si="0"/>
        <v>0.75757575757575757</v>
      </c>
      <c r="AJ19" s="1">
        <v>5</v>
      </c>
      <c r="AK19" s="1">
        <f t="shared" si="2"/>
        <v>99000</v>
      </c>
      <c r="AL19" s="1">
        <f t="shared" si="1"/>
        <v>230999.99999999997</v>
      </c>
      <c r="AM19" s="1">
        <v>3</v>
      </c>
      <c r="AN19" s="1" t="s">
        <v>258</v>
      </c>
      <c r="AO19" s="1" t="s">
        <v>275</v>
      </c>
      <c r="AP19" s="1" t="s">
        <v>291</v>
      </c>
      <c r="AQ19" s="1" t="s">
        <v>276</v>
      </c>
      <c r="AR19" s="1" t="s">
        <v>279</v>
      </c>
      <c r="AS19" s="1" t="s">
        <v>284</v>
      </c>
      <c r="AT19" s="13">
        <v>43309</v>
      </c>
      <c r="AU19" s="13">
        <v>43311</v>
      </c>
      <c r="AV19" s="13">
        <v>43317</v>
      </c>
      <c r="AW19" s="13">
        <v>43671</v>
      </c>
      <c r="AX19" s="1" t="s">
        <v>258</v>
      </c>
    </row>
    <row r="20" spans="1:50" x14ac:dyDescent="0.35">
      <c r="A20" s="2">
        <v>15</v>
      </c>
      <c r="B20" s="7" t="s">
        <v>304</v>
      </c>
      <c r="C20" s="1" t="s">
        <v>369</v>
      </c>
      <c r="D20" s="1" t="s">
        <v>266</v>
      </c>
      <c r="E20" s="1" t="s">
        <v>435</v>
      </c>
      <c r="F20" s="1" t="s">
        <v>649</v>
      </c>
      <c r="G20" s="1" t="s">
        <v>650</v>
      </c>
      <c r="H20" s="7">
        <v>3</v>
      </c>
      <c r="I20" s="7">
        <v>3.4</v>
      </c>
      <c r="J20" s="1" t="s">
        <v>266</v>
      </c>
      <c r="K20" s="1" t="s">
        <v>266</v>
      </c>
      <c r="L20" s="1" t="s">
        <v>497</v>
      </c>
      <c r="M20" s="1" t="s">
        <v>651</v>
      </c>
      <c r="N20" s="1" t="s">
        <v>266</v>
      </c>
      <c r="O20" s="1" t="s">
        <v>266</v>
      </c>
      <c r="P20" s="1" t="s">
        <v>266</v>
      </c>
      <c r="Q20" s="1" t="s">
        <v>168</v>
      </c>
      <c r="R20" s="1" t="s">
        <v>233</v>
      </c>
      <c r="S20" s="1" t="s">
        <v>615</v>
      </c>
      <c r="T20" s="1">
        <v>0.7</v>
      </c>
      <c r="U20" s="1" t="s">
        <v>266</v>
      </c>
      <c r="V20" s="1" t="s">
        <v>266</v>
      </c>
      <c r="W20" s="1" t="s">
        <v>266</v>
      </c>
      <c r="X20" s="1" t="s">
        <v>253</v>
      </c>
      <c r="Y20" s="1" t="s">
        <v>270</v>
      </c>
      <c r="Z20" s="1" t="s">
        <v>652</v>
      </c>
      <c r="AA20" s="1">
        <v>400</v>
      </c>
      <c r="AB20" s="1">
        <v>500</v>
      </c>
      <c r="AC20" s="10">
        <v>1500000</v>
      </c>
      <c r="AD20" s="1" t="s">
        <v>289</v>
      </c>
      <c r="AE20" s="15">
        <v>43322</v>
      </c>
      <c r="AF20" s="1" t="s">
        <v>542</v>
      </c>
      <c r="AG20" s="1" t="s">
        <v>255</v>
      </c>
      <c r="AH20" s="1" t="s">
        <v>258</v>
      </c>
      <c r="AI20" s="12">
        <f t="shared" si="0"/>
        <v>0.46666666666666667</v>
      </c>
      <c r="AJ20" s="1">
        <v>15</v>
      </c>
      <c r="AK20" s="1">
        <f t="shared" si="2"/>
        <v>450000</v>
      </c>
      <c r="AL20" s="1">
        <f t="shared" si="1"/>
        <v>1050000</v>
      </c>
      <c r="AM20" s="1">
        <v>1</v>
      </c>
      <c r="AN20" s="1" t="s">
        <v>258</v>
      </c>
      <c r="AO20" s="1" t="s">
        <v>275</v>
      </c>
      <c r="AP20" s="1" t="s">
        <v>291</v>
      </c>
      <c r="AQ20" s="1" t="s">
        <v>276</v>
      </c>
      <c r="AR20" s="1" t="s">
        <v>279</v>
      </c>
      <c r="AS20" s="1" t="s">
        <v>284</v>
      </c>
      <c r="AT20" s="13">
        <v>43322</v>
      </c>
      <c r="AU20" s="13">
        <v>43326</v>
      </c>
      <c r="AV20" s="13">
        <v>43329</v>
      </c>
      <c r="AW20" s="13">
        <v>43684</v>
      </c>
      <c r="AX20" s="1" t="s">
        <v>258</v>
      </c>
    </row>
    <row r="21" spans="1:50" x14ac:dyDescent="0.35">
      <c r="A21" s="2">
        <v>16</v>
      </c>
      <c r="B21" s="7" t="s">
        <v>305</v>
      </c>
      <c r="C21" s="1" t="s">
        <v>370</v>
      </c>
      <c r="D21" s="1" t="s">
        <v>266</v>
      </c>
      <c r="E21" s="1" t="s">
        <v>436</v>
      </c>
      <c r="F21" s="1" t="s">
        <v>625</v>
      </c>
      <c r="G21" s="1" t="s">
        <v>653</v>
      </c>
      <c r="H21" s="7">
        <v>5</v>
      </c>
      <c r="I21" s="7">
        <v>2.2999999999999998</v>
      </c>
      <c r="J21" s="1" t="s">
        <v>266</v>
      </c>
      <c r="K21" s="1" t="s">
        <v>266</v>
      </c>
      <c r="L21" s="1" t="s">
        <v>497</v>
      </c>
      <c r="M21" s="1" t="s">
        <v>654</v>
      </c>
      <c r="N21" s="1" t="s">
        <v>266</v>
      </c>
      <c r="O21" s="1" t="s">
        <v>266</v>
      </c>
      <c r="P21" s="1" t="s">
        <v>266</v>
      </c>
      <c r="Q21" s="1" t="s">
        <v>174</v>
      </c>
      <c r="R21" s="1" t="s">
        <v>234</v>
      </c>
      <c r="S21" s="1" t="s">
        <v>615</v>
      </c>
      <c r="T21" s="1">
        <v>0.2</v>
      </c>
      <c r="U21" s="1" t="s">
        <v>266</v>
      </c>
      <c r="V21" s="1" t="s">
        <v>266</v>
      </c>
      <c r="W21" s="1" t="s">
        <v>266</v>
      </c>
      <c r="X21" s="1" t="s">
        <v>253</v>
      </c>
      <c r="Y21" s="1" t="s">
        <v>528</v>
      </c>
      <c r="Z21" s="1" t="s">
        <v>655</v>
      </c>
      <c r="AA21" s="1">
        <v>100</v>
      </c>
      <c r="AB21" s="1">
        <v>75</v>
      </c>
      <c r="AC21" s="10">
        <v>350000</v>
      </c>
      <c r="AD21" s="1" t="s">
        <v>638</v>
      </c>
      <c r="AE21" s="15">
        <v>43340</v>
      </c>
      <c r="AF21" s="1" t="s">
        <v>543</v>
      </c>
      <c r="AG21" s="1" t="s">
        <v>255</v>
      </c>
      <c r="AH21" s="1" t="s">
        <v>258</v>
      </c>
      <c r="AI21" s="12">
        <f t="shared" si="0"/>
        <v>0.5714285714285714</v>
      </c>
      <c r="AJ21" s="1">
        <v>3</v>
      </c>
      <c r="AK21" s="1">
        <f>AC21*0.2</f>
        <v>70000</v>
      </c>
      <c r="AL21" s="1">
        <f>AC21*0.8</f>
        <v>280000</v>
      </c>
      <c r="AM21" s="1">
        <v>2</v>
      </c>
      <c r="AN21" s="1" t="s">
        <v>258</v>
      </c>
      <c r="AO21" s="1" t="s">
        <v>275</v>
      </c>
      <c r="AP21" s="1" t="s">
        <v>291</v>
      </c>
      <c r="AQ21" s="1" t="s">
        <v>276</v>
      </c>
      <c r="AR21" s="1" t="s">
        <v>279</v>
      </c>
      <c r="AS21" s="1" t="s">
        <v>284</v>
      </c>
      <c r="AT21" s="13">
        <v>43340</v>
      </c>
      <c r="AU21" s="13">
        <v>43344</v>
      </c>
      <c r="AV21" s="13">
        <v>43348</v>
      </c>
      <c r="AW21" s="13">
        <v>43702</v>
      </c>
      <c r="AX21" s="1" t="s">
        <v>258</v>
      </c>
    </row>
    <row r="22" spans="1:50" x14ac:dyDescent="0.35">
      <c r="A22" s="2">
        <v>17</v>
      </c>
      <c r="B22" s="7" t="s">
        <v>306</v>
      </c>
      <c r="C22" s="1" t="s">
        <v>656</v>
      </c>
      <c r="D22" s="1" t="s">
        <v>657</v>
      </c>
      <c r="E22" s="1" t="s">
        <v>658</v>
      </c>
      <c r="F22" s="1" t="s">
        <v>625</v>
      </c>
      <c r="G22" s="1" t="s">
        <v>659</v>
      </c>
      <c r="H22" s="7">
        <v>5</v>
      </c>
      <c r="I22" s="7">
        <v>2</v>
      </c>
      <c r="J22" s="1" t="s">
        <v>266</v>
      </c>
      <c r="K22" s="1" t="s">
        <v>266</v>
      </c>
      <c r="L22" s="1" t="s">
        <v>489</v>
      </c>
      <c r="M22" s="1" t="s">
        <v>660</v>
      </c>
      <c r="N22" s="1" t="s">
        <v>266</v>
      </c>
      <c r="O22" s="1" t="s">
        <v>266</v>
      </c>
      <c r="P22" s="1" t="s">
        <v>266</v>
      </c>
      <c r="Q22" s="1" t="s">
        <v>174</v>
      </c>
      <c r="R22" s="1" t="s">
        <v>234</v>
      </c>
      <c r="S22" s="1" t="s">
        <v>615</v>
      </c>
      <c r="T22" s="1">
        <v>0.1</v>
      </c>
      <c r="U22" s="1" t="s">
        <v>266</v>
      </c>
      <c r="V22" s="1" t="s">
        <v>266</v>
      </c>
      <c r="W22" s="1" t="s">
        <v>266</v>
      </c>
      <c r="X22" s="1" t="s">
        <v>253</v>
      </c>
      <c r="Y22" s="1" t="s">
        <v>599</v>
      </c>
      <c r="Z22" s="1" t="s">
        <v>628</v>
      </c>
      <c r="AA22" s="1" t="s">
        <v>266</v>
      </c>
      <c r="AB22" s="1">
        <v>1000</v>
      </c>
      <c r="AC22" s="10">
        <v>200000</v>
      </c>
      <c r="AD22" s="1" t="s">
        <v>634</v>
      </c>
      <c r="AE22" s="15">
        <v>43366</v>
      </c>
      <c r="AF22" s="1" t="s">
        <v>544</v>
      </c>
      <c r="AG22" s="1" t="s">
        <v>255</v>
      </c>
      <c r="AH22" s="1" t="s">
        <v>258</v>
      </c>
      <c r="AI22" s="12">
        <f t="shared" si="0"/>
        <v>0.5</v>
      </c>
      <c r="AJ22" s="1" t="s">
        <v>266</v>
      </c>
      <c r="AK22" s="10" t="s">
        <v>266</v>
      </c>
      <c r="AL22" s="10">
        <f>AC22</f>
        <v>200000</v>
      </c>
      <c r="AM22" s="1" t="s">
        <v>266</v>
      </c>
      <c r="AN22" s="1" t="s">
        <v>258</v>
      </c>
      <c r="AO22" s="1" t="s">
        <v>275</v>
      </c>
      <c r="AP22" s="1" t="s">
        <v>291</v>
      </c>
      <c r="AQ22" s="1" t="s">
        <v>276</v>
      </c>
      <c r="AR22" s="1" t="s">
        <v>279</v>
      </c>
      <c r="AS22" s="1" t="s">
        <v>284</v>
      </c>
      <c r="AT22" s="13">
        <v>43366</v>
      </c>
      <c r="AU22" s="13">
        <v>43368</v>
      </c>
      <c r="AV22" s="13">
        <v>43372</v>
      </c>
      <c r="AW22" s="13">
        <v>43730</v>
      </c>
      <c r="AX22" s="1" t="s">
        <v>258</v>
      </c>
    </row>
    <row r="23" spans="1:50" x14ac:dyDescent="0.35">
      <c r="A23" s="2">
        <v>18</v>
      </c>
      <c r="B23" s="7" t="s">
        <v>307</v>
      </c>
      <c r="C23" s="1" t="s">
        <v>371</v>
      </c>
      <c r="D23" s="1" t="s">
        <v>266</v>
      </c>
      <c r="E23" s="1" t="s">
        <v>437</v>
      </c>
      <c r="F23" s="1" t="s">
        <v>661</v>
      </c>
      <c r="G23" s="1" t="s">
        <v>662</v>
      </c>
      <c r="H23" s="7">
        <v>4</v>
      </c>
      <c r="I23" s="7">
        <v>2.6</v>
      </c>
      <c r="J23" s="1" t="s">
        <v>266</v>
      </c>
      <c r="K23" s="1" t="s">
        <v>266</v>
      </c>
      <c r="L23" s="1" t="s">
        <v>489</v>
      </c>
      <c r="M23" s="1" t="s">
        <v>663</v>
      </c>
      <c r="N23" s="1" t="s">
        <v>266</v>
      </c>
      <c r="O23" s="1" t="s">
        <v>266</v>
      </c>
      <c r="P23" s="1" t="s">
        <v>266</v>
      </c>
      <c r="Q23" s="1" t="s">
        <v>174</v>
      </c>
      <c r="R23" s="1" t="s">
        <v>234</v>
      </c>
      <c r="S23" s="1" t="s">
        <v>615</v>
      </c>
      <c r="T23" s="1">
        <v>0.16</v>
      </c>
      <c r="U23" s="1" t="s">
        <v>266</v>
      </c>
      <c r="V23" s="1" t="s">
        <v>266</v>
      </c>
      <c r="W23" s="1" t="s">
        <v>266</v>
      </c>
      <c r="X23" s="1" t="s">
        <v>253</v>
      </c>
      <c r="Y23" s="1" t="s">
        <v>528</v>
      </c>
      <c r="Z23" s="1" t="s">
        <v>666</v>
      </c>
      <c r="AA23" s="1">
        <v>150</v>
      </c>
      <c r="AB23" s="1">
        <v>75</v>
      </c>
      <c r="AC23" s="10">
        <v>200000</v>
      </c>
      <c r="AD23" s="1" t="s">
        <v>272</v>
      </c>
      <c r="AE23" s="15">
        <v>43354</v>
      </c>
      <c r="AF23" s="1" t="s">
        <v>545</v>
      </c>
      <c r="AG23" s="1" t="s">
        <v>255</v>
      </c>
      <c r="AH23" s="1" t="s">
        <v>258</v>
      </c>
      <c r="AI23" s="12">
        <f t="shared" si="0"/>
        <v>0.8</v>
      </c>
      <c r="AJ23" s="1">
        <v>4</v>
      </c>
      <c r="AK23" s="1">
        <f t="shared" si="2"/>
        <v>60000</v>
      </c>
      <c r="AL23" s="1">
        <f t="shared" si="1"/>
        <v>140000</v>
      </c>
      <c r="AM23" s="1">
        <v>3</v>
      </c>
      <c r="AN23" s="1" t="s">
        <v>258</v>
      </c>
      <c r="AO23" s="1" t="s">
        <v>275</v>
      </c>
      <c r="AP23" s="1" t="s">
        <v>291</v>
      </c>
      <c r="AQ23" s="1" t="s">
        <v>276</v>
      </c>
      <c r="AR23" s="1" t="s">
        <v>279</v>
      </c>
      <c r="AS23" s="1" t="s">
        <v>284</v>
      </c>
      <c r="AT23" s="13">
        <v>43354</v>
      </c>
      <c r="AU23" s="13">
        <v>43359</v>
      </c>
      <c r="AV23" s="13">
        <v>43364</v>
      </c>
      <c r="AW23" s="13">
        <v>43718</v>
      </c>
      <c r="AX23" s="1" t="s">
        <v>258</v>
      </c>
    </row>
    <row r="24" spans="1:50" x14ac:dyDescent="0.35">
      <c r="A24" s="2">
        <v>19</v>
      </c>
      <c r="B24" s="7" t="s">
        <v>308</v>
      </c>
      <c r="C24" s="1" t="s">
        <v>372</v>
      </c>
      <c r="D24" s="1" t="s">
        <v>266</v>
      </c>
      <c r="E24" s="1" t="s">
        <v>438</v>
      </c>
      <c r="F24" s="1" t="s">
        <v>667</v>
      </c>
      <c r="G24" s="1" t="s">
        <v>668</v>
      </c>
      <c r="H24" s="7">
        <v>4</v>
      </c>
      <c r="I24" s="7">
        <v>2</v>
      </c>
      <c r="J24" s="1" t="s">
        <v>266</v>
      </c>
      <c r="K24" s="1" t="s">
        <v>266</v>
      </c>
      <c r="L24" s="1" t="s">
        <v>498</v>
      </c>
      <c r="M24" s="1" t="s">
        <v>669</v>
      </c>
      <c r="N24" s="1" t="s">
        <v>266</v>
      </c>
      <c r="O24" s="1" t="s">
        <v>266</v>
      </c>
      <c r="P24" s="1" t="s">
        <v>266</v>
      </c>
      <c r="Q24" s="1" t="s">
        <v>174</v>
      </c>
      <c r="R24" s="1" t="s">
        <v>234</v>
      </c>
      <c r="S24" s="1" t="s">
        <v>670</v>
      </c>
      <c r="T24" s="1">
        <v>7.0000000000000007E-2</v>
      </c>
      <c r="U24" s="1" t="s">
        <v>266</v>
      </c>
      <c r="V24" s="1" t="s">
        <v>266</v>
      </c>
      <c r="W24" s="1" t="s">
        <v>266</v>
      </c>
      <c r="X24" s="1" t="s">
        <v>253</v>
      </c>
      <c r="Y24" s="1" t="s">
        <v>528</v>
      </c>
      <c r="Z24" s="1" t="s">
        <v>609</v>
      </c>
      <c r="AA24" s="1">
        <v>160</v>
      </c>
      <c r="AB24" s="1">
        <v>100</v>
      </c>
      <c r="AC24" s="10">
        <v>250000</v>
      </c>
      <c r="AD24" s="1" t="s">
        <v>644</v>
      </c>
      <c r="AE24" s="15">
        <v>43346</v>
      </c>
      <c r="AF24" s="1" t="s">
        <v>546</v>
      </c>
      <c r="AG24" s="1" t="s">
        <v>255</v>
      </c>
      <c r="AH24" s="1" t="s">
        <v>258</v>
      </c>
      <c r="AI24" s="12">
        <f t="shared" si="0"/>
        <v>0.28000000000000003</v>
      </c>
      <c r="AJ24" s="1">
        <v>15</v>
      </c>
      <c r="AK24" s="1">
        <f>AC24*0.2</f>
        <v>50000</v>
      </c>
      <c r="AL24" s="1">
        <f>AC24*0.8</f>
        <v>200000</v>
      </c>
      <c r="AM24" s="1">
        <v>2</v>
      </c>
      <c r="AN24" s="1" t="s">
        <v>258</v>
      </c>
      <c r="AO24" s="1" t="s">
        <v>275</v>
      </c>
      <c r="AP24" s="1" t="s">
        <v>291</v>
      </c>
      <c r="AQ24" s="1" t="s">
        <v>276</v>
      </c>
      <c r="AR24" s="1" t="s">
        <v>279</v>
      </c>
      <c r="AS24" s="1" t="s">
        <v>284</v>
      </c>
      <c r="AT24" s="13">
        <v>43346</v>
      </c>
      <c r="AU24" s="13">
        <v>43348</v>
      </c>
      <c r="AV24" s="13">
        <v>43351</v>
      </c>
      <c r="AW24" s="13">
        <v>43709</v>
      </c>
      <c r="AX24" s="1" t="s">
        <v>258</v>
      </c>
    </row>
    <row r="25" spans="1:50" x14ac:dyDescent="0.35">
      <c r="A25" s="2">
        <v>20</v>
      </c>
      <c r="B25" s="7" t="s">
        <v>309</v>
      </c>
      <c r="C25" s="1" t="s">
        <v>671</v>
      </c>
      <c r="D25" s="1" t="s">
        <v>672</v>
      </c>
      <c r="E25" s="1" t="s">
        <v>673</v>
      </c>
      <c r="F25" s="1"/>
      <c r="G25" s="1" t="s">
        <v>674</v>
      </c>
      <c r="H25" s="7">
        <v>5</v>
      </c>
      <c r="I25" s="7">
        <v>2.4</v>
      </c>
      <c r="J25" s="1" t="s">
        <v>266</v>
      </c>
      <c r="K25" s="1" t="s">
        <v>266</v>
      </c>
      <c r="L25" s="1" t="s">
        <v>499</v>
      </c>
      <c r="M25" s="1" t="s">
        <v>675</v>
      </c>
      <c r="N25" s="1" t="s">
        <v>266</v>
      </c>
      <c r="O25" s="1" t="s">
        <v>266</v>
      </c>
      <c r="P25" s="1" t="s">
        <v>266</v>
      </c>
      <c r="Q25" s="1" t="s">
        <v>174</v>
      </c>
      <c r="R25" s="1" t="s">
        <v>234</v>
      </c>
      <c r="S25" s="1" t="s">
        <v>615</v>
      </c>
      <c r="T25" s="1">
        <v>0.28000000000000003</v>
      </c>
      <c r="U25" s="1" t="s">
        <v>266</v>
      </c>
      <c r="V25" s="1" t="s">
        <v>266</v>
      </c>
      <c r="W25" s="1" t="s">
        <v>266</v>
      </c>
      <c r="X25" s="1" t="s">
        <v>253</v>
      </c>
      <c r="Y25" s="1" t="s">
        <v>599</v>
      </c>
      <c r="Z25" s="1" t="s">
        <v>529</v>
      </c>
      <c r="AA25" s="1" t="s">
        <v>266</v>
      </c>
      <c r="AB25" s="1">
        <v>200</v>
      </c>
      <c r="AC25" s="10">
        <v>600000</v>
      </c>
      <c r="AD25" s="1" t="s">
        <v>530</v>
      </c>
      <c r="AE25" s="15">
        <v>43410</v>
      </c>
      <c r="AF25" s="1" t="s">
        <v>547</v>
      </c>
      <c r="AG25" s="1" t="s">
        <v>255</v>
      </c>
      <c r="AH25" s="1" t="s">
        <v>258</v>
      </c>
      <c r="AI25" s="12">
        <f t="shared" si="0"/>
        <v>0.46666666666666667</v>
      </c>
      <c r="AJ25" s="1" t="s">
        <v>266</v>
      </c>
      <c r="AK25" s="1" t="s">
        <v>266</v>
      </c>
      <c r="AL25" s="10">
        <f>AC25</f>
        <v>600000</v>
      </c>
      <c r="AM25" s="1" t="s">
        <v>266</v>
      </c>
      <c r="AN25" s="1" t="s">
        <v>258</v>
      </c>
      <c r="AO25" s="1" t="s">
        <v>275</v>
      </c>
      <c r="AP25" s="1" t="s">
        <v>291</v>
      </c>
      <c r="AQ25" s="1" t="s">
        <v>276</v>
      </c>
      <c r="AR25" s="1" t="s">
        <v>279</v>
      </c>
      <c r="AS25" s="1" t="s">
        <v>284</v>
      </c>
      <c r="AT25" s="13">
        <v>43410</v>
      </c>
      <c r="AU25" s="13">
        <v>43413</v>
      </c>
      <c r="AV25" s="13">
        <v>43417</v>
      </c>
      <c r="AW25" s="13">
        <v>43774</v>
      </c>
      <c r="AX25" s="1" t="s">
        <v>258</v>
      </c>
    </row>
    <row r="26" spans="1:50" x14ac:dyDescent="0.35">
      <c r="A26" s="2">
        <v>21</v>
      </c>
      <c r="B26" s="7" t="s">
        <v>310</v>
      </c>
      <c r="C26" s="1" t="s">
        <v>373</v>
      </c>
      <c r="D26" s="1" t="s">
        <v>266</v>
      </c>
      <c r="E26" s="1" t="s">
        <v>439</v>
      </c>
      <c r="F26" s="1"/>
      <c r="G26" s="1" t="s">
        <v>677</v>
      </c>
      <c r="H26" s="7">
        <v>5</v>
      </c>
      <c r="I26" s="7">
        <v>2.1</v>
      </c>
      <c r="J26" s="1" t="s">
        <v>266</v>
      </c>
      <c r="K26" s="1" t="s">
        <v>266</v>
      </c>
      <c r="L26" s="1" t="s">
        <v>500</v>
      </c>
      <c r="M26" s="1" t="s">
        <v>678</v>
      </c>
      <c r="N26" s="1" t="s">
        <v>266</v>
      </c>
      <c r="O26" s="1" t="s">
        <v>266</v>
      </c>
      <c r="P26" s="1" t="s">
        <v>266</v>
      </c>
      <c r="Q26" s="1" t="s">
        <v>174</v>
      </c>
      <c r="R26" s="1" t="s">
        <v>234</v>
      </c>
      <c r="S26" s="1" t="s">
        <v>524</v>
      </c>
      <c r="T26" s="1">
        <v>0.1</v>
      </c>
      <c r="U26" s="1" t="s">
        <v>266</v>
      </c>
      <c r="V26" s="1" t="s">
        <v>266</v>
      </c>
      <c r="W26" s="1" t="s">
        <v>266</v>
      </c>
      <c r="X26" s="1" t="s">
        <v>253</v>
      </c>
      <c r="Y26" s="1" t="s">
        <v>599</v>
      </c>
      <c r="Z26" s="1" t="s">
        <v>680</v>
      </c>
      <c r="AA26" s="1" t="s">
        <v>266</v>
      </c>
      <c r="AB26" s="1">
        <v>160</v>
      </c>
      <c r="AC26" s="10">
        <v>165000</v>
      </c>
      <c r="AD26" s="1" t="s">
        <v>634</v>
      </c>
      <c r="AE26" s="15">
        <v>43408</v>
      </c>
      <c r="AF26" s="1" t="s">
        <v>548</v>
      </c>
      <c r="AG26" s="1" t="s">
        <v>255</v>
      </c>
      <c r="AH26" s="1" t="s">
        <v>258</v>
      </c>
      <c r="AI26" s="12">
        <f t="shared" si="0"/>
        <v>0.60606060606060608</v>
      </c>
      <c r="AJ26" s="1" t="s">
        <v>266</v>
      </c>
      <c r="AK26" s="1" t="s">
        <v>266</v>
      </c>
      <c r="AL26" s="10">
        <f>AC26</f>
        <v>165000</v>
      </c>
      <c r="AM26" s="1" t="s">
        <v>266</v>
      </c>
      <c r="AN26" s="1" t="s">
        <v>258</v>
      </c>
      <c r="AO26" s="1" t="s">
        <v>275</v>
      </c>
      <c r="AP26" s="1" t="s">
        <v>291</v>
      </c>
      <c r="AQ26" s="1" t="s">
        <v>276</v>
      </c>
      <c r="AR26" s="1" t="s">
        <v>279</v>
      </c>
      <c r="AS26" s="1" t="s">
        <v>284</v>
      </c>
      <c r="AT26" s="13">
        <v>43408</v>
      </c>
      <c r="AU26" s="13">
        <v>43413</v>
      </c>
      <c r="AV26" s="13">
        <v>43418</v>
      </c>
      <c r="AW26" s="13">
        <v>43770</v>
      </c>
      <c r="AX26" s="1" t="s">
        <v>258</v>
      </c>
    </row>
    <row r="27" spans="1:50" x14ac:dyDescent="0.35">
      <c r="A27" s="2">
        <v>22</v>
      </c>
      <c r="B27" s="7" t="s">
        <v>311</v>
      </c>
      <c r="C27" s="1" t="s">
        <v>374</v>
      </c>
      <c r="D27" s="1" t="s">
        <v>266</v>
      </c>
      <c r="E27" s="1" t="s">
        <v>440</v>
      </c>
      <c r="F27" s="1" t="s">
        <v>681</v>
      </c>
      <c r="G27" s="1" t="s">
        <v>682</v>
      </c>
      <c r="H27" s="7">
        <v>4</v>
      </c>
      <c r="I27" s="7">
        <v>3</v>
      </c>
      <c r="J27" s="1" t="s">
        <v>266</v>
      </c>
      <c r="K27" s="1" t="s">
        <v>266</v>
      </c>
      <c r="L27" s="1" t="s">
        <v>501</v>
      </c>
      <c r="M27" s="1" t="s">
        <v>683</v>
      </c>
      <c r="N27" s="1" t="s">
        <v>266</v>
      </c>
      <c r="O27" s="1" t="s">
        <v>266</v>
      </c>
      <c r="P27" s="1" t="s">
        <v>266</v>
      </c>
      <c r="Q27" s="1" t="s">
        <v>174</v>
      </c>
      <c r="R27" s="1" t="s">
        <v>234</v>
      </c>
      <c r="S27" s="1" t="s">
        <v>615</v>
      </c>
      <c r="T27" s="1">
        <v>0.32</v>
      </c>
      <c r="U27" s="1" t="s">
        <v>266</v>
      </c>
      <c r="V27" s="1" t="s">
        <v>266</v>
      </c>
      <c r="W27" s="1" t="s">
        <v>266</v>
      </c>
      <c r="X27" s="1" t="s">
        <v>253</v>
      </c>
      <c r="Y27" s="1" t="s">
        <v>528</v>
      </c>
      <c r="Z27" s="1" t="s">
        <v>666</v>
      </c>
      <c r="AA27" s="1">
        <v>500</v>
      </c>
      <c r="AB27" s="1">
        <v>200</v>
      </c>
      <c r="AC27" s="10">
        <v>450000</v>
      </c>
      <c r="AD27" s="1" t="s">
        <v>638</v>
      </c>
      <c r="AE27" s="15">
        <v>43417</v>
      </c>
      <c r="AF27" s="1" t="s">
        <v>549</v>
      </c>
      <c r="AG27" s="1" t="s">
        <v>255</v>
      </c>
      <c r="AH27" s="1" t="s">
        <v>258</v>
      </c>
      <c r="AI27" s="12">
        <f t="shared" si="0"/>
        <v>0.71111111111111114</v>
      </c>
      <c r="AJ27" s="1" t="s">
        <v>266</v>
      </c>
      <c r="AK27" s="1">
        <f t="shared" si="2"/>
        <v>135000</v>
      </c>
      <c r="AL27" s="1">
        <f t="shared" si="1"/>
        <v>315000</v>
      </c>
      <c r="AM27" s="1" t="s">
        <v>266</v>
      </c>
      <c r="AN27" s="1" t="s">
        <v>258</v>
      </c>
      <c r="AO27" s="1" t="s">
        <v>275</v>
      </c>
      <c r="AP27" s="1" t="s">
        <v>291</v>
      </c>
      <c r="AQ27" s="1" t="s">
        <v>276</v>
      </c>
      <c r="AR27" s="1" t="s">
        <v>279</v>
      </c>
      <c r="AS27" s="1" t="s">
        <v>284</v>
      </c>
      <c r="AT27" s="13">
        <v>43417</v>
      </c>
      <c r="AU27" s="13">
        <v>43419</v>
      </c>
      <c r="AV27" s="13">
        <v>43422</v>
      </c>
      <c r="AW27" s="13">
        <v>43779</v>
      </c>
      <c r="AX27" s="1" t="s">
        <v>258</v>
      </c>
    </row>
    <row r="28" spans="1:50" x14ac:dyDescent="0.35">
      <c r="A28" s="2">
        <v>23</v>
      </c>
      <c r="B28" s="7" t="s">
        <v>312</v>
      </c>
      <c r="C28" s="1" t="s">
        <v>375</v>
      </c>
      <c r="D28" s="1" t="s">
        <v>266</v>
      </c>
      <c r="E28" s="1" t="s">
        <v>441</v>
      </c>
      <c r="F28" s="1" t="s">
        <v>684</v>
      </c>
      <c r="G28" s="1" t="s">
        <v>685</v>
      </c>
      <c r="H28" s="7">
        <v>3</v>
      </c>
      <c r="I28" s="7">
        <v>3.8</v>
      </c>
      <c r="J28" s="1" t="s">
        <v>266</v>
      </c>
      <c r="K28" s="1" t="s">
        <v>266</v>
      </c>
      <c r="L28" s="1" t="s">
        <v>502</v>
      </c>
      <c r="M28" s="1" t="s">
        <v>686</v>
      </c>
      <c r="N28" s="1" t="s">
        <v>266</v>
      </c>
      <c r="O28" s="1" t="s">
        <v>266</v>
      </c>
      <c r="P28" s="1" t="s">
        <v>266</v>
      </c>
      <c r="Q28" s="1" t="s">
        <v>174</v>
      </c>
      <c r="R28" s="1" t="s">
        <v>233</v>
      </c>
      <c r="S28" s="1" t="s">
        <v>524</v>
      </c>
      <c r="T28" s="1">
        <v>3</v>
      </c>
      <c r="U28" s="1" t="s">
        <v>266</v>
      </c>
      <c r="V28" s="1" t="s">
        <v>266</v>
      </c>
      <c r="W28" s="1" t="s">
        <v>266</v>
      </c>
      <c r="X28" s="1" t="s">
        <v>253</v>
      </c>
      <c r="Y28" s="1" t="s">
        <v>599</v>
      </c>
      <c r="Z28" s="1" t="s">
        <v>687</v>
      </c>
      <c r="AA28" s="1" t="s">
        <v>266</v>
      </c>
      <c r="AB28" s="1">
        <v>1500</v>
      </c>
      <c r="AC28" s="10">
        <v>4500000</v>
      </c>
      <c r="AD28" s="1" t="s">
        <v>289</v>
      </c>
      <c r="AE28" s="15">
        <v>43410</v>
      </c>
      <c r="AF28" s="1" t="s">
        <v>550</v>
      </c>
      <c r="AG28" s="1" t="s">
        <v>255</v>
      </c>
      <c r="AH28" s="1" t="s">
        <v>258</v>
      </c>
      <c r="AI28" s="12">
        <f t="shared" si="0"/>
        <v>0.66666666666666663</v>
      </c>
      <c r="AJ28" s="1" t="s">
        <v>266</v>
      </c>
      <c r="AK28" s="1" t="s">
        <v>266</v>
      </c>
      <c r="AL28" s="10">
        <f>AC28</f>
        <v>4500000</v>
      </c>
      <c r="AM28" s="1" t="s">
        <v>266</v>
      </c>
      <c r="AN28" s="1" t="s">
        <v>258</v>
      </c>
      <c r="AO28" s="1" t="s">
        <v>275</v>
      </c>
      <c r="AP28" s="1" t="s">
        <v>291</v>
      </c>
      <c r="AQ28" s="1" t="s">
        <v>276</v>
      </c>
      <c r="AR28" s="1" t="s">
        <v>279</v>
      </c>
      <c r="AS28" s="1" t="s">
        <v>284</v>
      </c>
      <c r="AT28" s="13">
        <v>43410</v>
      </c>
      <c r="AU28" s="13">
        <v>43414</v>
      </c>
      <c r="AV28" s="13">
        <v>43417</v>
      </c>
      <c r="AW28" s="13">
        <v>43774</v>
      </c>
      <c r="AX28" s="1" t="s">
        <v>258</v>
      </c>
    </row>
    <row r="29" spans="1:50" x14ac:dyDescent="0.35">
      <c r="A29" s="2">
        <v>24</v>
      </c>
      <c r="B29" s="7" t="s">
        <v>313</v>
      </c>
      <c r="C29" s="1" t="s">
        <v>376</v>
      </c>
      <c r="D29" s="1" t="s">
        <v>266</v>
      </c>
      <c r="E29" s="1" t="s">
        <v>442</v>
      </c>
      <c r="F29" s="1" t="s">
        <v>688</v>
      </c>
      <c r="G29" s="1" t="s">
        <v>689</v>
      </c>
      <c r="H29" s="7">
        <v>3</v>
      </c>
      <c r="I29" s="7">
        <v>3.3</v>
      </c>
      <c r="J29" s="1" t="s">
        <v>266</v>
      </c>
      <c r="K29" s="1" t="s">
        <v>266</v>
      </c>
      <c r="L29" s="1" t="s">
        <v>503</v>
      </c>
      <c r="M29" s="1" t="s">
        <v>690</v>
      </c>
      <c r="N29" s="1" t="s">
        <v>266</v>
      </c>
      <c r="O29" s="1" t="s">
        <v>266</v>
      </c>
      <c r="P29" s="1" t="s">
        <v>266</v>
      </c>
      <c r="Q29" s="1" t="s">
        <v>174</v>
      </c>
      <c r="R29" s="1" t="s">
        <v>234</v>
      </c>
      <c r="S29" s="1" t="s">
        <v>615</v>
      </c>
      <c r="T29" s="1">
        <v>0.4</v>
      </c>
      <c r="U29" s="1" t="s">
        <v>266</v>
      </c>
      <c r="V29" s="1" t="s">
        <v>266</v>
      </c>
      <c r="W29" s="1" t="s">
        <v>266</v>
      </c>
      <c r="X29" s="1" t="s">
        <v>253</v>
      </c>
      <c r="Y29" s="1" t="s">
        <v>528</v>
      </c>
      <c r="Z29" s="1" t="s">
        <v>609</v>
      </c>
      <c r="AA29" s="1">
        <v>600</v>
      </c>
      <c r="AB29" s="1">
        <v>300</v>
      </c>
      <c r="AC29" s="10">
        <v>700000</v>
      </c>
      <c r="AD29" s="1" t="s">
        <v>272</v>
      </c>
      <c r="AE29" s="15">
        <v>43435</v>
      </c>
      <c r="AF29" s="1" t="s">
        <v>551</v>
      </c>
      <c r="AG29" s="1" t="s">
        <v>255</v>
      </c>
      <c r="AH29" s="1" t="s">
        <v>258</v>
      </c>
      <c r="AI29" s="12">
        <f t="shared" si="0"/>
        <v>0.5714285714285714</v>
      </c>
      <c r="AJ29" s="1">
        <v>7</v>
      </c>
      <c r="AK29" s="1">
        <f t="shared" si="2"/>
        <v>210000</v>
      </c>
      <c r="AL29" s="1">
        <f t="shared" si="1"/>
        <v>489999.99999999994</v>
      </c>
      <c r="AM29" s="1">
        <v>2</v>
      </c>
      <c r="AN29" s="1" t="s">
        <v>258</v>
      </c>
      <c r="AO29" s="1" t="s">
        <v>275</v>
      </c>
      <c r="AP29" s="1" t="s">
        <v>291</v>
      </c>
      <c r="AQ29" s="1" t="s">
        <v>276</v>
      </c>
      <c r="AR29" s="1" t="s">
        <v>279</v>
      </c>
      <c r="AS29" s="1" t="s">
        <v>284</v>
      </c>
      <c r="AT29" s="13">
        <v>43435</v>
      </c>
      <c r="AU29" s="13">
        <v>43439</v>
      </c>
      <c r="AV29" s="13">
        <v>43442</v>
      </c>
      <c r="AW29" s="13">
        <v>43799</v>
      </c>
      <c r="AX29" s="1" t="s">
        <v>258</v>
      </c>
    </row>
    <row r="30" spans="1:50" x14ac:dyDescent="0.35">
      <c r="A30" s="2">
        <v>25</v>
      </c>
      <c r="B30" s="7" t="s">
        <v>314</v>
      </c>
      <c r="C30" s="1" t="s">
        <v>377</v>
      </c>
      <c r="D30" s="1" t="s">
        <v>266</v>
      </c>
      <c r="E30" s="1" t="s">
        <v>443</v>
      </c>
      <c r="F30" s="1" t="s">
        <v>691</v>
      </c>
      <c r="G30" s="1" t="s">
        <v>692</v>
      </c>
      <c r="H30" s="7">
        <v>4</v>
      </c>
      <c r="I30" s="7">
        <v>2.7</v>
      </c>
      <c r="J30" s="1" t="s">
        <v>266</v>
      </c>
      <c r="K30" s="1" t="s">
        <v>266</v>
      </c>
      <c r="L30" s="1" t="s">
        <v>503</v>
      </c>
      <c r="M30" s="1" t="s">
        <v>697</v>
      </c>
      <c r="N30" s="1" t="s">
        <v>266</v>
      </c>
      <c r="O30" s="1" t="s">
        <v>266</v>
      </c>
      <c r="P30" s="1" t="s">
        <v>266</v>
      </c>
      <c r="Q30" s="1" t="s">
        <v>174</v>
      </c>
      <c r="R30" s="1" t="s">
        <v>234</v>
      </c>
      <c r="S30" s="1" t="s">
        <v>615</v>
      </c>
      <c r="T30" s="1">
        <v>0.2</v>
      </c>
      <c r="U30" s="1" t="s">
        <v>266</v>
      </c>
      <c r="V30" s="1" t="s">
        <v>266</v>
      </c>
      <c r="W30" s="1" t="s">
        <v>266</v>
      </c>
      <c r="X30" s="1" t="s">
        <v>253</v>
      </c>
      <c r="Y30" s="1" t="s">
        <v>528</v>
      </c>
      <c r="Z30" s="1" t="s">
        <v>603</v>
      </c>
      <c r="AA30" s="1">
        <v>200</v>
      </c>
      <c r="AB30" s="1">
        <v>100</v>
      </c>
      <c r="AC30" s="10">
        <v>300000</v>
      </c>
      <c r="AD30" s="1" t="s">
        <v>644</v>
      </c>
      <c r="AE30" s="15">
        <v>43445</v>
      </c>
      <c r="AF30" s="1" t="s">
        <v>552</v>
      </c>
      <c r="AG30" s="1" t="s">
        <v>255</v>
      </c>
      <c r="AH30" s="1" t="s">
        <v>258</v>
      </c>
      <c r="AI30" s="12">
        <f t="shared" si="0"/>
        <v>0.66666666666666663</v>
      </c>
      <c r="AJ30" s="1">
        <v>14</v>
      </c>
      <c r="AK30" s="1">
        <f>AC30*0.2</f>
        <v>60000</v>
      </c>
      <c r="AL30" s="1">
        <f>AC30*0.8</f>
        <v>240000</v>
      </c>
      <c r="AM30" s="1" t="s">
        <v>266</v>
      </c>
      <c r="AN30" s="1" t="s">
        <v>258</v>
      </c>
      <c r="AO30" s="1" t="s">
        <v>275</v>
      </c>
      <c r="AP30" s="1" t="s">
        <v>291</v>
      </c>
      <c r="AQ30" s="1" t="s">
        <v>276</v>
      </c>
      <c r="AR30" s="1" t="s">
        <v>279</v>
      </c>
      <c r="AS30" s="1" t="s">
        <v>284</v>
      </c>
      <c r="AT30" s="13">
        <v>43445</v>
      </c>
      <c r="AU30" s="13">
        <v>43450</v>
      </c>
      <c r="AV30" s="13">
        <v>43454</v>
      </c>
      <c r="AW30" s="13">
        <v>43809</v>
      </c>
      <c r="AX30" s="1" t="s">
        <v>258</v>
      </c>
    </row>
    <row r="31" spans="1:50" x14ac:dyDescent="0.35">
      <c r="A31" s="2">
        <v>26</v>
      </c>
      <c r="B31" s="7" t="s">
        <v>315</v>
      </c>
      <c r="C31" s="1" t="s">
        <v>378</v>
      </c>
      <c r="D31" s="1" t="s">
        <v>266</v>
      </c>
      <c r="E31" s="1" t="s">
        <v>485</v>
      </c>
      <c r="F31" s="1" t="s">
        <v>693</v>
      </c>
      <c r="G31" s="1" t="s">
        <v>694</v>
      </c>
      <c r="H31" s="7">
        <v>4</v>
      </c>
      <c r="I31" s="7">
        <v>2.2000000000000002</v>
      </c>
      <c r="J31" s="1" t="s">
        <v>266</v>
      </c>
      <c r="K31" s="1" t="s">
        <v>266</v>
      </c>
      <c r="L31" s="1" t="s">
        <v>503</v>
      </c>
      <c r="M31" s="1" t="s">
        <v>698</v>
      </c>
      <c r="N31" s="1" t="s">
        <v>266</v>
      </c>
      <c r="O31" s="1" t="s">
        <v>266</v>
      </c>
      <c r="P31" s="1" t="s">
        <v>266</v>
      </c>
      <c r="Q31" s="1" t="s">
        <v>186</v>
      </c>
      <c r="R31" s="1" t="s">
        <v>234</v>
      </c>
      <c r="S31" s="1" t="s">
        <v>615</v>
      </c>
      <c r="T31" s="1">
        <v>0.1</v>
      </c>
      <c r="U31" s="1" t="s">
        <v>266</v>
      </c>
      <c r="V31" s="1" t="s">
        <v>266</v>
      </c>
      <c r="W31" s="1" t="s">
        <v>266</v>
      </c>
      <c r="X31" s="1" t="s">
        <v>253</v>
      </c>
      <c r="Y31" s="1" t="s">
        <v>599</v>
      </c>
      <c r="Z31" s="1" t="s">
        <v>680</v>
      </c>
      <c r="AA31" s="1" t="s">
        <v>266</v>
      </c>
      <c r="AB31" s="1">
        <v>400</v>
      </c>
      <c r="AC31" s="10">
        <v>200000</v>
      </c>
      <c r="AD31" s="1" t="s">
        <v>289</v>
      </c>
      <c r="AE31" s="15">
        <v>43459</v>
      </c>
      <c r="AF31" s="1" t="s">
        <v>553</v>
      </c>
      <c r="AG31" s="1" t="s">
        <v>255</v>
      </c>
      <c r="AH31" s="1" t="s">
        <v>258</v>
      </c>
      <c r="AI31" s="12">
        <f t="shared" si="0"/>
        <v>0.5</v>
      </c>
      <c r="AJ31" s="1" t="s">
        <v>266</v>
      </c>
      <c r="AK31" s="1" t="s">
        <v>266</v>
      </c>
      <c r="AL31" s="10">
        <f>AC31</f>
        <v>200000</v>
      </c>
      <c r="AM31" s="1" t="s">
        <v>266</v>
      </c>
      <c r="AN31" s="1" t="s">
        <v>258</v>
      </c>
      <c r="AO31" s="1" t="s">
        <v>275</v>
      </c>
      <c r="AP31" s="1" t="s">
        <v>291</v>
      </c>
      <c r="AQ31" s="1" t="s">
        <v>276</v>
      </c>
      <c r="AR31" s="1" t="s">
        <v>279</v>
      </c>
      <c r="AS31" s="1" t="s">
        <v>284</v>
      </c>
      <c r="AT31" s="13">
        <v>43459</v>
      </c>
      <c r="AU31" s="13">
        <v>43462</v>
      </c>
      <c r="AV31" s="13">
        <v>43464</v>
      </c>
      <c r="AW31" s="13">
        <v>43822</v>
      </c>
      <c r="AX31" s="1" t="s">
        <v>258</v>
      </c>
    </row>
    <row r="32" spans="1:50" x14ac:dyDescent="0.35">
      <c r="A32" s="2">
        <v>27</v>
      </c>
      <c r="B32" s="7" t="s">
        <v>316</v>
      </c>
      <c r="C32" s="1" t="s">
        <v>379</v>
      </c>
      <c r="D32" s="1" t="s">
        <v>266</v>
      </c>
      <c r="E32" s="1" t="s">
        <v>444</v>
      </c>
      <c r="F32" s="1" t="s">
        <v>695</v>
      </c>
      <c r="G32" s="1" t="s">
        <v>696</v>
      </c>
      <c r="H32" s="7">
        <v>5</v>
      </c>
      <c r="I32" s="7">
        <v>2.5</v>
      </c>
      <c r="J32" s="1" t="s">
        <v>266</v>
      </c>
      <c r="K32" s="1" t="s">
        <v>266</v>
      </c>
      <c r="L32" s="1" t="s">
        <v>503</v>
      </c>
      <c r="M32" s="1" t="s">
        <v>679</v>
      </c>
      <c r="N32" s="1" t="s">
        <v>266</v>
      </c>
      <c r="O32" s="1" t="s">
        <v>266</v>
      </c>
      <c r="P32" s="1" t="s">
        <v>266</v>
      </c>
      <c r="Q32" s="1" t="s">
        <v>174</v>
      </c>
      <c r="R32" s="1" t="s">
        <v>234</v>
      </c>
      <c r="S32" s="1" t="s">
        <v>615</v>
      </c>
      <c r="T32" s="1">
        <v>0.11</v>
      </c>
      <c r="U32" s="1" t="s">
        <v>266</v>
      </c>
      <c r="V32" s="1" t="s">
        <v>266</v>
      </c>
      <c r="W32" s="1" t="s">
        <v>266</v>
      </c>
      <c r="X32" s="1" t="s">
        <v>253</v>
      </c>
      <c r="Y32" s="1" t="s">
        <v>528</v>
      </c>
      <c r="Z32" s="1" t="s">
        <v>699</v>
      </c>
      <c r="AA32" s="1">
        <v>50</v>
      </c>
      <c r="AB32" s="1">
        <v>75</v>
      </c>
      <c r="AC32" s="10">
        <v>200000</v>
      </c>
      <c r="AD32" s="1" t="s">
        <v>634</v>
      </c>
      <c r="AE32" s="15">
        <v>43450</v>
      </c>
      <c r="AF32" s="1" t="s">
        <v>590</v>
      </c>
      <c r="AG32" s="1" t="s">
        <v>255</v>
      </c>
      <c r="AH32" s="1" t="s">
        <v>258</v>
      </c>
      <c r="AI32" s="12">
        <f t="shared" si="0"/>
        <v>0.55000000000000004</v>
      </c>
      <c r="AJ32" s="1"/>
      <c r="AK32" s="1">
        <f t="shared" si="2"/>
        <v>60000</v>
      </c>
      <c r="AL32" s="1">
        <f t="shared" si="1"/>
        <v>140000</v>
      </c>
      <c r="AM32" s="1"/>
      <c r="AN32" s="1" t="s">
        <v>258</v>
      </c>
      <c r="AO32" s="1" t="s">
        <v>275</v>
      </c>
      <c r="AP32" s="1" t="s">
        <v>291</v>
      </c>
      <c r="AQ32" s="1" t="s">
        <v>276</v>
      </c>
      <c r="AR32" s="1" t="s">
        <v>279</v>
      </c>
      <c r="AS32" s="1" t="s">
        <v>284</v>
      </c>
      <c r="AT32" s="13">
        <v>43450</v>
      </c>
      <c r="AU32" s="13">
        <v>43453</v>
      </c>
      <c r="AV32" s="13">
        <v>43457</v>
      </c>
      <c r="AW32" s="13">
        <v>43814</v>
      </c>
      <c r="AX32" s="1" t="s">
        <v>258</v>
      </c>
    </row>
    <row r="33" spans="1:51" x14ac:dyDescent="0.35">
      <c r="A33" s="2">
        <v>28</v>
      </c>
      <c r="B33" s="7" t="s">
        <v>317</v>
      </c>
      <c r="C33" s="1" t="s">
        <v>421</v>
      </c>
      <c r="D33" s="1" t="s">
        <v>266</v>
      </c>
      <c r="E33" s="1" t="s">
        <v>445</v>
      </c>
      <c r="F33" s="1"/>
      <c r="G33" s="1" t="s">
        <v>700</v>
      </c>
      <c r="H33" s="7">
        <v>5</v>
      </c>
      <c r="I33" s="7">
        <v>2.6</v>
      </c>
      <c r="J33" s="1" t="s">
        <v>266</v>
      </c>
      <c r="K33" s="1" t="s">
        <v>266</v>
      </c>
      <c r="L33" s="1" t="s">
        <v>701</v>
      </c>
      <c r="M33" s="1" t="s">
        <v>266</v>
      </c>
      <c r="N33" s="1" t="s">
        <v>266</v>
      </c>
      <c r="O33" s="1" t="s">
        <v>266</v>
      </c>
      <c r="P33" s="1" t="s">
        <v>702</v>
      </c>
      <c r="Q33" s="1" t="s">
        <v>174</v>
      </c>
      <c r="R33" s="1" t="s">
        <v>234</v>
      </c>
      <c r="S33" s="1" t="s">
        <v>524</v>
      </c>
      <c r="T33" s="1">
        <v>0.1</v>
      </c>
      <c r="U33" s="1" t="s">
        <v>266</v>
      </c>
      <c r="V33" s="1" t="s">
        <v>266</v>
      </c>
      <c r="W33" s="1" t="s">
        <v>266</v>
      </c>
      <c r="X33" s="1" t="s">
        <v>253</v>
      </c>
      <c r="Y33" s="1" t="s">
        <v>528</v>
      </c>
      <c r="Z33" s="1" t="s">
        <v>703</v>
      </c>
      <c r="AA33" s="1">
        <v>800</v>
      </c>
      <c r="AB33" s="1">
        <v>200</v>
      </c>
      <c r="AC33" s="10">
        <v>500000</v>
      </c>
      <c r="AD33" s="1" t="s">
        <v>638</v>
      </c>
      <c r="AE33" s="15">
        <v>43112</v>
      </c>
      <c r="AF33" s="1" t="s">
        <v>554</v>
      </c>
      <c r="AG33" s="1" t="s">
        <v>255</v>
      </c>
      <c r="AH33" s="1" t="s">
        <v>258</v>
      </c>
      <c r="AI33" s="12">
        <f t="shared" si="0"/>
        <v>0.2</v>
      </c>
      <c r="AJ33" s="1">
        <v>7</v>
      </c>
      <c r="AK33" s="1">
        <f t="shared" si="2"/>
        <v>150000</v>
      </c>
      <c r="AL33" s="1">
        <f t="shared" si="1"/>
        <v>350000</v>
      </c>
      <c r="AM33" s="1">
        <v>4</v>
      </c>
      <c r="AN33" s="1" t="s">
        <v>258</v>
      </c>
      <c r="AO33" s="1" t="s">
        <v>275</v>
      </c>
      <c r="AP33" s="1" t="s">
        <v>291</v>
      </c>
      <c r="AQ33" s="1" t="s">
        <v>276</v>
      </c>
      <c r="AR33" s="1" t="s">
        <v>279</v>
      </c>
      <c r="AS33" s="1" t="s">
        <v>284</v>
      </c>
      <c r="AT33" s="13">
        <v>43112</v>
      </c>
      <c r="AU33" s="13">
        <v>43115</v>
      </c>
      <c r="AV33" s="13">
        <v>43119</v>
      </c>
      <c r="AW33" s="13">
        <v>43475</v>
      </c>
      <c r="AX33" s="1" t="s">
        <v>258</v>
      </c>
    </row>
    <row r="34" spans="1:51" x14ac:dyDescent="0.35">
      <c r="A34" s="2">
        <v>29</v>
      </c>
      <c r="B34" s="7" t="s">
        <v>318</v>
      </c>
      <c r="C34" s="1" t="s">
        <v>380</v>
      </c>
      <c r="D34" s="1" t="s">
        <v>266</v>
      </c>
      <c r="E34" s="1" t="s">
        <v>446</v>
      </c>
      <c r="F34" s="1" t="s">
        <v>704</v>
      </c>
      <c r="G34" s="1" t="s">
        <v>705</v>
      </c>
      <c r="H34" s="7">
        <v>4</v>
      </c>
      <c r="I34" s="7">
        <v>2.5</v>
      </c>
      <c r="J34" s="1" t="s">
        <v>266</v>
      </c>
      <c r="K34" s="1" t="s">
        <v>266</v>
      </c>
      <c r="L34" s="1" t="s">
        <v>505</v>
      </c>
      <c r="M34" s="1" t="s">
        <v>266</v>
      </c>
      <c r="N34" s="1" t="s">
        <v>266</v>
      </c>
      <c r="O34" s="1" t="s">
        <v>266</v>
      </c>
      <c r="P34" s="1" t="s">
        <v>706</v>
      </c>
      <c r="Q34" s="1" t="s">
        <v>174</v>
      </c>
      <c r="R34" s="1" t="s">
        <v>234</v>
      </c>
      <c r="S34" s="1" t="s">
        <v>524</v>
      </c>
      <c r="T34" s="1">
        <v>0.2</v>
      </c>
      <c r="U34" s="1" t="s">
        <v>266</v>
      </c>
      <c r="V34" s="1" t="s">
        <v>266</v>
      </c>
      <c r="W34" s="1" t="s">
        <v>266</v>
      </c>
      <c r="X34" s="1" t="s">
        <v>253</v>
      </c>
      <c r="Y34" s="1" t="s">
        <v>528</v>
      </c>
      <c r="Z34" s="1" t="s">
        <v>529</v>
      </c>
      <c r="AA34" s="1">
        <v>360</v>
      </c>
      <c r="AB34" s="1">
        <v>300</v>
      </c>
      <c r="AC34" s="10">
        <v>500000</v>
      </c>
      <c r="AD34" s="1" t="s">
        <v>530</v>
      </c>
      <c r="AE34" s="15">
        <v>43102</v>
      </c>
      <c r="AF34" s="1" t="s">
        <v>555</v>
      </c>
      <c r="AG34" s="1" t="s">
        <v>255</v>
      </c>
      <c r="AH34" s="1" t="s">
        <v>258</v>
      </c>
      <c r="AI34" s="12">
        <f t="shared" si="0"/>
        <v>0.4</v>
      </c>
      <c r="AJ34" s="1">
        <v>2</v>
      </c>
      <c r="AK34" s="1">
        <f t="shared" si="2"/>
        <v>150000</v>
      </c>
      <c r="AL34" s="1">
        <f t="shared" si="1"/>
        <v>350000</v>
      </c>
      <c r="AM34" s="1">
        <v>3</v>
      </c>
      <c r="AN34" s="1" t="s">
        <v>258</v>
      </c>
      <c r="AO34" s="1" t="s">
        <v>275</v>
      </c>
      <c r="AP34" s="1" t="s">
        <v>291</v>
      </c>
      <c r="AQ34" s="1" t="s">
        <v>276</v>
      </c>
      <c r="AR34" s="1" t="s">
        <v>279</v>
      </c>
      <c r="AS34" s="1" t="s">
        <v>284</v>
      </c>
      <c r="AT34" s="13">
        <v>43102</v>
      </c>
      <c r="AU34" s="13">
        <v>43106</v>
      </c>
      <c r="AV34" s="13">
        <v>43110</v>
      </c>
      <c r="AW34" s="13">
        <v>43466</v>
      </c>
      <c r="AX34" s="1" t="s">
        <v>258</v>
      </c>
    </row>
    <row r="35" spans="1:51" x14ac:dyDescent="0.35">
      <c r="A35" s="2">
        <v>30</v>
      </c>
      <c r="B35" s="7" t="s">
        <v>319</v>
      </c>
      <c r="C35" s="1" t="s">
        <v>381</v>
      </c>
      <c r="D35" s="1" t="s">
        <v>266</v>
      </c>
      <c r="E35" s="1" t="s">
        <v>447</v>
      </c>
      <c r="F35" s="1" t="s">
        <v>625</v>
      </c>
      <c r="G35" s="1" t="s">
        <v>707</v>
      </c>
      <c r="H35" s="7">
        <v>5</v>
      </c>
      <c r="I35" s="7">
        <v>2</v>
      </c>
      <c r="J35" s="1" t="s">
        <v>266</v>
      </c>
      <c r="K35" s="1" t="s">
        <v>266</v>
      </c>
      <c r="L35" s="1" t="s">
        <v>506</v>
      </c>
      <c r="M35" s="1" t="s">
        <v>708</v>
      </c>
      <c r="N35" s="1" t="s">
        <v>266</v>
      </c>
      <c r="O35" s="1" t="s">
        <v>266</v>
      </c>
      <c r="P35" s="1" t="s">
        <v>266</v>
      </c>
      <c r="Q35" s="1" t="s">
        <v>174</v>
      </c>
      <c r="R35" s="1" t="s">
        <v>234</v>
      </c>
      <c r="S35" s="1" t="s">
        <v>524</v>
      </c>
      <c r="T35" s="1">
        <v>0.1</v>
      </c>
      <c r="U35" s="1" t="s">
        <v>266</v>
      </c>
      <c r="V35" s="1" t="s">
        <v>266</v>
      </c>
      <c r="W35" s="1" t="s">
        <v>266</v>
      </c>
      <c r="X35" s="1" t="s">
        <v>253</v>
      </c>
      <c r="Y35" s="1" t="s">
        <v>528</v>
      </c>
      <c r="Z35" s="1" t="s">
        <v>703</v>
      </c>
      <c r="AA35" s="1">
        <v>200</v>
      </c>
      <c r="AB35" s="1">
        <v>300</v>
      </c>
      <c r="AC35" s="10">
        <v>400000</v>
      </c>
      <c r="AD35" s="1" t="s">
        <v>638</v>
      </c>
      <c r="AE35" s="15">
        <v>43108</v>
      </c>
      <c r="AF35" s="1" t="s">
        <v>556</v>
      </c>
      <c r="AG35" s="1" t="s">
        <v>255</v>
      </c>
      <c r="AH35" s="1" t="s">
        <v>258</v>
      </c>
      <c r="AI35" s="12">
        <f t="shared" si="0"/>
        <v>0.25</v>
      </c>
      <c r="AJ35" s="1">
        <v>10</v>
      </c>
      <c r="AK35" s="1">
        <f>AC35*0.1</f>
        <v>40000</v>
      </c>
      <c r="AL35" s="1">
        <f>AC35*0.9</f>
        <v>360000</v>
      </c>
      <c r="AM35" s="1">
        <v>1</v>
      </c>
      <c r="AN35" s="1" t="s">
        <v>258</v>
      </c>
      <c r="AO35" s="1" t="s">
        <v>275</v>
      </c>
      <c r="AP35" s="1" t="s">
        <v>291</v>
      </c>
      <c r="AQ35" s="1" t="s">
        <v>276</v>
      </c>
      <c r="AR35" s="1" t="s">
        <v>279</v>
      </c>
      <c r="AS35" s="1" t="s">
        <v>284</v>
      </c>
      <c r="AT35" s="13">
        <v>43108</v>
      </c>
      <c r="AU35" s="13">
        <f>AT35+3</f>
        <v>43111</v>
      </c>
      <c r="AV35" s="13">
        <f>AU35+4</f>
        <v>43115</v>
      </c>
      <c r="AW35" s="13">
        <f>AT35+364</f>
        <v>43472</v>
      </c>
      <c r="AX35" s="1" t="s">
        <v>258</v>
      </c>
    </row>
    <row r="36" spans="1:51" x14ac:dyDescent="0.35">
      <c r="A36" s="2">
        <v>31</v>
      </c>
      <c r="B36" s="7" t="s">
        <v>320</v>
      </c>
      <c r="C36" s="1" t="s">
        <v>382</v>
      </c>
      <c r="D36" s="1" t="s">
        <v>266</v>
      </c>
      <c r="E36" s="1" t="s">
        <v>448</v>
      </c>
      <c r="F36" s="1"/>
      <c r="G36" s="1" t="s">
        <v>709</v>
      </c>
      <c r="H36" s="7">
        <v>6</v>
      </c>
      <c r="I36" s="7">
        <v>1.8</v>
      </c>
      <c r="J36" s="1" t="s">
        <v>266</v>
      </c>
      <c r="K36" s="1" t="s">
        <v>266</v>
      </c>
      <c r="L36" s="1" t="s">
        <v>507</v>
      </c>
      <c r="M36" s="1" t="s">
        <v>749</v>
      </c>
      <c r="N36" s="1" t="s">
        <v>266</v>
      </c>
      <c r="O36" s="1" t="s">
        <v>266</v>
      </c>
      <c r="P36" s="1" t="s">
        <v>266</v>
      </c>
      <c r="Q36" s="1" t="s">
        <v>174</v>
      </c>
      <c r="R36" s="1" t="s">
        <v>234</v>
      </c>
      <c r="S36" s="1" t="s">
        <v>524</v>
      </c>
      <c r="T36" s="1">
        <v>0.16</v>
      </c>
      <c r="U36" s="1" t="s">
        <v>266</v>
      </c>
      <c r="V36" s="1" t="s">
        <v>266</v>
      </c>
      <c r="W36" s="1" t="s">
        <v>266</v>
      </c>
      <c r="X36" s="1" t="s">
        <v>253</v>
      </c>
      <c r="Y36" s="1" t="s">
        <v>599</v>
      </c>
      <c r="Z36" s="1" t="s">
        <v>652</v>
      </c>
      <c r="AA36" s="1" t="s">
        <v>266</v>
      </c>
      <c r="AB36" s="1">
        <v>300</v>
      </c>
      <c r="AC36" s="10">
        <v>660000</v>
      </c>
      <c r="AD36" s="1" t="s">
        <v>530</v>
      </c>
      <c r="AE36" s="15">
        <v>43119</v>
      </c>
      <c r="AF36" s="1" t="s">
        <v>557</v>
      </c>
      <c r="AG36" s="1" t="s">
        <v>255</v>
      </c>
      <c r="AH36" s="1" t="s">
        <v>258</v>
      </c>
      <c r="AI36" s="12">
        <f t="shared" si="0"/>
        <v>0.24242424242424243</v>
      </c>
      <c r="AJ36" s="1" t="s">
        <v>266</v>
      </c>
      <c r="AK36" s="1" t="s">
        <v>266</v>
      </c>
      <c r="AL36" s="10">
        <f>AC36</f>
        <v>660000</v>
      </c>
      <c r="AM36" s="1" t="s">
        <v>266</v>
      </c>
      <c r="AN36" s="1" t="s">
        <v>258</v>
      </c>
      <c r="AO36" s="1" t="s">
        <v>275</v>
      </c>
      <c r="AP36" s="1" t="s">
        <v>291</v>
      </c>
      <c r="AQ36" s="1" t="s">
        <v>276</v>
      </c>
      <c r="AR36" s="1" t="s">
        <v>279</v>
      </c>
      <c r="AS36" s="1" t="s">
        <v>284</v>
      </c>
      <c r="AT36" s="13">
        <v>43119</v>
      </c>
      <c r="AU36" s="13">
        <v>43122</v>
      </c>
      <c r="AV36" s="13">
        <v>43126</v>
      </c>
      <c r="AW36" s="13">
        <v>43483</v>
      </c>
      <c r="AX36" s="1" t="s">
        <v>258</v>
      </c>
      <c r="AY36" s="17"/>
    </row>
    <row r="37" spans="1:51" x14ac:dyDescent="0.35">
      <c r="A37" s="2">
        <v>32</v>
      </c>
      <c r="B37" s="7" t="s">
        <v>321</v>
      </c>
      <c r="C37" s="1" t="s">
        <v>383</v>
      </c>
      <c r="D37" s="1" t="s">
        <v>266</v>
      </c>
      <c r="E37" s="1" t="s">
        <v>449</v>
      </c>
      <c r="F37" s="1"/>
      <c r="G37" s="1" t="s">
        <v>710</v>
      </c>
      <c r="H37" s="7">
        <v>3</v>
      </c>
      <c r="I37" s="7">
        <v>3</v>
      </c>
      <c r="J37" s="1" t="s">
        <v>266</v>
      </c>
      <c r="K37" s="1" t="s">
        <v>266</v>
      </c>
      <c r="L37" s="1" t="s">
        <v>508</v>
      </c>
      <c r="M37" s="1" t="s">
        <v>665</v>
      </c>
      <c r="N37" s="1" t="s">
        <v>266</v>
      </c>
      <c r="O37" s="1" t="s">
        <v>266</v>
      </c>
      <c r="P37" s="1" t="s">
        <v>266</v>
      </c>
      <c r="Q37" s="1" t="s">
        <v>174</v>
      </c>
      <c r="R37" s="1" t="s">
        <v>234</v>
      </c>
      <c r="S37" s="1" t="s">
        <v>615</v>
      </c>
      <c r="T37" s="1">
        <v>0.2</v>
      </c>
      <c r="U37" s="1" t="s">
        <v>266</v>
      </c>
      <c r="V37" s="1" t="s">
        <v>266</v>
      </c>
      <c r="W37" s="1" t="s">
        <v>266</v>
      </c>
      <c r="X37" s="1" t="s">
        <v>253</v>
      </c>
      <c r="Y37" s="1" t="s">
        <v>528</v>
      </c>
      <c r="Z37" s="1" t="s">
        <v>288</v>
      </c>
      <c r="AA37" s="1">
        <v>150</v>
      </c>
      <c r="AB37" s="1">
        <v>75</v>
      </c>
      <c r="AC37" s="10">
        <v>440000</v>
      </c>
      <c r="AD37" s="1" t="s">
        <v>634</v>
      </c>
      <c r="AE37" s="15">
        <v>43121</v>
      </c>
      <c r="AF37" s="1" t="s">
        <v>558</v>
      </c>
      <c r="AG37" s="1" t="s">
        <v>255</v>
      </c>
      <c r="AH37" s="1" t="s">
        <v>258</v>
      </c>
      <c r="AI37" s="12">
        <f t="shared" si="0"/>
        <v>0.45454545454545453</v>
      </c>
      <c r="AJ37" s="1">
        <v>5</v>
      </c>
      <c r="AK37" s="1">
        <f t="shared" si="2"/>
        <v>132000</v>
      </c>
      <c r="AL37" s="1">
        <f t="shared" si="1"/>
        <v>308000</v>
      </c>
      <c r="AM37" s="1">
        <v>3</v>
      </c>
      <c r="AN37" s="1" t="s">
        <v>258</v>
      </c>
      <c r="AO37" s="1" t="s">
        <v>275</v>
      </c>
      <c r="AP37" s="1" t="s">
        <v>291</v>
      </c>
      <c r="AQ37" s="1" t="s">
        <v>276</v>
      </c>
      <c r="AR37" s="1" t="s">
        <v>279</v>
      </c>
      <c r="AS37" s="1" t="s">
        <v>284</v>
      </c>
      <c r="AT37" s="13">
        <v>43121</v>
      </c>
      <c r="AU37" s="13">
        <v>43124</v>
      </c>
      <c r="AV37" s="13">
        <v>43128</v>
      </c>
      <c r="AW37" s="13">
        <v>43485</v>
      </c>
      <c r="AX37" s="1" t="s">
        <v>258</v>
      </c>
      <c r="AY37" s="17"/>
    </row>
    <row r="38" spans="1:51" x14ac:dyDescent="0.35">
      <c r="A38" s="2">
        <v>33</v>
      </c>
      <c r="B38" s="7" t="s">
        <v>322</v>
      </c>
      <c r="C38" s="1" t="s">
        <v>384</v>
      </c>
      <c r="D38" s="1" t="s">
        <v>266</v>
      </c>
      <c r="E38" s="1" t="s">
        <v>450</v>
      </c>
      <c r="F38" s="1"/>
      <c r="G38" s="1" t="s">
        <v>711</v>
      </c>
      <c r="H38" s="7">
        <v>4</v>
      </c>
      <c r="I38" s="7">
        <v>2.9</v>
      </c>
      <c r="J38" s="1" t="s">
        <v>266</v>
      </c>
      <c r="K38" s="1" t="s">
        <v>266</v>
      </c>
      <c r="L38" s="1" t="s">
        <v>508</v>
      </c>
      <c r="M38" s="1" t="s">
        <v>750</v>
      </c>
      <c r="N38" s="1" t="s">
        <v>266</v>
      </c>
      <c r="O38" s="1" t="s">
        <v>266</v>
      </c>
      <c r="P38" s="1" t="s">
        <v>266</v>
      </c>
      <c r="Q38" s="1" t="s">
        <v>174</v>
      </c>
      <c r="R38" s="1" t="s">
        <v>234</v>
      </c>
      <c r="S38" s="1" t="s">
        <v>615</v>
      </c>
      <c r="T38" s="1">
        <v>0.25</v>
      </c>
      <c r="U38" s="1" t="s">
        <v>266</v>
      </c>
      <c r="V38" s="1" t="s">
        <v>266</v>
      </c>
      <c r="W38" s="1" t="s">
        <v>266</v>
      </c>
      <c r="X38" s="1" t="s">
        <v>253</v>
      </c>
      <c r="Y38" s="1" t="s">
        <v>599</v>
      </c>
      <c r="Z38" s="1" t="s">
        <v>529</v>
      </c>
      <c r="AA38" s="1" t="s">
        <v>266</v>
      </c>
      <c r="AB38" s="1">
        <v>200</v>
      </c>
      <c r="AC38" s="10">
        <v>400000</v>
      </c>
      <c r="AD38" s="1" t="s">
        <v>644</v>
      </c>
      <c r="AE38" s="15">
        <v>43112</v>
      </c>
      <c r="AF38" s="1" t="s">
        <v>559</v>
      </c>
      <c r="AG38" s="1" t="s">
        <v>255</v>
      </c>
      <c r="AH38" s="1" t="s">
        <v>258</v>
      </c>
      <c r="AI38" s="12">
        <f t="shared" si="0"/>
        <v>0.625</v>
      </c>
      <c r="AJ38" s="1" t="s">
        <v>266</v>
      </c>
      <c r="AK38" s="1" t="s">
        <v>266</v>
      </c>
      <c r="AL38" s="10">
        <f>AC38</f>
        <v>400000</v>
      </c>
      <c r="AM38" s="1" t="s">
        <v>266</v>
      </c>
      <c r="AN38" s="1" t="s">
        <v>258</v>
      </c>
      <c r="AO38" s="1" t="s">
        <v>275</v>
      </c>
      <c r="AP38" s="1" t="s">
        <v>291</v>
      </c>
      <c r="AQ38" s="1" t="s">
        <v>276</v>
      </c>
      <c r="AR38" s="1" t="s">
        <v>279</v>
      </c>
      <c r="AS38" s="1" t="s">
        <v>284</v>
      </c>
      <c r="AT38" s="13">
        <v>43112</v>
      </c>
      <c r="AU38" s="13">
        <v>43115</v>
      </c>
      <c r="AV38" s="13">
        <v>43119</v>
      </c>
      <c r="AW38" s="13">
        <v>43476</v>
      </c>
      <c r="AX38" s="1" t="s">
        <v>258</v>
      </c>
      <c r="AY38" s="17"/>
    </row>
    <row r="39" spans="1:51" x14ac:dyDescent="0.35">
      <c r="A39" s="2">
        <v>34</v>
      </c>
      <c r="B39" s="7" t="s">
        <v>323</v>
      </c>
      <c r="C39" s="1" t="s">
        <v>422</v>
      </c>
      <c r="D39" s="1" t="s">
        <v>266</v>
      </c>
      <c r="E39" s="1" t="s">
        <v>451</v>
      </c>
      <c r="F39" s="1"/>
      <c r="G39" s="1" t="s">
        <v>712</v>
      </c>
      <c r="H39" s="7">
        <v>5</v>
      </c>
      <c r="I39" s="7">
        <v>2.7</v>
      </c>
      <c r="J39" s="1" t="s">
        <v>266</v>
      </c>
      <c r="K39" s="1" t="s">
        <v>266</v>
      </c>
      <c r="L39" s="1" t="s">
        <v>508</v>
      </c>
      <c r="M39" s="1" t="s">
        <v>697</v>
      </c>
      <c r="N39" s="1" t="s">
        <v>266</v>
      </c>
      <c r="O39" s="1" t="s">
        <v>266</v>
      </c>
      <c r="P39" s="1" t="s">
        <v>266</v>
      </c>
      <c r="Q39" s="1" t="s">
        <v>174</v>
      </c>
      <c r="R39" s="1" t="s">
        <v>234</v>
      </c>
      <c r="S39" s="1" t="s">
        <v>615</v>
      </c>
      <c r="T39" s="1">
        <v>0.2</v>
      </c>
      <c r="U39" s="1" t="s">
        <v>266</v>
      </c>
      <c r="V39" s="1" t="s">
        <v>266</v>
      </c>
      <c r="W39" s="1" t="s">
        <v>266</v>
      </c>
      <c r="X39" s="1" t="s">
        <v>253</v>
      </c>
      <c r="Y39" s="1" t="s">
        <v>599</v>
      </c>
      <c r="Z39" s="1" t="s">
        <v>603</v>
      </c>
      <c r="AA39" s="1" t="s">
        <v>266</v>
      </c>
      <c r="AB39" s="1">
        <v>300</v>
      </c>
      <c r="AC39" s="10">
        <v>380000</v>
      </c>
      <c r="AD39" s="1" t="s">
        <v>289</v>
      </c>
      <c r="AE39" s="15">
        <v>43127</v>
      </c>
      <c r="AF39" s="1" t="s">
        <v>560</v>
      </c>
      <c r="AG39" s="1" t="s">
        <v>255</v>
      </c>
      <c r="AH39" s="1" t="s">
        <v>258</v>
      </c>
      <c r="AI39" s="12">
        <f t="shared" si="0"/>
        <v>0.52631578947368418</v>
      </c>
      <c r="AJ39" s="1" t="s">
        <v>266</v>
      </c>
      <c r="AK39" s="1" t="s">
        <v>266</v>
      </c>
      <c r="AL39" s="10">
        <f>AC39</f>
        <v>380000</v>
      </c>
      <c r="AM39" s="1" t="s">
        <v>266</v>
      </c>
      <c r="AN39" s="1" t="s">
        <v>258</v>
      </c>
      <c r="AO39" s="1" t="s">
        <v>275</v>
      </c>
      <c r="AP39" s="1" t="s">
        <v>291</v>
      </c>
      <c r="AQ39" s="1" t="s">
        <v>276</v>
      </c>
      <c r="AR39" s="1" t="s">
        <v>279</v>
      </c>
      <c r="AS39" s="1" t="s">
        <v>284</v>
      </c>
      <c r="AT39" s="13">
        <v>43127</v>
      </c>
      <c r="AU39" s="13">
        <v>43130</v>
      </c>
      <c r="AV39" s="13">
        <v>43134</v>
      </c>
      <c r="AW39" s="13">
        <v>43491</v>
      </c>
      <c r="AX39" s="1" t="s">
        <v>258</v>
      </c>
      <c r="AY39" s="17"/>
    </row>
    <row r="40" spans="1:51" x14ac:dyDescent="0.35">
      <c r="A40" s="2">
        <v>35</v>
      </c>
      <c r="B40" s="7" t="s">
        <v>324</v>
      </c>
      <c r="C40" s="1" t="s">
        <v>385</v>
      </c>
      <c r="D40" s="1" t="s">
        <v>266</v>
      </c>
      <c r="E40" s="1" t="s">
        <v>452</v>
      </c>
      <c r="F40" s="1"/>
      <c r="G40" s="1" t="s">
        <v>713</v>
      </c>
      <c r="H40" s="7">
        <v>5</v>
      </c>
      <c r="I40" s="7">
        <v>2.2000000000000002</v>
      </c>
      <c r="J40" s="1" t="s">
        <v>266</v>
      </c>
      <c r="K40" s="1" t="s">
        <v>266</v>
      </c>
      <c r="L40" s="1" t="s">
        <v>504</v>
      </c>
      <c r="M40" s="1" t="s">
        <v>266</v>
      </c>
      <c r="N40" s="1" t="s">
        <v>266</v>
      </c>
      <c r="O40" s="1" t="s">
        <v>266</v>
      </c>
      <c r="P40" s="1" t="s">
        <v>702</v>
      </c>
      <c r="Q40" s="1" t="s">
        <v>174</v>
      </c>
      <c r="R40" s="1" t="s">
        <v>234</v>
      </c>
      <c r="S40" s="1" t="s">
        <v>524</v>
      </c>
      <c r="T40" s="1">
        <v>0.1</v>
      </c>
      <c r="U40" s="1" t="s">
        <v>266</v>
      </c>
      <c r="V40" s="1" t="s">
        <v>266</v>
      </c>
      <c r="W40" s="1" t="s">
        <v>266</v>
      </c>
      <c r="X40" s="1" t="s">
        <v>253</v>
      </c>
      <c r="Y40" s="1" t="s">
        <v>528</v>
      </c>
      <c r="Z40" s="1" t="s">
        <v>609</v>
      </c>
      <c r="AA40" s="1">
        <v>168</v>
      </c>
      <c r="AB40" s="1">
        <v>200</v>
      </c>
      <c r="AC40" s="10">
        <v>400000</v>
      </c>
      <c r="AD40" s="1" t="s">
        <v>530</v>
      </c>
      <c r="AE40" s="15">
        <v>43128</v>
      </c>
      <c r="AF40" s="1" t="s">
        <v>561</v>
      </c>
      <c r="AG40" s="1" t="s">
        <v>255</v>
      </c>
      <c r="AH40" s="1" t="s">
        <v>258</v>
      </c>
      <c r="AI40" s="12">
        <f t="shared" si="0"/>
        <v>0.25</v>
      </c>
      <c r="AJ40" s="1">
        <v>4</v>
      </c>
      <c r="AK40" s="1">
        <f t="shared" si="2"/>
        <v>120000</v>
      </c>
      <c r="AL40" s="1">
        <f t="shared" si="1"/>
        <v>280000</v>
      </c>
      <c r="AM40" s="1">
        <v>1</v>
      </c>
      <c r="AN40" s="1" t="s">
        <v>258</v>
      </c>
      <c r="AO40" s="1" t="s">
        <v>275</v>
      </c>
      <c r="AP40" s="1" t="s">
        <v>291</v>
      </c>
      <c r="AQ40" s="1" t="s">
        <v>276</v>
      </c>
      <c r="AR40" s="1" t="s">
        <v>279</v>
      </c>
      <c r="AS40" s="1" t="s">
        <v>284</v>
      </c>
      <c r="AT40" s="13">
        <v>43128</v>
      </c>
      <c r="AU40" s="13">
        <v>43131</v>
      </c>
      <c r="AV40" s="13">
        <v>43135</v>
      </c>
      <c r="AW40" s="13">
        <v>43492</v>
      </c>
      <c r="AX40" s="1" t="s">
        <v>258</v>
      </c>
      <c r="AY40" s="17"/>
    </row>
    <row r="41" spans="1:51" x14ac:dyDescent="0.35">
      <c r="A41" s="2">
        <v>36</v>
      </c>
      <c r="B41" s="7" t="s">
        <v>325</v>
      </c>
      <c r="C41" s="1" t="s">
        <v>386</v>
      </c>
      <c r="D41" s="1" t="s">
        <v>266</v>
      </c>
      <c r="E41" s="1" t="s">
        <v>453</v>
      </c>
      <c r="F41" s="1"/>
      <c r="G41" s="1" t="s">
        <v>714</v>
      </c>
      <c r="H41" s="7">
        <v>5</v>
      </c>
      <c r="I41" s="7">
        <v>1.6</v>
      </c>
      <c r="J41" s="1" t="s">
        <v>266</v>
      </c>
      <c r="K41" s="1" t="s">
        <v>266</v>
      </c>
      <c r="L41" s="1" t="s">
        <v>509</v>
      </c>
      <c r="M41" s="1" t="s">
        <v>755</v>
      </c>
      <c r="N41" s="1" t="s">
        <v>266</v>
      </c>
      <c r="O41" s="1" t="s">
        <v>266</v>
      </c>
      <c r="P41" s="1" t="s">
        <v>266</v>
      </c>
      <c r="Q41" s="1" t="s">
        <v>174</v>
      </c>
      <c r="R41" s="1" t="s">
        <v>234</v>
      </c>
      <c r="S41" s="1" t="s">
        <v>524</v>
      </c>
      <c r="T41" s="1">
        <v>1.3</v>
      </c>
      <c r="U41" s="1" t="s">
        <v>266</v>
      </c>
      <c r="V41" s="1" t="s">
        <v>266</v>
      </c>
      <c r="W41" s="1" t="s">
        <v>266</v>
      </c>
      <c r="X41" s="1" t="s">
        <v>253</v>
      </c>
      <c r="Y41" s="1" t="s">
        <v>528</v>
      </c>
      <c r="Z41" s="1" t="s">
        <v>609</v>
      </c>
      <c r="AA41" s="1">
        <v>450</v>
      </c>
      <c r="AB41" s="1">
        <v>200</v>
      </c>
      <c r="AC41" s="10">
        <v>2000000</v>
      </c>
      <c r="AD41" s="1" t="s">
        <v>272</v>
      </c>
      <c r="AE41" s="15">
        <v>43145</v>
      </c>
      <c r="AF41" s="1" t="s">
        <v>591</v>
      </c>
      <c r="AG41" s="1" t="s">
        <v>255</v>
      </c>
      <c r="AH41" s="1" t="s">
        <v>258</v>
      </c>
      <c r="AI41" s="12">
        <f t="shared" si="0"/>
        <v>0.65</v>
      </c>
      <c r="AJ41" s="1">
        <v>5</v>
      </c>
      <c r="AK41" s="1">
        <f t="shared" si="2"/>
        <v>600000</v>
      </c>
      <c r="AL41" s="1">
        <f t="shared" si="1"/>
        <v>1400000</v>
      </c>
      <c r="AM41" s="1">
        <v>3</v>
      </c>
      <c r="AN41" s="1" t="s">
        <v>258</v>
      </c>
      <c r="AO41" s="1" t="s">
        <v>275</v>
      </c>
      <c r="AP41" s="1" t="s">
        <v>427</v>
      </c>
      <c r="AQ41" s="1" t="s">
        <v>276</v>
      </c>
      <c r="AR41" s="1" t="s">
        <v>279</v>
      </c>
      <c r="AS41" s="1" t="s">
        <v>284</v>
      </c>
      <c r="AT41" s="13">
        <v>43145</v>
      </c>
      <c r="AU41" s="13">
        <v>43148</v>
      </c>
      <c r="AV41" s="13">
        <v>43152</v>
      </c>
      <c r="AW41" s="13">
        <v>43509</v>
      </c>
      <c r="AX41" s="1" t="s">
        <v>258</v>
      </c>
      <c r="AY41" s="17"/>
    </row>
    <row r="42" spans="1:51" x14ac:dyDescent="0.35">
      <c r="A42" s="2">
        <v>37</v>
      </c>
      <c r="B42" s="7" t="s">
        <v>326</v>
      </c>
      <c r="C42" s="1" t="s">
        <v>387</v>
      </c>
      <c r="D42" s="1" t="s">
        <v>266</v>
      </c>
      <c r="E42" s="1" t="s">
        <v>454</v>
      </c>
      <c r="F42" s="1"/>
      <c r="G42" s="1" t="s">
        <v>715</v>
      </c>
      <c r="H42" s="7">
        <v>4</v>
      </c>
      <c r="I42" s="7">
        <v>3</v>
      </c>
      <c r="J42" s="1" t="s">
        <v>266</v>
      </c>
      <c r="K42" s="1" t="s">
        <v>266</v>
      </c>
      <c r="L42" s="1" t="s">
        <v>509</v>
      </c>
      <c r="M42" s="1" t="s">
        <v>756</v>
      </c>
      <c r="N42" s="1" t="s">
        <v>266</v>
      </c>
      <c r="O42" s="1" t="s">
        <v>266</v>
      </c>
      <c r="P42" s="1" t="s">
        <v>266</v>
      </c>
      <c r="Q42" s="1" t="s">
        <v>174</v>
      </c>
      <c r="R42" s="1" t="s">
        <v>234</v>
      </c>
      <c r="S42" s="1" t="s">
        <v>524</v>
      </c>
      <c r="T42" s="1">
        <v>0.5</v>
      </c>
      <c r="U42" s="1" t="s">
        <v>266</v>
      </c>
      <c r="V42" s="1" t="s">
        <v>266</v>
      </c>
      <c r="W42" s="1" t="s">
        <v>266</v>
      </c>
      <c r="X42" s="1" t="s">
        <v>253</v>
      </c>
      <c r="Y42" s="1" t="s">
        <v>528</v>
      </c>
      <c r="Z42" s="1" t="s">
        <v>620</v>
      </c>
      <c r="AA42" s="1">
        <v>200</v>
      </c>
      <c r="AB42" s="1">
        <v>300</v>
      </c>
      <c r="AC42" s="10">
        <v>750000</v>
      </c>
      <c r="AD42" s="1" t="s">
        <v>289</v>
      </c>
      <c r="AE42" s="15">
        <v>43162</v>
      </c>
      <c r="AF42" s="1" t="s">
        <v>562</v>
      </c>
      <c r="AG42" s="1" t="s">
        <v>255</v>
      </c>
      <c r="AH42" s="1" t="s">
        <v>258</v>
      </c>
      <c r="AI42" s="12">
        <f t="shared" si="0"/>
        <v>0.66666666666666663</v>
      </c>
      <c r="AJ42" s="1">
        <v>2</v>
      </c>
      <c r="AK42" s="1">
        <f t="shared" si="2"/>
        <v>225000</v>
      </c>
      <c r="AL42" s="1">
        <f t="shared" si="1"/>
        <v>525000</v>
      </c>
      <c r="AM42" s="1">
        <v>1</v>
      </c>
      <c r="AN42" s="1" t="s">
        <v>258</v>
      </c>
      <c r="AO42" s="1" t="s">
        <v>275</v>
      </c>
      <c r="AP42" s="1" t="s">
        <v>427</v>
      </c>
      <c r="AQ42" s="1" t="s">
        <v>276</v>
      </c>
      <c r="AR42" s="1" t="s">
        <v>279</v>
      </c>
      <c r="AS42" s="1" t="s">
        <v>284</v>
      </c>
      <c r="AT42" s="13">
        <v>43162</v>
      </c>
      <c r="AU42" s="13">
        <v>43165</v>
      </c>
      <c r="AV42" s="13">
        <v>43169</v>
      </c>
      <c r="AW42" s="13">
        <v>43526</v>
      </c>
      <c r="AX42" s="1" t="s">
        <v>258</v>
      </c>
      <c r="AY42" s="17"/>
    </row>
    <row r="43" spans="1:51" x14ac:dyDescent="0.35">
      <c r="A43" s="2">
        <v>38</v>
      </c>
      <c r="B43" s="7" t="s">
        <v>327</v>
      </c>
      <c r="C43" s="1" t="s">
        <v>388</v>
      </c>
      <c r="D43" s="1" t="s">
        <v>266</v>
      </c>
      <c r="E43" s="1" t="s">
        <v>455</v>
      </c>
      <c r="F43" s="1"/>
      <c r="G43" s="1" t="s">
        <v>716</v>
      </c>
      <c r="H43" s="7">
        <v>3</v>
      </c>
      <c r="I43" s="7">
        <v>3.1</v>
      </c>
      <c r="J43" s="1" t="s">
        <v>266</v>
      </c>
      <c r="K43" s="1" t="s">
        <v>266</v>
      </c>
      <c r="L43" s="1" t="s">
        <v>510</v>
      </c>
      <c r="M43" s="1" t="s">
        <v>757</v>
      </c>
      <c r="N43" s="1" t="s">
        <v>266</v>
      </c>
      <c r="O43" s="1" t="s">
        <v>266</v>
      </c>
      <c r="P43" s="1" t="s">
        <v>266</v>
      </c>
      <c r="Q43" s="1" t="s">
        <v>174</v>
      </c>
      <c r="R43" s="1" t="s">
        <v>234</v>
      </c>
      <c r="S43" s="1" t="s">
        <v>524</v>
      </c>
      <c r="T43" s="1">
        <v>0.1</v>
      </c>
      <c r="U43" s="1" t="s">
        <v>266</v>
      </c>
      <c r="V43" s="1" t="s">
        <v>266</v>
      </c>
      <c r="W43" s="1" t="s">
        <v>266</v>
      </c>
      <c r="X43" s="1" t="s">
        <v>253</v>
      </c>
      <c r="Y43" s="1" t="s">
        <v>599</v>
      </c>
      <c r="Z43" s="1" t="s">
        <v>529</v>
      </c>
      <c r="AA43" s="1" t="s">
        <v>266</v>
      </c>
      <c r="AB43" s="1">
        <v>100</v>
      </c>
      <c r="AC43" s="10">
        <v>150000</v>
      </c>
      <c r="AD43" s="1" t="s">
        <v>530</v>
      </c>
      <c r="AE43" s="15">
        <v>43166</v>
      </c>
      <c r="AF43" s="1" t="s">
        <v>563</v>
      </c>
      <c r="AG43" s="1" t="s">
        <v>255</v>
      </c>
      <c r="AH43" s="1" t="s">
        <v>258</v>
      </c>
      <c r="AI43" s="12">
        <f t="shared" si="0"/>
        <v>0.66666666666666663</v>
      </c>
      <c r="AJ43" s="1" t="s">
        <v>266</v>
      </c>
      <c r="AK43" s="1" t="s">
        <v>266</v>
      </c>
      <c r="AL43" s="10">
        <f>AC43</f>
        <v>150000</v>
      </c>
      <c r="AM43" s="1" t="s">
        <v>266</v>
      </c>
      <c r="AN43" s="1" t="s">
        <v>258</v>
      </c>
      <c r="AO43" s="1" t="s">
        <v>275</v>
      </c>
      <c r="AP43" s="1" t="s">
        <v>427</v>
      </c>
      <c r="AQ43" s="1" t="s">
        <v>276</v>
      </c>
      <c r="AR43" s="1" t="s">
        <v>279</v>
      </c>
      <c r="AS43" s="1" t="s">
        <v>284</v>
      </c>
      <c r="AT43" s="13">
        <v>43166</v>
      </c>
      <c r="AU43" s="13">
        <v>43169</v>
      </c>
      <c r="AV43" s="13">
        <v>43173</v>
      </c>
      <c r="AW43" s="13">
        <v>43530</v>
      </c>
      <c r="AX43" s="1" t="s">
        <v>258</v>
      </c>
      <c r="AY43" s="17"/>
    </row>
    <row r="44" spans="1:51" x14ac:dyDescent="0.35">
      <c r="A44" s="2">
        <v>39</v>
      </c>
      <c r="B44" s="7" t="s">
        <v>328</v>
      </c>
      <c r="C44" s="1" t="s">
        <v>389</v>
      </c>
      <c r="D44" s="1" t="s">
        <v>266</v>
      </c>
      <c r="E44" s="1" t="s">
        <v>456</v>
      </c>
      <c r="F44" s="1"/>
      <c r="G44" s="1" t="s">
        <v>717</v>
      </c>
      <c r="H44" s="7">
        <v>4</v>
      </c>
      <c r="I44" s="7">
        <v>2.8</v>
      </c>
      <c r="J44" s="1" t="s">
        <v>266</v>
      </c>
      <c r="K44" s="1" t="s">
        <v>266</v>
      </c>
      <c r="L44" s="1" t="s">
        <v>511</v>
      </c>
      <c r="M44" s="1" t="s">
        <v>601</v>
      </c>
      <c r="N44" s="1" t="s">
        <v>266</v>
      </c>
      <c r="O44" s="1" t="s">
        <v>266</v>
      </c>
      <c r="P44" s="1" t="s">
        <v>266</v>
      </c>
      <c r="Q44" s="1" t="s">
        <v>174</v>
      </c>
      <c r="R44" s="1" t="s">
        <v>234</v>
      </c>
      <c r="S44" s="1" t="s">
        <v>524</v>
      </c>
      <c r="T44" s="1">
        <v>0.2</v>
      </c>
      <c r="U44" s="1" t="s">
        <v>266</v>
      </c>
      <c r="V44" s="1" t="s">
        <v>266</v>
      </c>
      <c r="W44" s="1" t="s">
        <v>266</v>
      </c>
      <c r="X44" s="1" t="s">
        <v>253</v>
      </c>
      <c r="Y44" s="1" t="s">
        <v>599</v>
      </c>
      <c r="Z44" s="1" t="s">
        <v>628</v>
      </c>
      <c r="AA44" s="1" t="s">
        <v>266</v>
      </c>
      <c r="AB44" s="1">
        <v>300</v>
      </c>
      <c r="AC44" s="10">
        <v>300000</v>
      </c>
      <c r="AD44" s="1" t="s">
        <v>530</v>
      </c>
      <c r="AE44" s="15">
        <v>43169</v>
      </c>
      <c r="AF44" s="1" t="s">
        <v>564</v>
      </c>
      <c r="AG44" s="1" t="s">
        <v>255</v>
      </c>
      <c r="AH44" s="1" t="s">
        <v>258</v>
      </c>
      <c r="AI44" s="12">
        <f t="shared" si="0"/>
        <v>0.66666666666666663</v>
      </c>
      <c r="AJ44" s="1" t="s">
        <v>266</v>
      </c>
      <c r="AK44" s="1" t="s">
        <v>266</v>
      </c>
      <c r="AL44" s="10">
        <f>AC44</f>
        <v>300000</v>
      </c>
      <c r="AM44" s="1" t="s">
        <v>266</v>
      </c>
      <c r="AN44" s="1" t="s">
        <v>258</v>
      </c>
      <c r="AO44" s="1" t="s">
        <v>275</v>
      </c>
      <c r="AP44" s="1" t="s">
        <v>427</v>
      </c>
      <c r="AQ44" s="1" t="s">
        <v>276</v>
      </c>
      <c r="AR44" s="1" t="s">
        <v>279</v>
      </c>
      <c r="AS44" s="1" t="s">
        <v>284</v>
      </c>
      <c r="AT44" s="13">
        <v>43169</v>
      </c>
      <c r="AU44" s="13">
        <v>43172</v>
      </c>
      <c r="AV44" s="13">
        <v>43176</v>
      </c>
      <c r="AW44" s="13">
        <v>43533</v>
      </c>
      <c r="AX44" s="1" t="s">
        <v>258</v>
      </c>
      <c r="AY44" s="17"/>
    </row>
    <row r="45" spans="1:51" x14ac:dyDescent="0.35">
      <c r="A45" s="2">
        <v>40</v>
      </c>
      <c r="B45" s="7" t="s">
        <v>329</v>
      </c>
      <c r="C45" s="1" t="s">
        <v>390</v>
      </c>
      <c r="D45" s="1" t="s">
        <v>266</v>
      </c>
      <c r="E45" s="1" t="s">
        <v>457</v>
      </c>
      <c r="F45" s="1"/>
      <c r="G45" s="1" t="s">
        <v>718</v>
      </c>
      <c r="H45" s="7">
        <v>3</v>
      </c>
      <c r="I45" s="7">
        <v>2.5</v>
      </c>
      <c r="J45" s="1" t="s">
        <v>266</v>
      </c>
      <c r="K45" s="1" t="s">
        <v>266</v>
      </c>
      <c r="L45" s="1" t="s">
        <v>512</v>
      </c>
      <c r="M45" s="1" t="s">
        <v>758</v>
      </c>
      <c r="N45" s="1" t="s">
        <v>266</v>
      </c>
      <c r="O45" s="1" t="s">
        <v>266</v>
      </c>
      <c r="P45" s="1" t="s">
        <v>266</v>
      </c>
      <c r="Q45" s="1" t="s">
        <v>174</v>
      </c>
      <c r="R45" s="1" t="s">
        <v>234</v>
      </c>
      <c r="S45" s="1" t="s">
        <v>615</v>
      </c>
      <c r="T45" s="1">
        <v>0.15</v>
      </c>
      <c r="U45" s="1" t="s">
        <v>266</v>
      </c>
      <c r="V45" s="1" t="s">
        <v>266</v>
      </c>
      <c r="W45" s="1" t="s">
        <v>266</v>
      </c>
      <c r="X45" s="1" t="s">
        <v>253</v>
      </c>
      <c r="Y45" s="1" t="s">
        <v>600</v>
      </c>
      <c r="Z45" s="1" t="s">
        <v>620</v>
      </c>
      <c r="AA45" s="1">
        <v>400</v>
      </c>
      <c r="AB45" s="1">
        <v>150</v>
      </c>
      <c r="AC45" s="10">
        <v>430000</v>
      </c>
      <c r="AD45" s="1" t="s">
        <v>289</v>
      </c>
      <c r="AE45" s="15">
        <v>43181</v>
      </c>
      <c r="AF45" s="1" t="s">
        <v>565</v>
      </c>
      <c r="AG45" s="1" t="s">
        <v>255</v>
      </c>
      <c r="AH45" s="1" t="s">
        <v>258</v>
      </c>
      <c r="AI45" s="12">
        <f t="shared" si="0"/>
        <v>0.34883720930232559</v>
      </c>
      <c r="AJ45" s="1">
        <v>6</v>
      </c>
      <c r="AK45" s="1">
        <f t="shared" si="2"/>
        <v>129000</v>
      </c>
      <c r="AL45" s="1">
        <f t="shared" si="1"/>
        <v>301000</v>
      </c>
      <c r="AM45" s="1">
        <v>3</v>
      </c>
      <c r="AN45" s="1" t="s">
        <v>258</v>
      </c>
      <c r="AO45" s="1" t="s">
        <v>275</v>
      </c>
      <c r="AP45" s="1" t="s">
        <v>427</v>
      </c>
      <c r="AQ45" s="1" t="s">
        <v>276</v>
      </c>
      <c r="AR45" s="1" t="s">
        <v>279</v>
      </c>
      <c r="AS45" s="1" t="s">
        <v>284</v>
      </c>
      <c r="AT45" s="13">
        <v>43181</v>
      </c>
      <c r="AU45" s="13">
        <v>43184</v>
      </c>
      <c r="AV45" s="13">
        <v>43188</v>
      </c>
      <c r="AW45" s="13">
        <v>43545</v>
      </c>
      <c r="AX45" s="1" t="s">
        <v>258</v>
      </c>
      <c r="AY45" s="17"/>
    </row>
    <row r="46" spans="1:51" x14ac:dyDescent="0.35">
      <c r="A46" s="2">
        <v>41</v>
      </c>
      <c r="B46" s="7" t="s">
        <v>330</v>
      </c>
      <c r="C46" s="1" t="s">
        <v>391</v>
      </c>
      <c r="D46" s="1" t="s">
        <v>266</v>
      </c>
      <c r="E46" s="1" t="s">
        <v>458</v>
      </c>
      <c r="F46" s="1"/>
      <c r="G46" s="1" t="s">
        <v>719</v>
      </c>
      <c r="H46" s="7">
        <v>5</v>
      </c>
      <c r="I46" s="7">
        <v>2.2000000000000002</v>
      </c>
      <c r="J46" s="1" t="s">
        <v>266</v>
      </c>
      <c r="K46" s="1" t="s">
        <v>266</v>
      </c>
      <c r="L46" s="1" t="s">
        <v>508</v>
      </c>
      <c r="M46" s="1" t="s">
        <v>697</v>
      </c>
      <c r="N46" s="1" t="s">
        <v>266</v>
      </c>
      <c r="O46" s="1" t="s">
        <v>266</v>
      </c>
      <c r="P46" s="1" t="s">
        <v>266</v>
      </c>
      <c r="Q46" s="1" t="s">
        <v>174</v>
      </c>
      <c r="R46" s="1" t="s">
        <v>234</v>
      </c>
      <c r="S46" s="1" t="s">
        <v>615</v>
      </c>
      <c r="T46" s="1">
        <v>0.2</v>
      </c>
      <c r="U46" s="1" t="s">
        <v>266</v>
      </c>
      <c r="V46" s="1" t="s">
        <v>266</v>
      </c>
      <c r="W46" s="1" t="s">
        <v>266</v>
      </c>
      <c r="X46" s="1" t="s">
        <v>253</v>
      </c>
      <c r="Y46" s="1" t="s">
        <v>528</v>
      </c>
      <c r="Z46" s="1" t="s">
        <v>288</v>
      </c>
      <c r="AA46" s="1">
        <v>100</v>
      </c>
      <c r="AB46" s="1">
        <v>75</v>
      </c>
      <c r="AC46" s="10">
        <v>280000</v>
      </c>
      <c r="AD46" s="1" t="s">
        <v>272</v>
      </c>
      <c r="AE46" s="15">
        <v>43184</v>
      </c>
      <c r="AF46" s="1" t="s">
        <v>566</v>
      </c>
      <c r="AG46" s="1" t="s">
        <v>255</v>
      </c>
      <c r="AH46" s="1" t="s">
        <v>258</v>
      </c>
      <c r="AI46" s="12">
        <f t="shared" si="0"/>
        <v>0.7142857142857143</v>
      </c>
      <c r="AJ46" s="1">
        <v>10</v>
      </c>
      <c r="AK46" s="1">
        <f t="shared" si="2"/>
        <v>84000</v>
      </c>
      <c r="AL46" s="1">
        <f t="shared" si="1"/>
        <v>196000</v>
      </c>
      <c r="AM46" s="1">
        <v>2</v>
      </c>
      <c r="AN46" s="1" t="s">
        <v>258</v>
      </c>
      <c r="AO46" s="1" t="s">
        <v>275</v>
      </c>
      <c r="AP46" s="1" t="s">
        <v>427</v>
      </c>
      <c r="AQ46" s="1" t="s">
        <v>276</v>
      </c>
      <c r="AR46" s="1" t="s">
        <v>279</v>
      </c>
      <c r="AS46" s="1" t="s">
        <v>284</v>
      </c>
      <c r="AT46" s="13">
        <v>43184</v>
      </c>
      <c r="AU46" s="13">
        <v>43187</v>
      </c>
      <c r="AV46" s="13">
        <v>43191</v>
      </c>
      <c r="AW46" s="13">
        <v>43548</v>
      </c>
      <c r="AX46" s="1" t="s">
        <v>258</v>
      </c>
      <c r="AY46" s="17"/>
    </row>
    <row r="47" spans="1:51" x14ac:dyDescent="0.35">
      <c r="A47" s="2">
        <v>42</v>
      </c>
      <c r="B47" s="7" t="s">
        <v>331</v>
      </c>
      <c r="C47" s="1" t="s">
        <v>392</v>
      </c>
      <c r="D47" s="1" t="s">
        <v>266</v>
      </c>
      <c r="E47" s="1" t="s">
        <v>459</v>
      </c>
      <c r="F47" s="1"/>
      <c r="G47" s="1" t="s">
        <v>720</v>
      </c>
      <c r="H47" s="7">
        <v>3</v>
      </c>
      <c r="I47" s="7">
        <v>3.1</v>
      </c>
      <c r="J47" s="1" t="s">
        <v>266</v>
      </c>
      <c r="K47" s="1" t="s">
        <v>266</v>
      </c>
      <c r="L47" s="1" t="s">
        <v>513</v>
      </c>
      <c r="M47" s="1" t="s">
        <v>266</v>
      </c>
      <c r="N47" s="1" t="s">
        <v>266</v>
      </c>
      <c r="O47" s="1" t="s">
        <v>266</v>
      </c>
      <c r="P47" s="1" t="s">
        <v>633</v>
      </c>
      <c r="Q47" s="1" t="s">
        <v>174</v>
      </c>
      <c r="R47" s="1" t="s">
        <v>234</v>
      </c>
      <c r="S47" s="1" t="s">
        <v>524</v>
      </c>
      <c r="T47" s="1">
        <v>0.1</v>
      </c>
      <c r="U47" s="1" t="s">
        <v>266</v>
      </c>
      <c r="V47" s="1" t="s">
        <v>266</v>
      </c>
      <c r="W47" s="1" t="s">
        <v>266</v>
      </c>
      <c r="X47" s="1" t="s">
        <v>253</v>
      </c>
      <c r="Y47" s="1" t="s">
        <v>631</v>
      </c>
      <c r="Z47" s="1" t="s">
        <v>609</v>
      </c>
      <c r="AA47" s="1" t="s">
        <v>266</v>
      </c>
      <c r="AB47" s="1">
        <v>160</v>
      </c>
      <c r="AC47" s="10">
        <v>300000</v>
      </c>
      <c r="AD47" s="1" t="s">
        <v>289</v>
      </c>
      <c r="AE47" s="15">
        <v>43189</v>
      </c>
      <c r="AF47" s="1" t="s">
        <v>567</v>
      </c>
      <c r="AG47" s="1" t="s">
        <v>255</v>
      </c>
      <c r="AH47" s="1" t="s">
        <v>258</v>
      </c>
      <c r="AI47" s="12">
        <f t="shared" si="0"/>
        <v>0.33333333333333331</v>
      </c>
      <c r="AJ47" s="1" t="s">
        <v>266</v>
      </c>
      <c r="AK47" s="1" t="s">
        <v>266</v>
      </c>
      <c r="AL47" s="10">
        <f>AC47</f>
        <v>300000</v>
      </c>
      <c r="AM47" s="1" t="s">
        <v>266</v>
      </c>
      <c r="AN47" s="1" t="s">
        <v>258</v>
      </c>
      <c r="AO47" s="1" t="s">
        <v>275</v>
      </c>
      <c r="AP47" s="1" t="s">
        <v>427</v>
      </c>
      <c r="AQ47" s="1" t="s">
        <v>276</v>
      </c>
      <c r="AR47" s="1" t="s">
        <v>279</v>
      </c>
      <c r="AS47" s="1" t="s">
        <v>284</v>
      </c>
      <c r="AT47" s="13">
        <v>43189</v>
      </c>
      <c r="AU47" s="13">
        <v>43192</v>
      </c>
      <c r="AV47" s="13">
        <v>43196</v>
      </c>
      <c r="AW47" s="13">
        <v>43553</v>
      </c>
      <c r="AX47" s="1" t="s">
        <v>258</v>
      </c>
      <c r="AY47" s="17"/>
    </row>
    <row r="48" spans="1:51" x14ac:dyDescent="0.35">
      <c r="A48" s="2">
        <v>43</v>
      </c>
      <c r="B48" s="7" t="s">
        <v>332</v>
      </c>
      <c r="C48" s="1" t="s">
        <v>393</v>
      </c>
      <c r="D48" s="1" t="s">
        <v>266</v>
      </c>
      <c r="E48" s="1" t="s">
        <v>460</v>
      </c>
      <c r="F48" s="1"/>
      <c r="G48" s="1" t="s">
        <v>721</v>
      </c>
      <c r="H48" s="7">
        <v>5</v>
      </c>
      <c r="I48" s="7">
        <v>2.4</v>
      </c>
      <c r="J48" s="1" t="s">
        <v>266</v>
      </c>
      <c r="K48" s="1" t="s">
        <v>266</v>
      </c>
      <c r="L48" s="1" t="s">
        <v>510</v>
      </c>
      <c r="M48" s="1" t="s">
        <v>669</v>
      </c>
      <c r="N48" s="1" t="s">
        <v>266</v>
      </c>
      <c r="O48" s="1" t="s">
        <v>266</v>
      </c>
      <c r="P48" s="1" t="s">
        <v>266</v>
      </c>
      <c r="Q48" s="1" t="s">
        <v>174</v>
      </c>
      <c r="R48" s="1" t="s">
        <v>234</v>
      </c>
      <c r="S48" s="1" t="s">
        <v>524</v>
      </c>
      <c r="T48" s="1">
        <v>0.1</v>
      </c>
      <c r="U48" s="1" t="s">
        <v>266</v>
      </c>
      <c r="V48" s="1" t="s">
        <v>266</v>
      </c>
      <c r="W48" s="1" t="s">
        <v>266</v>
      </c>
      <c r="X48" s="1" t="s">
        <v>253</v>
      </c>
      <c r="Y48" s="1" t="s">
        <v>599</v>
      </c>
      <c r="Z48" s="1" t="s">
        <v>643</v>
      </c>
      <c r="AA48" s="1" t="s">
        <v>266</v>
      </c>
      <c r="AB48" s="1">
        <v>300</v>
      </c>
      <c r="AC48" s="10">
        <v>500000</v>
      </c>
      <c r="AD48" s="1" t="s">
        <v>634</v>
      </c>
      <c r="AE48" s="15">
        <v>43189</v>
      </c>
      <c r="AF48" s="1" t="s">
        <v>568</v>
      </c>
      <c r="AG48" s="1" t="s">
        <v>255</v>
      </c>
      <c r="AH48" s="1" t="s">
        <v>258</v>
      </c>
      <c r="AI48" s="12">
        <f t="shared" si="0"/>
        <v>0.2</v>
      </c>
      <c r="AJ48" s="1" t="s">
        <v>266</v>
      </c>
      <c r="AK48" s="1" t="s">
        <v>266</v>
      </c>
      <c r="AL48" s="10">
        <f>AC48</f>
        <v>500000</v>
      </c>
      <c r="AM48" s="1" t="s">
        <v>266</v>
      </c>
      <c r="AN48" s="1" t="s">
        <v>258</v>
      </c>
      <c r="AO48" s="1" t="s">
        <v>275</v>
      </c>
      <c r="AP48" s="1" t="s">
        <v>427</v>
      </c>
      <c r="AQ48" s="1" t="s">
        <v>276</v>
      </c>
      <c r="AR48" s="1" t="s">
        <v>279</v>
      </c>
      <c r="AS48" s="1" t="s">
        <v>284</v>
      </c>
      <c r="AT48" s="13">
        <v>43189</v>
      </c>
      <c r="AU48" s="13">
        <v>43192</v>
      </c>
      <c r="AV48" s="13">
        <v>43196</v>
      </c>
      <c r="AW48" s="13">
        <v>43553</v>
      </c>
      <c r="AX48" s="1" t="s">
        <v>258</v>
      </c>
      <c r="AY48" s="17"/>
    </row>
    <row r="49" spans="1:51" x14ac:dyDescent="0.35">
      <c r="A49" s="2">
        <v>44</v>
      </c>
      <c r="B49" s="7" t="s">
        <v>333</v>
      </c>
      <c r="C49" s="1" t="s">
        <v>394</v>
      </c>
      <c r="D49" s="1" t="s">
        <v>266</v>
      </c>
      <c r="E49" s="1" t="s">
        <v>461</v>
      </c>
      <c r="F49" s="1"/>
      <c r="G49" s="1" t="s">
        <v>722</v>
      </c>
      <c r="H49" s="7">
        <v>5</v>
      </c>
      <c r="I49" s="7">
        <v>2.7</v>
      </c>
      <c r="J49" s="1" t="s">
        <v>266</v>
      </c>
      <c r="K49" s="1" t="s">
        <v>266</v>
      </c>
      <c r="L49" s="1" t="s">
        <v>514</v>
      </c>
      <c r="M49" s="1" t="s">
        <v>266</v>
      </c>
      <c r="N49" s="1" t="s">
        <v>266</v>
      </c>
      <c r="O49" s="1" t="s">
        <v>266</v>
      </c>
      <c r="P49" s="1" t="s">
        <v>759</v>
      </c>
      <c r="Q49" s="1" t="s">
        <v>174</v>
      </c>
      <c r="R49" s="1" t="s">
        <v>234</v>
      </c>
      <c r="S49" s="1" t="s">
        <v>524</v>
      </c>
      <c r="T49" s="1">
        <v>0.13</v>
      </c>
      <c r="U49" s="1" t="s">
        <v>266</v>
      </c>
      <c r="V49" s="1" t="s">
        <v>266</v>
      </c>
      <c r="W49" s="1" t="s">
        <v>266</v>
      </c>
      <c r="X49" s="1" t="s">
        <v>253</v>
      </c>
      <c r="Y49" s="1" t="s">
        <v>528</v>
      </c>
      <c r="Z49" s="1" t="s">
        <v>647</v>
      </c>
      <c r="AA49" s="1">
        <v>150</v>
      </c>
      <c r="AB49" s="1">
        <v>90</v>
      </c>
      <c r="AC49" s="10">
        <v>250000</v>
      </c>
      <c r="AD49" s="1" t="s">
        <v>638</v>
      </c>
      <c r="AE49" s="15">
        <v>43189</v>
      </c>
      <c r="AF49" s="1" t="s">
        <v>531</v>
      </c>
      <c r="AG49" s="1" t="s">
        <v>255</v>
      </c>
      <c r="AH49" s="1" t="s">
        <v>258</v>
      </c>
      <c r="AI49" s="12">
        <f t="shared" si="0"/>
        <v>0.52</v>
      </c>
      <c r="AJ49" s="1">
        <v>4</v>
      </c>
      <c r="AK49" s="1">
        <f t="shared" si="2"/>
        <v>75000</v>
      </c>
      <c r="AL49" s="1">
        <f t="shared" si="1"/>
        <v>175000</v>
      </c>
      <c r="AM49" s="1">
        <v>3</v>
      </c>
      <c r="AN49" s="1" t="s">
        <v>258</v>
      </c>
      <c r="AO49" s="1" t="s">
        <v>275</v>
      </c>
      <c r="AP49" s="1" t="s">
        <v>427</v>
      </c>
      <c r="AQ49" s="1" t="s">
        <v>276</v>
      </c>
      <c r="AR49" s="1" t="s">
        <v>279</v>
      </c>
      <c r="AS49" s="1" t="s">
        <v>284</v>
      </c>
      <c r="AT49" s="13">
        <v>43189</v>
      </c>
      <c r="AU49" s="13">
        <v>43192</v>
      </c>
      <c r="AV49" s="13">
        <v>43196</v>
      </c>
      <c r="AW49" s="13">
        <v>43553</v>
      </c>
      <c r="AX49" s="1" t="s">
        <v>258</v>
      </c>
      <c r="AY49" s="17"/>
    </row>
    <row r="50" spans="1:51" x14ac:dyDescent="0.35">
      <c r="A50" s="2">
        <v>45</v>
      </c>
      <c r="B50" s="7" t="s">
        <v>334</v>
      </c>
      <c r="C50" s="1" t="s">
        <v>395</v>
      </c>
      <c r="D50" s="1" t="s">
        <v>266</v>
      </c>
      <c r="E50" s="1" t="s">
        <v>462</v>
      </c>
      <c r="F50" s="1"/>
      <c r="G50" s="1" t="s">
        <v>723</v>
      </c>
      <c r="H50" s="7">
        <v>4</v>
      </c>
      <c r="I50" s="7">
        <v>2.81</v>
      </c>
      <c r="J50" s="1" t="s">
        <v>266</v>
      </c>
      <c r="K50" s="1" t="s">
        <v>266</v>
      </c>
      <c r="L50" s="1" t="s">
        <v>510</v>
      </c>
      <c r="M50" s="1" t="s">
        <v>760</v>
      </c>
      <c r="N50" s="1" t="s">
        <v>266</v>
      </c>
      <c r="O50" s="1" t="s">
        <v>266</v>
      </c>
      <c r="P50" s="1" t="s">
        <v>266</v>
      </c>
      <c r="Q50" s="1" t="s">
        <v>174</v>
      </c>
      <c r="R50" s="1" t="s">
        <v>234</v>
      </c>
      <c r="S50" s="1" t="s">
        <v>524</v>
      </c>
      <c r="T50" s="1">
        <v>0.1</v>
      </c>
      <c r="U50" s="1" t="s">
        <v>266</v>
      </c>
      <c r="V50" s="1" t="s">
        <v>266</v>
      </c>
      <c r="W50" s="1" t="s">
        <v>266</v>
      </c>
      <c r="X50" s="1" t="s">
        <v>253</v>
      </c>
      <c r="Y50" s="1" t="s">
        <v>528</v>
      </c>
      <c r="Z50" s="1" t="s">
        <v>652</v>
      </c>
      <c r="AA50" s="1">
        <v>130</v>
      </c>
      <c r="AB50" s="1">
        <v>80</v>
      </c>
      <c r="AC50" s="10">
        <v>350000</v>
      </c>
      <c r="AD50" s="1" t="s">
        <v>644</v>
      </c>
      <c r="AE50" s="15">
        <v>43195</v>
      </c>
      <c r="AF50" s="1" t="s">
        <v>569</v>
      </c>
      <c r="AG50" s="1" t="s">
        <v>255</v>
      </c>
      <c r="AH50" s="1" t="s">
        <v>258</v>
      </c>
      <c r="AI50" s="12">
        <f t="shared" si="0"/>
        <v>0.2857142857142857</v>
      </c>
      <c r="AJ50" s="1">
        <v>8</v>
      </c>
      <c r="AK50" s="1">
        <f t="shared" si="2"/>
        <v>105000</v>
      </c>
      <c r="AL50" s="1">
        <f t="shared" si="1"/>
        <v>244999.99999999997</v>
      </c>
      <c r="AM50" s="1">
        <v>2</v>
      </c>
      <c r="AN50" s="1" t="s">
        <v>258</v>
      </c>
      <c r="AO50" s="1" t="s">
        <v>275</v>
      </c>
      <c r="AP50" s="1" t="s">
        <v>427</v>
      </c>
      <c r="AQ50" s="1" t="s">
        <v>276</v>
      </c>
      <c r="AR50" s="1" t="s">
        <v>279</v>
      </c>
      <c r="AS50" s="1" t="s">
        <v>284</v>
      </c>
      <c r="AT50" s="13">
        <v>43195</v>
      </c>
      <c r="AU50" s="13">
        <v>43198</v>
      </c>
      <c r="AV50" s="13">
        <v>43202</v>
      </c>
      <c r="AW50" s="13">
        <v>43559</v>
      </c>
      <c r="AX50" s="1" t="s">
        <v>258</v>
      </c>
      <c r="AY50" s="17"/>
    </row>
    <row r="51" spans="1:51" x14ac:dyDescent="0.35">
      <c r="A51" s="2">
        <v>46</v>
      </c>
      <c r="B51" s="7" t="s">
        <v>335</v>
      </c>
      <c r="C51" s="1" t="s">
        <v>396</v>
      </c>
      <c r="D51" s="1" t="s">
        <v>266</v>
      </c>
      <c r="E51" s="1" t="s">
        <v>463</v>
      </c>
      <c r="F51" s="1"/>
      <c r="G51" s="1" t="s">
        <v>724</v>
      </c>
      <c r="H51" s="7">
        <v>4</v>
      </c>
      <c r="I51" s="7">
        <v>2.9</v>
      </c>
      <c r="J51" s="1" t="s">
        <v>266</v>
      </c>
      <c r="K51" s="1" t="s">
        <v>266</v>
      </c>
      <c r="L51" s="1" t="s">
        <v>512</v>
      </c>
      <c r="M51" s="1" t="s">
        <v>761</v>
      </c>
      <c r="N51" s="1" t="s">
        <v>266</v>
      </c>
      <c r="O51" s="1" t="s">
        <v>266</v>
      </c>
      <c r="P51" s="1" t="s">
        <v>266</v>
      </c>
      <c r="Q51" s="1" t="s">
        <v>174</v>
      </c>
      <c r="R51" s="1" t="s">
        <v>234</v>
      </c>
      <c r="S51" s="1" t="s">
        <v>615</v>
      </c>
      <c r="T51" s="1">
        <v>0.12</v>
      </c>
      <c r="U51" s="1" t="s">
        <v>266</v>
      </c>
      <c r="V51" s="1" t="s">
        <v>266</v>
      </c>
      <c r="W51" s="1" t="s">
        <v>266</v>
      </c>
      <c r="X51" s="1" t="s">
        <v>253</v>
      </c>
      <c r="Y51" s="1" t="s">
        <v>528</v>
      </c>
      <c r="Z51" s="1" t="s">
        <v>655</v>
      </c>
      <c r="AA51" s="1">
        <v>120</v>
      </c>
      <c r="AB51" s="1">
        <v>90</v>
      </c>
      <c r="AC51" s="10">
        <v>500000</v>
      </c>
      <c r="AD51" s="1" t="s">
        <v>648</v>
      </c>
      <c r="AE51" s="15">
        <v>43210</v>
      </c>
      <c r="AF51" s="1" t="s">
        <v>570</v>
      </c>
      <c r="AG51" s="1" t="s">
        <v>255</v>
      </c>
      <c r="AH51" s="1" t="s">
        <v>258</v>
      </c>
      <c r="AI51" s="12">
        <f t="shared" si="0"/>
        <v>0.24</v>
      </c>
      <c r="AJ51" s="1">
        <v>3</v>
      </c>
      <c r="AK51" s="1">
        <f t="shared" si="2"/>
        <v>150000</v>
      </c>
      <c r="AL51" s="1">
        <f t="shared" si="1"/>
        <v>350000</v>
      </c>
      <c r="AM51" s="1">
        <v>2</v>
      </c>
      <c r="AN51" s="1" t="s">
        <v>258</v>
      </c>
      <c r="AO51" s="1" t="s">
        <v>275</v>
      </c>
      <c r="AP51" s="1" t="s">
        <v>427</v>
      </c>
      <c r="AQ51" s="1" t="s">
        <v>276</v>
      </c>
      <c r="AR51" s="1" t="s">
        <v>279</v>
      </c>
      <c r="AS51" s="1" t="s">
        <v>284</v>
      </c>
      <c r="AT51" s="13">
        <v>43210</v>
      </c>
      <c r="AU51" s="13">
        <v>43213</v>
      </c>
      <c r="AV51" s="13">
        <v>43217</v>
      </c>
      <c r="AW51" s="13">
        <v>43574</v>
      </c>
      <c r="AX51" s="1" t="s">
        <v>258</v>
      </c>
      <c r="AY51" s="17"/>
    </row>
    <row r="52" spans="1:51" x14ac:dyDescent="0.35">
      <c r="A52" s="2">
        <v>47</v>
      </c>
      <c r="B52" s="7" t="s">
        <v>336</v>
      </c>
      <c r="C52" s="1" t="s">
        <v>397</v>
      </c>
      <c r="D52" s="1" t="s">
        <v>266</v>
      </c>
      <c r="E52" s="1" t="s">
        <v>464</v>
      </c>
      <c r="F52" s="1"/>
      <c r="G52" s="1" t="s">
        <v>725</v>
      </c>
      <c r="H52" s="7">
        <v>4</v>
      </c>
      <c r="I52" s="7">
        <v>3.5</v>
      </c>
      <c r="J52" s="1" t="s">
        <v>266</v>
      </c>
      <c r="K52" s="1" t="s">
        <v>266</v>
      </c>
      <c r="L52" s="1" t="s">
        <v>515</v>
      </c>
      <c r="M52" s="1" t="s">
        <v>646</v>
      </c>
      <c r="N52" s="1" t="s">
        <v>266</v>
      </c>
      <c r="O52" s="1" t="s">
        <v>266</v>
      </c>
      <c r="P52" s="1" t="s">
        <v>266</v>
      </c>
      <c r="Q52" s="1" t="s">
        <v>174</v>
      </c>
      <c r="R52" s="1" t="s">
        <v>234</v>
      </c>
      <c r="S52" s="1" t="s">
        <v>615</v>
      </c>
      <c r="T52" s="1">
        <v>0.1</v>
      </c>
      <c r="U52" s="1" t="s">
        <v>266</v>
      </c>
      <c r="V52" s="1" t="s">
        <v>266</v>
      </c>
      <c r="W52" s="1" t="s">
        <v>266</v>
      </c>
      <c r="X52" s="1" t="s">
        <v>253</v>
      </c>
      <c r="Y52" s="1" t="s">
        <v>599</v>
      </c>
      <c r="Z52" s="1" t="s">
        <v>628</v>
      </c>
      <c r="AA52" s="1" t="s">
        <v>266</v>
      </c>
      <c r="AB52" s="1">
        <v>200</v>
      </c>
      <c r="AC52" s="10">
        <v>300000</v>
      </c>
      <c r="AD52" s="1" t="s">
        <v>289</v>
      </c>
      <c r="AE52" s="15">
        <v>43217</v>
      </c>
      <c r="AF52" s="1" t="s">
        <v>571</v>
      </c>
      <c r="AG52" s="1" t="s">
        <v>255</v>
      </c>
      <c r="AH52" s="1" t="s">
        <v>258</v>
      </c>
      <c r="AI52" s="12">
        <f t="shared" si="0"/>
        <v>0.33333333333333331</v>
      </c>
      <c r="AJ52" s="1" t="s">
        <v>266</v>
      </c>
      <c r="AK52" s="1" t="s">
        <v>266</v>
      </c>
      <c r="AL52" s="10">
        <f>AC52</f>
        <v>300000</v>
      </c>
      <c r="AM52" s="1" t="s">
        <v>266</v>
      </c>
      <c r="AN52" s="1" t="s">
        <v>258</v>
      </c>
      <c r="AO52" s="1" t="s">
        <v>275</v>
      </c>
      <c r="AP52" s="1" t="s">
        <v>427</v>
      </c>
      <c r="AQ52" s="1" t="s">
        <v>276</v>
      </c>
      <c r="AR52" s="1" t="s">
        <v>279</v>
      </c>
      <c r="AS52" s="1" t="s">
        <v>284</v>
      </c>
      <c r="AT52" s="13">
        <v>43217</v>
      </c>
      <c r="AU52" s="13">
        <v>43220</v>
      </c>
      <c r="AV52" s="13">
        <v>43224</v>
      </c>
      <c r="AW52" s="13">
        <v>43581</v>
      </c>
      <c r="AX52" s="1" t="s">
        <v>258</v>
      </c>
      <c r="AY52" s="17"/>
    </row>
    <row r="53" spans="1:51" x14ac:dyDescent="0.35">
      <c r="A53" s="2">
        <v>48</v>
      </c>
      <c r="B53" s="7" t="s">
        <v>337</v>
      </c>
      <c r="C53" s="1" t="s">
        <v>398</v>
      </c>
      <c r="D53" s="1" t="s">
        <v>266</v>
      </c>
      <c r="E53" s="1" t="s">
        <v>465</v>
      </c>
      <c r="F53" s="1"/>
      <c r="G53" s="1" t="s">
        <v>726</v>
      </c>
      <c r="H53" s="7">
        <v>4</v>
      </c>
      <c r="I53" s="7">
        <v>2.7</v>
      </c>
      <c r="J53" s="1" t="s">
        <v>266</v>
      </c>
      <c r="K53" s="1" t="s">
        <v>266</v>
      </c>
      <c r="L53" s="1" t="s">
        <v>516</v>
      </c>
      <c r="M53" s="1" t="s">
        <v>762</v>
      </c>
      <c r="N53" s="1" t="s">
        <v>266</v>
      </c>
      <c r="O53" s="1" t="s">
        <v>266</v>
      </c>
      <c r="P53" s="1" t="s">
        <v>266</v>
      </c>
      <c r="Q53" s="1" t="s">
        <v>174</v>
      </c>
      <c r="R53" s="1" t="s">
        <v>234</v>
      </c>
      <c r="S53" s="1" t="s">
        <v>524</v>
      </c>
      <c r="T53" s="1">
        <v>0.7</v>
      </c>
      <c r="U53" s="1" t="s">
        <v>266</v>
      </c>
      <c r="V53" s="1" t="s">
        <v>266</v>
      </c>
      <c r="W53" s="1" t="s">
        <v>266</v>
      </c>
      <c r="X53" s="1" t="s">
        <v>253</v>
      </c>
      <c r="Y53" s="1" t="s">
        <v>528</v>
      </c>
      <c r="Z53" s="1" t="s">
        <v>666</v>
      </c>
      <c r="AA53" s="1">
        <v>800</v>
      </c>
      <c r="AB53" s="1">
        <v>500</v>
      </c>
      <c r="AC53" s="10">
        <v>1400000</v>
      </c>
      <c r="AD53" s="1" t="s">
        <v>638</v>
      </c>
      <c r="AE53" s="15">
        <v>43210</v>
      </c>
      <c r="AF53" s="1" t="s">
        <v>572</v>
      </c>
      <c r="AG53" s="1" t="s">
        <v>255</v>
      </c>
      <c r="AH53" s="1" t="s">
        <v>258</v>
      </c>
      <c r="AI53" s="12">
        <f t="shared" si="0"/>
        <v>0.5</v>
      </c>
      <c r="AJ53" s="1">
        <v>3</v>
      </c>
      <c r="AK53" s="1">
        <f t="shared" si="2"/>
        <v>420000</v>
      </c>
      <c r="AL53" s="1">
        <f t="shared" si="1"/>
        <v>979999.99999999988</v>
      </c>
      <c r="AM53" s="1">
        <v>2</v>
      </c>
      <c r="AN53" s="1" t="s">
        <v>258</v>
      </c>
      <c r="AO53" s="1" t="s">
        <v>275</v>
      </c>
      <c r="AP53" s="1" t="s">
        <v>427</v>
      </c>
      <c r="AQ53" s="1" t="s">
        <v>276</v>
      </c>
      <c r="AR53" s="1" t="s">
        <v>279</v>
      </c>
      <c r="AS53" s="1" t="s">
        <v>284</v>
      </c>
      <c r="AT53" s="13">
        <v>43210</v>
      </c>
      <c r="AU53" s="13">
        <v>43213</v>
      </c>
      <c r="AV53" s="13">
        <v>43217</v>
      </c>
      <c r="AW53" s="13">
        <v>43574</v>
      </c>
      <c r="AX53" s="1" t="s">
        <v>258</v>
      </c>
      <c r="AY53" s="17"/>
    </row>
    <row r="54" spans="1:51" x14ac:dyDescent="0.35">
      <c r="A54" s="2">
        <v>49</v>
      </c>
      <c r="B54" s="7" t="s">
        <v>338</v>
      </c>
      <c r="C54" s="1" t="s">
        <v>399</v>
      </c>
      <c r="D54" s="1" t="s">
        <v>266</v>
      </c>
      <c r="E54" s="1" t="s">
        <v>466</v>
      </c>
      <c r="F54" s="1"/>
      <c r="G54" s="1" t="s">
        <v>727</v>
      </c>
      <c r="H54" s="7">
        <v>5</v>
      </c>
      <c r="I54" s="7">
        <v>2.2999999999999998</v>
      </c>
      <c r="J54" s="1" t="s">
        <v>266</v>
      </c>
      <c r="K54" s="1" t="s">
        <v>266</v>
      </c>
      <c r="L54" s="1" t="s">
        <v>512</v>
      </c>
      <c r="M54" s="1" t="s">
        <v>675</v>
      </c>
      <c r="N54" s="1" t="s">
        <v>266</v>
      </c>
      <c r="O54" s="1" t="s">
        <v>266</v>
      </c>
      <c r="P54" s="1" t="s">
        <v>266</v>
      </c>
      <c r="Q54" s="1" t="s">
        <v>174</v>
      </c>
      <c r="R54" s="1" t="s">
        <v>234</v>
      </c>
      <c r="S54" s="1" t="s">
        <v>615</v>
      </c>
      <c r="T54" s="1">
        <v>0.25</v>
      </c>
      <c r="U54" s="1" t="s">
        <v>266</v>
      </c>
      <c r="V54" s="1" t="s">
        <v>266</v>
      </c>
      <c r="W54" s="1" t="s">
        <v>266</v>
      </c>
      <c r="X54" s="1" t="s">
        <v>253</v>
      </c>
      <c r="Y54" s="1" t="s">
        <v>599</v>
      </c>
      <c r="Z54" s="1" t="s">
        <v>609</v>
      </c>
      <c r="AA54" s="1" t="s">
        <v>266</v>
      </c>
      <c r="AB54" s="1">
        <v>300</v>
      </c>
      <c r="AC54" s="10">
        <v>600000</v>
      </c>
      <c r="AD54" s="1" t="s">
        <v>634</v>
      </c>
      <c r="AE54" s="15">
        <v>43253</v>
      </c>
      <c r="AF54" s="1" t="s">
        <v>573</v>
      </c>
      <c r="AG54" s="1" t="s">
        <v>255</v>
      </c>
      <c r="AH54" s="1" t="s">
        <v>258</v>
      </c>
      <c r="AI54" s="12">
        <f t="shared" si="0"/>
        <v>0.41666666666666669</v>
      </c>
      <c r="AJ54" s="1" t="s">
        <v>266</v>
      </c>
      <c r="AK54" s="1" t="s">
        <v>266</v>
      </c>
      <c r="AL54" s="10">
        <f>AC54</f>
        <v>600000</v>
      </c>
      <c r="AM54" s="1" t="s">
        <v>266</v>
      </c>
      <c r="AN54" s="1" t="s">
        <v>258</v>
      </c>
      <c r="AO54" s="1" t="s">
        <v>275</v>
      </c>
      <c r="AP54" s="1" t="s">
        <v>427</v>
      </c>
      <c r="AQ54" s="1" t="s">
        <v>276</v>
      </c>
      <c r="AR54" s="1" t="s">
        <v>279</v>
      </c>
      <c r="AS54" s="1" t="s">
        <v>284</v>
      </c>
      <c r="AT54" s="13">
        <v>43253</v>
      </c>
      <c r="AU54" s="13">
        <v>43256</v>
      </c>
      <c r="AV54" s="13">
        <v>43260</v>
      </c>
      <c r="AW54" s="13">
        <v>43617</v>
      </c>
      <c r="AX54" s="1" t="s">
        <v>258</v>
      </c>
      <c r="AY54" s="17"/>
    </row>
    <row r="55" spans="1:51" x14ac:dyDescent="0.35">
      <c r="A55" s="2">
        <v>50</v>
      </c>
      <c r="B55" s="7" t="s">
        <v>339</v>
      </c>
      <c r="C55" s="1" t="s">
        <v>400</v>
      </c>
      <c r="D55" s="1" t="s">
        <v>266</v>
      </c>
      <c r="E55" s="1" t="s">
        <v>467</v>
      </c>
      <c r="F55" s="1"/>
      <c r="G55" s="1" t="s">
        <v>728</v>
      </c>
      <c r="H55" s="7">
        <v>3</v>
      </c>
      <c r="I55" s="7">
        <v>3.4</v>
      </c>
      <c r="J55" s="1" t="s">
        <v>266</v>
      </c>
      <c r="K55" s="1" t="s">
        <v>266</v>
      </c>
      <c r="L55" s="1" t="s">
        <v>508</v>
      </c>
      <c r="M55" s="1" t="s">
        <v>646</v>
      </c>
      <c r="N55" s="1" t="s">
        <v>266</v>
      </c>
      <c r="O55" s="1" t="s">
        <v>266</v>
      </c>
      <c r="P55" s="1" t="s">
        <v>266</v>
      </c>
      <c r="Q55" s="1" t="s">
        <v>174</v>
      </c>
      <c r="R55" s="1" t="s">
        <v>234</v>
      </c>
      <c r="S55" s="1" t="s">
        <v>615</v>
      </c>
      <c r="T55" s="1">
        <v>0.15</v>
      </c>
      <c r="U55" s="1" t="s">
        <v>266</v>
      </c>
      <c r="V55" s="1" t="s">
        <v>266</v>
      </c>
      <c r="W55" s="1" t="s">
        <v>266</v>
      </c>
      <c r="X55" s="1" t="s">
        <v>253</v>
      </c>
      <c r="Y55" s="1" t="s">
        <v>528</v>
      </c>
      <c r="Z55" s="1" t="s">
        <v>529</v>
      </c>
      <c r="AA55" s="1">
        <v>180</v>
      </c>
      <c r="AB55" s="1">
        <v>90</v>
      </c>
      <c r="AC55" s="10">
        <v>200000</v>
      </c>
      <c r="AD55" s="1" t="s">
        <v>272</v>
      </c>
      <c r="AE55" s="15">
        <v>43266</v>
      </c>
      <c r="AF55" s="1" t="s">
        <v>574</v>
      </c>
      <c r="AG55" s="1" t="s">
        <v>255</v>
      </c>
      <c r="AH55" s="1" t="s">
        <v>258</v>
      </c>
      <c r="AI55" s="12">
        <f t="shared" si="0"/>
        <v>0.75</v>
      </c>
      <c r="AJ55" s="1">
        <v>15</v>
      </c>
      <c r="AK55" s="1">
        <f t="shared" si="2"/>
        <v>60000</v>
      </c>
      <c r="AL55" s="1">
        <f t="shared" si="1"/>
        <v>140000</v>
      </c>
      <c r="AM55" s="1">
        <v>3</v>
      </c>
      <c r="AN55" s="1" t="s">
        <v>258</v>
      </c>
      <c r="AO55" s="1" t="s">
        <v>275</v>
      </c>
      <c r="AP55" s="1" t="s">
        <v>427</v>
      </c>
      <c r="AQ55" s="1" t="s">
        <v>276</v>
      </c>
      <c r="AR55" s="1" t="s">
        <v>279</v>
      </c>
      <c r="AS55" s="1" t="s">
        <v>284</v>
      </c>
      <c r="AT55" s="13">
        <v>43266</v>
      </c>
      <c r="AU55" s="13">
        <v>43269</v>
      </c>
      <c r="AV55" s="13">
        <v>43273</v>
      </c>
      <c r="AW55" s="13">
        <v>43630</v>
      </c>
      <c r="AX55" s="1" t="s">
        <v>258</v>
      </c>
      <c r="AY55" s="17"/>
    </row>
    <row r="56" spans="1:51" x14ac:dyDescent="0.35">
      <c r="A56" s="2">
        <v>51</v>
      </c>
      <c r="B56" s="7" t="s">
        <v>340</v>
      </c>
      <c r="C56" s="1" t="s">
        <v>401</v>
      </c>
      <c r="D56" s="1" t="s">
        <v>266</v>
      </c>
      <c r="E56" s="1" t="s">
        <v>468</v>
      </c>
      <c r="F56" s="1"/>
      <c r="G56" s="1" t="s">
        <v>729</v>
      </c>
      <c r="H56" s="7">
        <v>5</v>
      </c>
      <c r="I56" s="7">
        <v>2.2999999999999998</v>
      </c>
      <c r="J56" s="1" t="s">
        <v>266</v>
      </c>
      <c r="K56" s="1" t="s">
        <v>266</v>
      </c>
      <c r="L56" s="1" t="s">
        <v>512</v>
      </c>
      <c r="M56" s="1" t="s">
        <v>679</v>
      </c>
      <c r="N56" s="1" t="s">
        <v>266</v>
      </c>
      <c r="O56" s="1" t="s">
        <v>266</v>
      </c>
      <c r="P56" s="1" t="s">
        <v>266</v>
      </c>
      <c r="Q56" s="1" t="s">
        <v>174</v>
      </c>
      <c r="R56" s="1" t="s">
        <v>234</v>
      </c>
      <c r="S56" s="1" t="s">
        <v>615</v>
      </c>
      <c r="T56" s="1">
        <v>0.1</v>
      </c>
      <c r="U56" s="1" t="s">
        <v>266</v>
      </c>
      <c r="V56" s="1" t="s">
        <v>266</v>
      </c>
      <c r="W56" s="1" t="s">
        <v>266</v>
      </c>
      <c r="X56" s="1" t="s">
        <v>253</v>
      </c>
      <c r="Y56" s="1" t="s">
        <v>528</v>
      </c>
      <c r="Z56" s="1" t="s">
        <v>680</v>
      </c>
      <c r="AA56" s="1">
        <v>90</v>
      </c>
      <c r="AB56" s="1">
        <v>125</v>
      </c>
      <c r="AC56" s="10">
        <v>300000</v>
      </c>
      <c r="AD56" s="1" t="s">
        <v>644</v>
      </c>
      <c r="AE56" s="15">
        <v>43264</v>
      </c>
      <c r="AF56" s="1" t="s">
        <v>575</v>
      </c>
      <c r="AG56" s="1" t="s">
        <v>255</v>
      </c>
      <c r="AH56" s="1" t="s">
        <v>258</v>
      </c>
      <c r="AI56" s="12">
        <f t="shared" si="0"/>
        <v>0.33333333333333331</v>
      </c>
      <c r="AJ56" s="1">
        <v>12</v>
      </c>
      <c r="AK56" s="1">
        <f t="shared" si="2"/>
        <v>90000</v>
      </c>
      <c r="AL56" s="1">
        <f t="shared" si="1"/>
        <v>210000</v>
      </c>
      <c r="AM56" s="1">
        <v>1</v>
      </c>
      <c r="AN56" s="1" t="s">
        <v>258</v>
      </c>
      <c r="AO56" s="1" t="s">
        <v>275</v>
      </c>
      <c r="AP56" s="1" t="s">
        <v>427</v>
      </c>
      <c r="AQ56" s="1" t="s">
        <v>276</v>
      </c>
      <c r="AR56" s="1" t="s">
        <v>279</v>
      </c>
      <c r="AS56" s="1" t="s">
        <v>284</v>
      </c>
      <c r="AT56" s="13">
        <v>43264</v>
      </c>
      <c r="AU56" s="13">
        <v>43267</v>
      </c>
      <c r="AV56" s="13">
        <v>43271</v>
      </c>
      <c r="AW56" s="13">
        <v>43628</v>
      </c>
      <c r="AX56" s="1" t="s">
        <v>258</v>
      </c>
      <c r="AY56" s="17"/>
    </row>
    <row r="57" spans="1:51" x14ac:dyDescent="0.35">
      <c r="A57" s="2">
        <v>52</v>
      </c>
      <c r="B57" s="7" t="s">
        <v>341</v>
      </c>
      <c r="C57" s="1" t="s">
        <v>402</v>
      </c>
      <c r="D57" s="1" t="s">
        <v>266</v>
      </c>
      <c r="E57" s="1" t="s">
        <v>486</v>
      </c>
      <c r="F57" s="1"/>
      <c r="G57" s="1" t="s">
        <v>730</v>
      </c>
      <c r="H57" s="7">
        <v>5</v>
      </c>
      <c r="I57" s="7">
        <v>2</v>
      </c>
      <c r="J57" s="1" t="s">
        <v>266</v>
      </c>
      <c r="K57" s="1" t="s">
        <v>266</v>
      </c>
      <c r="L57" s="1" t="s">
        <v>517</v>
      </c>
      <c r="M57" s="1" t="s">
        <v>763</v>
      </c>
      <c r="N57" s="1" t="s">
        <v>266</v>
      </c>
      <c r="O57" s="1" t="s">
        <v>266</v>
      </c>
      <c r="P57" s="1" t="s">
        <v>266</v>
      </c>
      <c r="Q57" s="1" t="s">
        <v>174</v>
      </c>
      <c r="R57" s="1" t="s">
        <v>234</v>
      </c>
      <c r="S57" s="1" t="s">
        <v>615</v>
      </c>
      <c r="T57" s="1">
        <v>7.0000000000000007E-2</v>
      </c>
      <c r="U57" s="1" t="s">
        <v>266</v>
      </c>
      <c r="V57" s="1" t="s">
        <v>266</v>
      </c>
      <c r="W57" s="1" t="s">
        <v>266</v>
      </c>
      <c r="X57" s="1" t="s">
        <v>253</v>
      </c>
      <c r="Y57" s="1" t="s">
        <v>528</v>
      </c>
      <c r="Z57" s="1" t="s">
        <v>666</v>
      </c>
      <c r="AA57" s="1">
        <v>100</v>
      </c>
      <c r="AB57" s="1">
        <v>50</v>
      </c>
      <c r="AC57" s="10">
        <v>80000</v>
      </c>
      <c r="AD57" s="1" t="s">
        <v>530</v>
      </c>
      <c r="AE57" s="15">
        <v>43301</v>
      </c>
      <c r="AF57" s="1" t="s">
        <v>576</v>
      </c>
      <c r="AG57" s="1" t="s">
        <v>255</v>
      </c>
      <c r="AH57" s="1" t="s">
        <v>258</v>
      </c>
      <c r="AI57" s="12">
        <f t="shared" si="0"/>
        <v>0.875</v>
      </c>
      <c r="AJ57" s="1">
        <v>1</v>
      </c>
      <c r="AK57" s="1">
        <f t="shared" si="2"/>
        <v>24000</v>
      </c>
      <c r="AL57" s="1">
        <f t="shared" si="1"/>
        <v>56000</v>
      </c>
      <c r="AM57" s="1">
        <v>2</v>
      </c>
      <c r="AN57" s="1" t="s">
        <v>258</v>
      </c>
      <c r="AO57" s="1" t="s">
        <v>275</v>
      </c>
      <c r="AP57" s="1" t="s">
        <v>427</v>
      </c>
      <c r="AQ57" s="1" t="s">
        <v>276</v>
      </c>
      <c r="AR57" s="1" t="s">
        <v>279</v>
      </c>
      <c r="AS57" s="1" t="s">
        <v>284</v>
      </c>
      <c r="AT57" s="13">
        <v>43301</v>
      </c>
      <c r="AU57" s="13">
        <v>43304</v>
      </c>
      <c r="AV57" s="13">
        <v>43308</v>
      </c>
      <c r="AW57" s="13">
        <v>43665</v>
      </c>
      <c r="AX57" s="1" t="s">
        <v>258</v>
      </c>
      <c r="AY57" s="17"/>
    </row>
    <row r="58" spans="1:51" x14ac:dyDescent="0.35">
      <c r="A58" s="2">
        <v>53</v>
      </c>
      <c r="B58" s="7" t="s">
        <v>342</v>
      </c>
      <c r="C58" s="1" t="s">
        <v>403</v>
      </c>
      <c r="D58" s="1" t="s">
        <v>266</v>
      </c>
      <c r="E58" s="1" t="s">
        <v>469</v>
      </c>
      <c r="F58" s="1"/>
      <c r="G58" s="1" t="s">
        <v>731</v>
      </c>
      <c r="H58" s="7">
        <v>4</v>
      </c>
      <c r="I58" s="7">
        <v>2.6</v>
      </c>
      <c r="J58" s="1" t="s">
        <v>266</v>
      </c>
      <c r="K58" s="1" t="s">
        <v>266</v>
      </c>
      <c r="L58" s="1" t="s">
        <v>517</v>
      </c>
      <c r="M58" s="1" t="s">
        <v>763</v>
      </c>
      <c r="N58" s="1" t="s">
        <v>266</v>
      </c>
      <c r="O58" s="1" t="s">
        <v>266</v>
      </c>
      <c r="P58" s="1" t="s">
        <v>266</v>
      </c>
      <c r="Q58" s="1" t="s">
        <v>174</v>
      </c>
      <c r="R58" s="1" t="s">
        <v>234</v>
      </c>
      <c r="S58" s="1" t="s">
        <v>615</v>
      </c>
      <c r="T58" s="1">
        <v>7.0000000000000007E-2</v>
      </c>
      <c r="U58" s="1" t="s">
        <v>266</v>
      </c>
      <c r="V58" s="1" t="s">
        <v>266</v>
      </c>
      <c r="W58" s="1" t="s">
        <v>266</v>
      </c>
      <c r="X58" s="1" t="s">
        <v>253</v>
      </c>
      <c r="Y58" s="1" t="s">
        <v>528</v>
      </c>
      <c r="Z58" s="1" t="s">
        <v>666</v>
      </c>
      <c r="AA58" s="1">
        <v>100</v>
      </c>
      <c r="AB58" s="1">
        <v>50</v>
      </c>
      <c r="AC58" s="10">
        <v>80000</v>
      </c>
      <c r="AD58" s="1" t="s">
        <v>634</v>
      </c>
      <c r="AE58" s="15">
        <v>43303</v>
      </c>
      <c r="AF58" s="1" t="s">
        <v>592</v>
      </c>
      <c r="AG58" s="1" t="s">
        <v>255</v>
      </c>
      <c r="AH58" s="1" t="s">
        <v>258</v>
      </c>
      <c r="AI58" s="12">
        <f t="shared" si="0"/>
        <v>0.875</v>
      </c>
      <c r="AJ58" s="1">
        <v>1</v>
      </c>
      <c r="AK58" s="1">
        <f t="shared" si="2"/>
        <v>24000</v>
      </c>
      <c r="AL58" s="1">
        <f t="shared" si="1"/>
        <v>56000</v>
      </c>
      <c r="AM58" s="1">
        <v>2</v>
      </c>
      <c r="AN58" s="1" t="s">
        <v>258</v>
      </c>
      <c r="AO58" s="1" t="s">
        <v>275</v>
      </c>
      <c r="AP58" s="1" t="s">
        <v>427</v>
      </c>
      <c r="AQ58" s="1" t="s">
        <v>276</v>
      </c>
      <c r="AR58" s="1" t="s">
        <v>279</v>
      </c>
      <c r="AS58" s="1" t="s">
        <v>284</v>
      </c>
      <c r="AT58" s="13">
        <v>43303</v>
      </c>
      <c r="AU58" s="13">
        <v>43306</v>
      </c>
      <c r="AV58" s="13">
        <v>43310</v>
      </c>
      <c r="AW58" s="13">
        <v>43667</v>
      </c>
      <c r="AX58" s="1" t="s">
        <v>258</v>
      </c>
      <c r="AY58" s="17"/>
    </row>
    <row r="59" spans="1:51" x14ac:dyDescent="0.35">
      <c r="A59" s="2">
        <v>54</v>
      </c>
      <c r="B59" s="7" t="s">
        <v>343</v>
      </c>
      <c r="C59" s="1" t="s">
        <v>404</v>
      </c>
      <c r="D59" s="1" t="s">
        <v>266</v>
      </c>
      <c r="E59" s="1" t="s">
        <v>470</v>
      </c>
      <c r="F59" s="1"/>
      <c r="G59" s="1" t="s">
        <v>732</v>
      </c>
      <c r="H59" s="7">
        <v>4</v>
      </c>
      <c r="I59" s="7">
        <v>2</v>
      </c>
      <c r="J59" s="1" t="s">
        <v>266</v>
      </c>
      <c r="K59" s="1" t="s">
        <v>266</v>
      </c>
      <c r="L59" s="1" t="s">
        <v>517</v>
      </c>
      <c r="M59" s="1" t="s">
        <v>763</v>
      </c>
      <c r="N59" s="1" t="s">
        <v>266</v>
      </c>
      <c r="O59" s="1" t="s">
        <v>266</v>
      </c>
      <c r="P59" s="1" t="s">
        <v>266</v>
      </c>
      <c r="Q59" s="1" t="s">
        <v>174</v>
      </c>
      <c r="R59" s="1" t="s">
        <v>234</v>
      </c>
      <c r="S59" s="1" t="s">
        <v>615</v>
      </c>
      <c r="T59" s="1">
        <v>7.0000000000000007E-2</v>
      </c>
      <c r="U59" s="1" t="s">
        <v>266</v>
      </c>
      <c r="V59" s="1" t="s">
        <v>266</v>
      </c>
      <c r="W59" s="1" t="s">
        <v>266</v>
      </c>
      <c r="X59" s="1" t="s">
        <v>253</v>
      </c>
      <c r="Y59" s="1" t="s">
        <v>528</v>
      </c>
      <c r="Z59" s="1" t="s">
        <v>666</v>
      </c>
      <c r="AA59" s="1">
        <v>100</v>
      </c>
      <c r="AB59" s="1">
        <v>50</v>
      </c>
      <c r="AC59" s="10">
        <v>80000</v>
      </c>
      <c r="AD59" s="1" t="s">
        <v>638</v>
      </c>
      <c r="AE59" s="15">
        <v>43313</v>
      </c>
      <c r="AF59" s="1" t="s">
        <v>577</v>
      </c>
      <c r="AG59" s="1" t="s">
        <v>255</v>
      </c>
      <c r="AH59" s="1" t="s">
        <v>258</v>
      </c>
      <c r="AI59" s="12">
        <f t="shared" si="0"/>
        <v>0.875</v>
      </c>
      <c r="AJ59" s="1">
        <v>1</v>
      </c>
      <c r="AK59" s="1">
        <f t="shared" si="2"/>
        <v>24000</v>
      </c>
      <c r="AL59" s="1">
        <f t="shared" si="1"/>
        <v>56000</v>
      </c>
      <c r="AM59" s="1">
        <v>2</v>
      </c>
      <c r="AN59" s="1" t="s">
        <v>258</v>
      </c>
      <c r="AO59" s="1" t="s">
        <v>275</v>
      </c>
      <c r="AP59" s="1" t="s">
        <v>427</v>
      </c>
      <c r="AQ59" s="1" t="s">
        <v>276</v>
      </c>
      <c r="AR59" s="1" t="s">
        <v>279</v>
      </c>
      <c r="AS59" s="1" t="s">
        <v>284</v>
      </c>
      <c r="AT59" s="13">
        <v>43313</v>
      </c>
      <c r="AU59" s="13">
        <v>43316</v>
      </c>
      <c r="AV59" s="13">
        <v>43320</v>
      </c>
      <c r="AW59" s="13">
        <v>43677</v>
      </c>
      <c r="AX59" s="1" t="s">
        <v>258</v>
      </c>
      <c r="AY59" s="17"/>
    </row>
    <row r="60" spans="1:51" x14ac:dyDescent="0.35">
      <c r="A60" s="2">
        <v>55</v>
      </c>
      <c r="B60" s="7" t="s">
        <v>344</v>
      </c>
      <c r="C60" s="1" t="s">
        <v>405</v>
      </c>
      <c r="D60" s="1" t="s">
        <v>266</v>
      </c>
      <c r="E60" s="1" t="s">
        <v>471</v>
      </c>
      <c r="F60" s="1"/>
      <c r="G60" s="1" t="s">
        <v>733</v>
      </c>
      <c r="H60" s="7">
        <v>5</v>
      </c>
      <c r="I60" s="7">
        <v>2.4</v>
      </c>
      <c r="J60" s="1" t="s">
        <v>266</v>
      </c>
      <c r="K60" s="1" t="s">
        <v>266</v>
      </c>
      <c r="L60" s="1" t="s">
        <v>517</v>
      </c>
      <c r="M60" s="1" t="s">
        <v>765</v>
      </c>
      <c r="N60" s="1" t="s">
        <v>266</v>
      </c>
      <c r="O60" s="1" t="s">
        <v>266</v>
      </c>
      <c r="P60" s="1" t="s">
        <v>266</v>
      </c>
      <c r="Q60" s="1" t="s">
        <v>174</v>
      </c>
      <c r="R60" s="1" t="s">
        <v>234</v>
      </c>
      <c r="S60" s="1" t="s">
        <v>524</v>
      </c>
      <c r="T60" s="1">
        <v>0.4</v>
      </c>
      <c r="U60" s="1" t="s">
        <v>266</v>
      </c>
      <c r="V60" s="1" t="s">
        <v>266</v>
      </c>
      <c r="W60" s="1" t="s">
        <v>266</v>
      </c>
      <c r="X60" s="1" t="s">
        <v>253</v>
      </c>
      <c r="Y60" s="1" t="s">
        <v>528</v>
      </c>
      <c r="Z60" s="1" t="s">
        <v>603</v>
      </c>
      <c r="AA60" s="1">
        <v>587</v>
      </c>
      <c r="AB60" s="1">
        <v>340</v>
      </c>
      <c r="AC60" s="10">
        <v>660000</v>
      </c>
      <c r="AD60" s="1" t="s">
        <v>289</v>
      </c>
      <c r="AE60" s="15">
        <v>43317</v>
      </c>
      <c r="AF60" s="1" t="s">
        <v>578</v>
      </c>
      <c r="AG60" s="1" t="s">
        <v>255</v>
      </c>
      <c r="AH60" s="1" t="s">
        <v>258</v>
      </c>
      <c r="AI60" s="12">
        <f t="shared" si="0"/>
        <v>0.60606060606060608</v>
      </c>
      <c r="AJ60" s="1">
        <v>6</v>
      </c>
      <c r="AK60" s="1">
        <f t="shared" si="2"/>
        <v>198000</v>
      </c>
      <c r="AL60" s="1">
        <f t="shared" si="1"/>
        <v>461999.99999999994</v>
      </c>
      <c r="AM60" s="1">
        <v>2</v>
      </c>
      <c r="AN60" s="1" t="s">
        <v>258</v>
      </c>
      <c r="AO60" s="1" t="s">
        <v>275</v>
      </c>
      <c r="AP60" s="1" t="s">
        <v>427</v>
      </c>
      <c r="AQ60" s="1" t="s">
        <v>276</v>
      </c>
      <c r="AR60" s="1" t="s">
        <v>279</v>
      </c>
      <c r="AS60" s="1" t="s">
        <v>284</v>
      </c>
      <c r="AT60" s="13">
        <v>43317</v>
      </c>
      <c r="AU60" s="13">
        <v>43320</v>
      </c>
      <c r="AV60" s="13">
        <v>43324</v>
      </c>
      <c r="AW60" s="13">
        <v>43681</v>
      </c>
      <c r="AX60" s="1" t="s">
        <v>258</v>
      </c>
      <c r="AY60" s="17"/>
    </row>
    <row r="61" spans="1:51" x14ac:dyDescent="0.35">
      <c r="A61" s="2">
        <v>56</v>
      </c>
      <c r="B61" s="7" t="s">
        <v>345</v>
      </c>
      <c r="C61" s="1" t="s">
        <v>406</v>
      </c>
      <c r="D61" s="1" t="s">
        <v>266</v>
      </c>
      <c r="E61" s="1" t="s">
        <v>472</v>
      </c>
      <c r="F61" s="1"/>
      <c r="G61" s="1" t="s">
        <v>734</v>
      </c>
      <c r="H61" s="7">
        <v>5</v>
      </c>
      <c r="I61" s="7">
        <v>2.1</v>
      </c>
      <c r="J61" s="1" t="s">
        <v>266</v>
      </c>
      <c r="K61" s="1" t="s">
        <v>266</v>
      </c>
      <c r="L61" s="1" t="s">
        <v>518</v>
      </c>
      <c r="M61" s="1" t="s">
        <v>266</v>
      </c>
      <c r="N61" s="1" t="s">
        <v>266</v>
      </c>
      <c r="O61" s="1" t="s">
        <v>266</v>
      </c>
      <c r="P61" s="1" t="s">
        <v>266</v>
      </c>
      <c r="Q61" s="1" t="s">
        <v>174</v>
      </c>
      <c r="R61" s="1" t="s">
        <v>234</v>
      </c>
      <c r="S61" s="1" t="s">
        <v>524</v>
      </c>
      <c r="T61" s="1">
        <v>0.2</v>
      </c>
      <c r="U61" s="1" t="s">
        <v>266</v>
      </c>
      <c r="V61" s="1" t="s">
        <v>266</v>
      </c>
      <c r="W61" s="1" t="s">
        <v>266</v>
      </c>
      <c r="X61" s="1" t="s">
        <v>253</v>
      </c>
      <c r="Y61" s="1" t="s">
        <v>528</v>
      </c>
      <c r="Z61" s="1" t="s">
        <v>680</v>
      </c>
      <c r="AA61" s="1">
        <v>90</v>
      </c>
      <c r="AB61" s="1">
        <v>100</v>
      </c>
      <c r="AC61" s="10">
        <v>300000</v>
      </c>
      <c r="AD61" s="1" t="s">
        <v>272</v>
      </c>
      <c r="AE61" s="15">
        <v>43337</v>
      </c>
      <c r="AF61" s="1" t="s">
        <v>579</v>
      </c>
      <c r="AG61" s="1" t="s">
        <v>255</v>
      </c>
      <c r="AH61" s="1" t="s">
        <v>258</v>
      </c>
      <c r="AI61" s="12">
        <f t="shared" si="0"/>
        <v>0.66666666666666663</v>
      </c>
      <c r="AJ61" s="1">
        <v>2</v>
      </c>
      <c r="AK61" s="1">
        <f t="shared" si="2"/>
        <v>90000</v>
      </c>
      <c r="AL61" s="1">
        <f t="shared" si="1"/>
        <v>210000</v>
      </c>
      <c r="AM61" s="1">
        <v>1</v>
      </c>
      <c r="AN61" s="1" t="s">
        <v>258</v>
      </c>
      <c r="AO61" s="1" t="s">
        <v>275</v>
      </c>
      <c r="AP61" s="1" t="s">
        <v>427</v>
      </c>
      <c r="AQ61" s="1" t="s">
        <v>276</v>
      </c>
      <c r="AR61" s="1" t="s">
        <v>279</v>
      </c>
      <c r="AS61" s="1" t="s">
        <v>284</v>
      </c>
      <c r="AT61" s="13">
        <v>43337</v>
      </c>
      <c r="AU61" s="13">
        <v>43340</v>
      </c>
      <c r="AV61" s="13">
        <v>43344</v>
      </c>
      <c r="AW61" s="13">
        <v>43701</v>
      </c>
      <c r="AX61" s="1" t="s">
        <v>258</v>
      </c>
      <c r="AY61" s="17"/>
    </row>
    <row r="62" spans="1:51" x14ac:dyDescent="0.35">
      <c r="A62" s="2">
        <v>57</v>
      </c>
      <c r="B62" s="7" t="s">
        <v>346</v>
      </c>
      <c r="C62" s="1" t="s">
        <v>407</v>
      </c>
      <c r="D62" s="1" t="s">
        <v>266</v>
      </c>
      <c r="E62" s="1" t="s">
        <v>473</v>
      </c>
      <c r="F62" s="1"/>
      <c r="G62" s="1" t="s">
        <v>735</v>
      </c>
      <c r="H62" s="7">
        <v>4</v>
      </c>
      <c r="I62" s="7">
        <v>3</v>
      </c>
      <c r="J62" s="1" t="s">
        <v>266</v>
      </c>
      <c r="K62" s="1" t="s">
        <v>266</v>
      </c>
      <c r="L62" s="1" t="s">
        <v>519</v>
      </c>
      <c r="M62" s="1" t="s">
        <v>764</v>
      </c>
      <c r="N62" s="1" t="s">
        <v>266</v>
      </c>
      <c r="O62" s="1" t="s">
        <v>266</v>
      </c>
      <c r="P62" s="1" t="s">
        <v>266</v>
      </c>
      <c r="Q62" s="1" t="s">
        <v>174</v>
      </c>
      <c r="R62" s="1" t="s">
        <v>234</v>
      </c>
      <c r="S62" s="1" t="s">
        <v>524</v>
      </c>
      <c r="T62" s="1">
        <v>0.3</v>
      </c>
      <c r="U62" s="1" t="s">
        <v>266</v>
      </c>
      <c r="V62" s="1" t="s">
        <v>266</v>
      </c>
      <c r="W62" s="1" t="s">
        <v>266</v>
      </c>
      <c r="X62" s="1" t="s">
        <v>253</v>
      </c>
      <c r="Y62" s="1" t="s">
        <v>528</v>
      </c>
      <c r="Z62" s="1" t="s">
        <v>699</v>
      </c>
      <c r="AA62" s="1">
        <v>120</v>
      </c>
      <c r="AB62" s="1">
        <v>80</v>
      </c>
      <c r="AC62" s="10">
        <v>450000</v>
      </c>
      <c r="AD62" s="1" t="s">
        <v>644</v>
      </c>
      <c r="AE62" s="15">
        <v>43322</v>
      </c>
      <c r="AF62" s="1" t="s">
        <v>580</v>
      </c>
      <c r="AG62" s="1" t="s">
        <v>255</v>
      </c>
      <c r="AH62" s="1" t="s">
        <v>258</v>
      </c>
      <c r="AI62" s="12">
        <f t="shared" si="0"/>
        <v>0.66666666666666663</v>
      </c>
      <c r="AJ62" s="1">
        <v>4</v>
      </c>
      <c r="AK62" s="1">
        <f t="shared" si="2"/>
        <v>135000</v>
      </c>
      <c r="AL62" s="1">
        <f t="shared" si="1"/>
        <v>315000</v>
      </c>
      <c r="AM62" s="1">
        <v>3</v>
      </c>
      <c r="AN62" s="1" t="s">
        <v>258</v>
      </c>
      <c r="AO62" s="1" t="s">
        <v>275</v>
      </c>
      <c r="AP62" s="1" t="s">
        <v>427</v>
      </c>
      <c r="AQ62" s="1" t="s">
        <v>276</v>
      </c>
      <c r="AR62" s="1" t="s">
        <v>279</v>
      </c>
      <c r="AS62" s="1" t="s">
        <v>284</v>
      </c>
      <c r="AT62" s="13">
        <v>43322</v>
      </c>
      <c r="AU62" s="13">
        <v>43325</v>
      </c>
      <c r="AV62" s="13">
        <v>43329</v>
      </c>
      <c r="AW62" s="13">
        <v>43686</v>
      </c>
      <c r="AX62" s="1" t="s">
        <v>258</v>
      </c>
      <c r="AY62" s="17"/>
    </row>
    <row r="63" spans="1:51" x14ac:dyDescent="0.35">
      <c r="A63" s="2">
        <v>58</v>
      </c>
      <c r="B63" s="7" t="s">
        <v>347</v>
      </c>
      <c r="C63" s="1" t="s">
        <v>408</v>
      </c>
      <c r="D63" s="1" t="s">
        <v>266</v>
      </c>
      <c r="E63" s="1" t="s">
        <v>474</v>
      </c>
      <c r="F63" s="1"/>
      <c r="G63" s="1" t="s">
        <v>736</v>
      </c>
      <c r="H63" s="7">
        <v>3</v>
      </c>
      <c r="I63" s="7">
        <v>3.8</v>
      </c>
      <c r="J63" s="1" t="s">
        <v>266</v>
      </c>
      <c r="K63" s="1" t="s">
        <v>266</v>
      </c>
      <c r="L63" s="1" t="s">
        <v>512</v>
      </c>
      <c r="M63" s="1" t="s">
        <v>766</v>
      </c>
      <c r="N63" s="1" t="s">
        <v>266</v>
      </c>
      <c r="O63" s="1" t="s">
        <v>266</v>
      </c>
      <c r="P63" s="1" t="s">
        <v>266</v>
      </c>
      <c r="Q63" s="1" t="s">
        <v>174</v>
      </c>
      <c r="R63" s="1" t="s">
        <v>234</v>
      </c>
      <c r="S63" s="1" t="s">
        <v>615</v>
      </c>
      <c r="T63" s="1">
        <v>0.13</v>
      </c>
      <c r="U63" s="1" t="s">
        <v>266</v>
      </c>
      <c r="V63" s="1" t="s">
        <v>266</v>
      </c>
      <c r="W63" s="1" t="s">
        <v>266</v>
      </c>
      <c r="X63" s="1" t="s">
        <v>253</v>
      </c>
      <c r="Y63" s="1" t="s">
        <v>599</v>
      </c>
      <c r="Z63" s="1" t="s">
        <v>703</v>
      </c>
      <c r="AA63" s="1" t="s">
        <v>266</v>
      </c>
      <c r="AB63" s="1">
        <v>700</v>
      </c>
      <c r="AC63" s="10">
        <v>330000</v>
      </c>
      <c r="AD63" s="1" t="s">
        <v>289</v>
      </c>
      <c r="AE63" s="15">
        <v>43356</v>
      </c>
      <c r="AF63" s="7">
        <v>4341</v>
      </c>
      <c r="AG63" s="1" t="s">
        <v>255</v>
      </c>
      <c r="AH63" s="1" t="s">
        <v>258</v>
      </c>
      <c r="AI63" s="12">
        <f t="shared" si="0"/>
        <v>0.39393939393939392</v>
      </c>
      <c r="AJ63" s="1" t="s">
        <v>266</v>
      </c>
      <c r="AK63" s="1" t="s">
        <v>266</v>
      </c>
      <c r="AL63" s="10">
        <f>AC63</f>
        <v>330000</v>
      </c>
      <c r="AM63" s="1" t="s">
        <v>266</v>
      </c>
      <c r="AN63" s="1" t="s">
        <v>258</v>
      </c>
      <c r="AO63" s="1" t="s">
        <v>275</v>
      </c>
      <c r="AP63" s="1" t="s">
        <v>427</v>
      </c>
      <c r="AQ63" s="1" t="s">
        <v>276</v>
      </c>
      <c r="AR63" s="1" t="s">
        <v>279</v>
      </c>
      <c r="AS63" s="1" t="s">
        <v>284</v>
      </c>
      <c r="AT63" s="13">
        <v>43356</v>
      </c>
      <c r="AU63" s="13">
        <v>43359</v>
      </c>
      <c r="AV63" s="13">
        <v>43363</v>
      </c>
      <c r="AW63" s="13">
        <v>43720</v>
      </c>
      <c r="AX63" s="1" t="s">
        <v>258</v>
      </c>
      <c r="AY63" s="17"/>
    </row>
    <row r="64" spans="1:51" x14ac:dyDescent="0.35">
      <c r="A64" s="2">
        <v>59</v>
      </c>
      <c r="B64" s="7" t="s">
        <v>348</v>
      </c>
      <c r="C64" s="1" t="s">
        <v>409</v>
      </c>
      <c r="D64" s="1" t="s">
        <v>266</v>
      </c>
      <c r="E64" s="1" t="s">
        <v>475</v>
      </c>
      <c r="F64" s="1"/>
      <c r="G64" s="1" t="s">
        <v>737</v>
      </c>
      <c r="H64" s="7">
        <v>3</v>
      </c>
      <c r="I64" s="7">
        <v>3.3</v>
      </c>
      <c r="J64" s="1" t="s">
        <v>266</v>
      </c>
      <c r="K64" s="1" t="s">
        <v>266</v>
      </c>
      <c r="L64" s="1" t="s">
        <v>520</v>
      </c>
      <c r="M64" s="1" t="s">
        <v>664</v>
      </c>
      <c r="N64" s="1" t="s">
        <v>266</v>
      </c>
      <c r="O64" s="1" t="s">
        <v>266</v>
      </c>
      <c r="P64" s="1" t="s">
        <v>266</v>
      </c>
      <c r="Q64" s="1" t="s">
        <v>174</v>
      </c>
      <c r="R64" s="1" t="s">
        <v>234</v>
      </c>
      <c r="S64" s="1" t="s">
        <v>615</v>
      </c>
      <c r="T64" s="1">
        <v>0.15</v>
      </c>
      <c r="U64" s="1" t="s">
        <v>266</v>
      </c>
      <c r="V64" s="1" t="s">
        <v>266</v>
      </c>
      <c r="W64" s="1" t="s">
        <v>266</v>
      </c>
      <c r="X64" s="1" t="s">
        <v>253</v>
      </c>
      <c r="Y64" s="1" t="s">
        <v>528</v>
      </c>
      <c r="Z64" s="1" t="s">
        <v>529</v>
      </c>
      <c r="AA64" s="1">
        <v>150</v>
      </c>
      <c r="AB64" s="1">
        <v>90</v>
      </c>
      <c r="AC64" s="10">
        <v>200000</v>
      </c>
      <c r="AD64" s="1" t="s">
        <v>634</v>
      </c>
      <c r="AE64" s="15">
        <v>43337</v>
      </c>
      <c r="AF64" s="1" t="s">
        <v>581</v>
      </c>
      <c r="AG64" s="1" t="s">
        <v>255</v>
      </c>
      <c r="AH64" s="1" t="s">
        <v>258</v>
      </c>
      <c r="AI64" s="12">
        <f t="shared" si="0"/>
        <v>0.75</v>
      </c>
      <c r="AJ64" s="1">
        <v>14</v>
      </c>
      <c r="AK64" s="1">
        <f t="shared" si="2"/>
        <v>60000</v>
      </c>
      <c r="AL64" s="1">
        <f t="shared" si="1"/>
        <v>140000</v>
      </c>
      <c r="AM64" s="1">
        <v>3</v>
      </c>
      <c r="AN64" s="1" t="s">
        <v>258</v>
      </c>
      <c r="AO64" s="1" t="s">
        <v>275</v>
      </c>
      <c r="AP64" s="1" t="s">
        <v>427</v>
      </c>
      <c r="AQ64" s="1" t="s">
        <v>276</v>
      </c>
      <c r="AR64" s="1" t="s">
        <v>279</v>
      </c>
      <c r="AS64" s="1" t="s">
        <v>284</v>
      </c>
      <c r="AT64" s="13">
        <v>43337</v>
      </c>
      <c r="AU64" s="13">
        <v>43340</v>
      </c>
      <c r="AV64" s="13">
        <v>43344</v>
      </c>
      <c r="AW64" s="13">
        <v>43701</v>
      </c>
      <c r="AX64" s="1" t="s">
        <v>258</v>
      </c>
      <c r="AY64" s="17"/>
    </row>
    <row r="65" spans="1:51" x14ac:dyDescent="0.35">
      <c r="A65" s="2">
        <v>60</v>
      </c>
      <c r="B65" s="7" t="s">
        <v>349</v>
      </c>
      <c r="C65" s="1" t="s">
        <v>410</v>
      </c>
      <c r="D65" s="1" t="s">
        <v>266</v>
      </c>
      <c r="E65" s="1" t="s">
        <v>476</v>
      </c>
      <c r="F65" s="1"/>
      <c r="G65" s="1" t="s">
        <v>738</v>
      </c>
      <c r="H65" s="7">
        <v>4</v>
      </c>
      <c r="I65" s="7">
        <v>2.7</v>
      </c>
      <c r="J65" s="1" t="s">
        <v>266</v>
      </c>
      <c r="K65" s="1" t="s">
        <v>266</v>
      </c>
      <c r="L65" s="1" t="s">
        <v>521</v>
      </c>
      <c r="M65" s="1" t="s">
        <v>266</v>
      </c>
      <c r="N65" s="1" t="s">
        <v>266</v>
      </c>
      <c r="O65" s="1" t="s">
        <v>266</v>
      </c>
      <c r="P65" s="1" t="s">
        <v>663</v>
      </c>
      <c r="Q65" s="1" t="s">
        <v>174</v>
      </c>
      <c r="R65" s="1" t="s">
        <v>234</v>
      </c>
      <c r="S65" s="1" t="s">
        <v>524</v>
      </c>
      <c r="T65" s="1">
        <v>0.2</v>
      </c>
      <c r="U65" s="1" t="s">
        <v>266</v>
      </c>
      <c r="V65" s="1" t="s">
        <v>266</v>
      </c>
      <c r="W65" s="1" t="s">
        <v>266</v>
      </c>
      <c r="X65" s="1" t="s">
        <v>253</v>
      </c>
      <c r="Y65" s="1" t="s">
        <v>528</v>
      </c>
      <c r="Z65" s="1" t="s">
        <v>703</v>
      </c>
      <c r="AA65" s="1">
        <v>300</v>
      </c>
      <c r="AB65" s="1">
        <v>150</v>
      </c>
      <c r="AC65" s="10">
        <v>300000</v>
      </c>
      <c r="AD65" s="1" t="s">
        <v>638</v>
      </c>
      <c r="AE65" s="15">
        <v>43350</v>
      </c>
      <c r="AF65" s="1" t="s">
        <v>593</v>
      </c>
      <c r="AG65" s="1" t="s">
        <v>255</v>
      </c>
      <c r="AH65" s="1" t="s">
        <v>258</v>
      </c>
      <c r="AI65" s="12">
        <f t="shared" si="0"/>
        <v>0.66666666666666663</v>
      </c>
      <c r="AJ65" s="1">
        <v>2</v>
      </c>
      <c r="AK65" s="1">
        <f t="shared" si="2"/>
        <v>90000</v>
      </c>
      <c r="AL65" s="1">
        <f t="shared" si="1"/>
        <v>210000</v>
      </c>
      <c r="AM65" s="1">
        <v>2</v>
      </c>
      <c r="AN65" s="1" t="s">
        <v>258</v>
      </c>
      <c r="AO65" s="1" t="s">
        <v>275</v>
      </c>
      <c r="AP65" s="1" t="s">
        <v>427</v>
      </c>
      <c r="AQ65" s="1" t="s">
        <v>276</v>
      </c>
      <c r="AR65" s="1" t="s">
        <v>279</v>
      </c>
      <c r="AS65" s="1" t="s">
        <v>284</v>
      </c>
      <c r="AT65" s="13">
        <v>43350</v>
      </c>
      <c r="AU65" s="13">
        <v>43353</v>
      </c>
      <c r="AV65" s="13">
        <v>43357</v>
      </c>
      <c r="AW65" s="13">
        <v>43714</v>
      </c>
      <c r="AX65" s="1" t="s">
        <v>258</v>
      </c>
      <c r="AY65" s="17"/>
    </row>
    <row r="66" spans="1:51" x14ac:dyDescent="0.35">
      <c r="A66" s="2">
        <v>61</v>
      </c>
      <c r="B66" s="7" t="s">
        <v>350</v>
      </c>
      <c r="C66" s="1" t="s">
        <v>411</v>
      </c>
      <c r="D66" s="1" t="s">
        <v>266</v>
      </c>
      <c r="E66" s="1" t="s">
        <v>477</v>
      </c>
      <c r="F66" s="1"/>
      <c r="G66" s="1" t="s">
        <v>739</v>
      </c>
      <c r="H66" s="7">
        <v>4</v>
      </c>
      <c r="I66" s="7">
        <v>2.2000000000000002</v>
      </c>
      <c r="J66" s="1" t="s">
        <v>266</v>
      </c>
      <c r="K66" s="1" t="s">
        <v>266</v>
      </c>
      <c r="L66" s="1" t="s">
        <v>520</v>
      </c>
      <c r="M66" s="1" t="s">
        <v>758</v>
      </c>
      <c r="N66" s="1" t="s">
        <v>266</v>
      </c>
      <c r="O66" s="1" t="s">
        <v>266</v>
      </c>
      <c r="P66" s="1" t="s">
        <v>266</v>
      </c>
      <c r="Q66" s="1" t="s">
        <v>174</v>
      </c>
      <c r="R66" s="1" t="s">
        <v>234</v>
      </c>
      <c r="S66" s="1" t="s">
        <v>615</v>
      </c>
      <c r="T66" s="1">
        <v>0.15</v>
      </c>
      <c r="U66" s="1" t="s">
        <v>266</v>
      </c>
      <c r="V66" s="1" t="s">
        <v>266</v>
      </c>
      <c r="W66" s="1" t="s">
        <v>266</v>
      </c>
      <c r="X66" s="1" t="s">
        <v>253</v>
      </c>
      <c r="Y66" s="1" t="s">
        <v>528</v>
      </c>
      <c r="Z66" s="1" t="s">
        <v>652</v>
      </c>
      <c r="AA66" s="1">
        <v>200</v>
      </c>
      <c r="AB66" s="1">
        <v>150</v>
      </c>
      <c r="AC66" s="10">
        <v>300000</v>
      </c>
      <c r="AD66" s="1" t="s">
        <v>530</v>
      </c>
      <c r="AE66" s="15">
        <v>43350</v>
      </c>
      <c r="AF66" s="1" t="s">
        <v>582</v>
      </c>
      <c r="AG66" s="1" t="s">
        <v>255</v>
      </c>
      <c r="AH66" s="1" t="s">
        <v>258</v>
      </c>
      <c r="AI66" s="12">
        <f t="shared" si="0"/>
        <v>0.5</v>
      </c>
      <c r="AJ66" s="1">
        <v>2</v>
      </c>
      <c r="AK66" s="1">
        <f t="shared" si="2"/>
        <v>90000</v>
      </c>
      <c r="AL66" s="1">
        <f t="shared" si="1"/>
        <v>210000</v>
      </c>
      <c r="AM66" s="1">
        <v>2</v>
      </c>
      <c r="AN66" s="1" t="s">
        <v>258</v>
      </c>
      <c r="AO66" s="1" t="s">
        <v>275</v>
      </c>
      <c r="AP66" s="1" t="s">
        <v>427</v>
      </c>
      <c r="AQ66" s="1" t="s">
        <v>276</v>
      </c>
      <c r="AR66" s="1" t="s">
        <v>279</v>
      </c>
      <c r="AS66" s="1" t="s">
        <v>284</v>
      </c>
      <c r="AT66" s="13">
        <v>43350</v>
      </c>
      <c r="AU66" s="13">
        <v>43353</v>
      </c>
      <c r="AV66" s="13">
        <v>43357</v>
      </c>
      <c r="AW66" s="13">
        <v>43714</v>
      </c>
      <c r="AX66" s="1" t="s">
        <v>258</v>
      </c>
      <c r="AY66" s="17"/>
    </row>
    <row r="67" spans="1:51" x14ac:dyDescent="0.35">
      <c r="A67" s="2">
        <v>62</v>
      </c>
      <c r="B67" s="7" t="s">
        <v>351</v>
      </c>
      <c r="C67" s="1" t="s">
        <v>412</v>
      </c>
      <c r="D67" s="1" t="s">
        <v>266</v>
      </c>
      <c r="E67" s="1" t="s">
        <v>478</v>
      </c>
      <c r="F67" s="1"/>
      <c r="G67" s="1" t="s">
        <v>740</v>
      </c>
      <c r="H67" s="7">
        <v>5</v>
      </c>
      <c r="I67" s="7">
        <v>2.5</v>
      </c>
      <c r="J67" s="1" t="s">
        <v>266</v>
      </c>
      <c r="K67" s="1" t="s">
        <v>266</v>
      </c>
      <c r="L67" s="1" t="s">
        <v>520</v>
      </c>
      <c r="M67" s="1" t="s">
        <v>758</v>
      </c>
      <c r="N67" s="1" t="s">
        <v>266</v>
      </c>
      <c r="O67" s="1" t="s">
        <v>266</v>
      </c>
      <c r="P67" s="1" t="s">
        <v>266</v>
      </c>
      <c r="Q67" s="1" t="s">
        <v>174</v>
      </c>
      <c r="R67" s="1" t="s">
        <v>234</v>
      </c>
      <c r="S67" s="1" t="s">
        <v>615</v>
      </c>
      <c r="T67" s="1">
        <v>0.15</v>
      </c>
      <c r="U67" s="1" t="s">
        <v>266</v>
      </c>
      <c r="V67" s="1" t="s">
        <v>266</v>
      </c>
      <c r="W67" s="1" t="s">
        <v>266</v>
      </c>
      <c r="X67" s="1" t="s">
        <v>253</v>
      </c>
      <c r="Y67" s="1" t="s">
        <v>528</v>
      </c>
      <c r="Z67" s="1" t="s">
        <v>666</v>
      </c>
      <c r="AA67" s="1">
        <v>130</v>
      </c>
      <c r="AB67" s="1">
        <v>90</v>
      </c>
      <c r="AC67" s="10">
        <v>230000</v>
      </c>
      <c r="AD67" s="1" t="s">
        <v>638</v>
      </c>
      <c r="AE67" s="15">
        <v>43355</v>
      </c>
      <c r="AF67" s="1" t="s">
        <v>583</v>
      </c>
      <c r="AG67" s="1" t="s">
        <v>255</v>
      </c>
      <c r="AH67" s="1" t="s">
        <v>258</v>
      </c>
      <c r="AI67" s="12">
        <f t="shared" si="0"/>
        <v>0.65217391304347827</v>
      </c>
      <c r="AJ67" s="1">
        <v>14</v>
      </c>
      <c r="AK67" s="1">
        <f t="shared" si="2"/>
        <v>69000</v>
      </c>
      <c r="AL67" s="1">
        <f t="shared" si="1"/>
        <v>161000</v>
      </c>
      <c r="AM67" s="1">
        <v>3</v>
      </c>
      <c r="AN67" s="1" t="s">
        <v>258</v>
      </c>
      <c r="AO67" s="1" t="s">
        <v>275</v>
      </c>
      <c r="AP67" s="1" t="s">
        <v>427</v>
      </c>
      <c r="AQ67" s="1" t="s">
        <v>276</v>
      </c>
      <c r="AR67" s="1" t="s">
        <v>279</v>
      </c>
      <c r="AS67" s="1" t="s">
        <v>284</v>
      </c>
      <c r="AT67" s="13">
        <v>43355</v>
      </c>
      <c r="AU67" s="13">
        <v>43358</v>
      </c>
      <c r="AV67" s="13">
        <v>43362</v>
      </c>
      <c r="AW67" s="13">
        <v>43719</v>
      </c>
      <c r="AX67" s="1" t="s">
        <v>258</v>
      </c>
      <c r="AY67" s="17"/>
    </row>
    <row r="68" spans="1:51" x14ac:dyDescent="0.35">
      <c r="A68" s="2">
        <v>63</v>
      </c>
      <c r="B68" s="7" t="s">
        <v>352</v>
      </c>
      <c r="C68" s="1" t="s">
        <v>413</v>
      </c>
      <c r="D68" s="1" t="s">
        <v>266</v>
      </c>
      <c r="E68" s="1" t="s">
        <v>479</v>
      </c>
      <c r="F68" s="1"/>
      <c r="G68" s="1" t="s">
        <v>741</v>
      </c>
      <c r="H68" s="7">
        <v>5</v>
      </c>
      <c r="I68" s="7">
        <v>2.6</v>
      </c>
      <c r="J68" s="1" t="s">
        <v>266</v>
      </c>
      <c r="K68" s="1" t="s">
        <v>266</v>
      </c>
      <c r="L68" s="1" t="s">
        <v>520</v>
      </c>
      <c r="M68" s="1" t="s">
        <v>758</v>
      </c>
      <c r="N68" s="1" t="s">
        <v>266</v>
      </c>
      <c r="O68" s="1" t="s">
        <v>266</v>
      </c>
      <c r="P68" s="1" t="s">
        <v>266</v>
      </c>
      <c r="Q68" s="1" t="s">
        <v>174</v>
      </c>
      <c r="R68" s="1" t="s">
        <v>234</v>
      </c>
      <c r="S68" s="1" t="s">
        <v>615</v>
      </c>
      <c r="T68" s="1">
        <v>0.15</v>
      </c>
      <c r="U68" s="1" t="s">
        <v>266</v>
      </c>
      <c r="V68" s="1" t="s">
        <v>266</v>
      </c>
      <c r="W68" s="1" t="s">
        <v>266</v>
      </c>
      <c r="X68" s="1" t="s">
        <v>253</v>
      </c>
      <c r="Y68" s="1" t="s">
        <v>599</v>
      </c>
      <c r="Z68" s="1" t="s">
        <v>676</v>
      </c>
      <c r="AA68" s="1" t="s">
        <v>266</v>
      </c>
      <c r="AB68" s="1">
        <v>100</v>
      </c>
      <c r="AC68" s="10">
        <v>500000</v>
      </c>
      <c r="AD68" s="1" t="s">
        <v>530</v>
      </c>
      <c r="AE68" s="15">
        <v>43370</v>
      </c>
      <c r="AF68" s="1" t="s">
        <v>594</v>
      </c>
      <c r="AG68" s="1" t="s">
        <v>255</v>
      </c>
      <c r="AH68" s="1" t="s">
        <v>258</v>
      </c>
      <c r="AI68" s="12">
        <f t="shared" si="0"/>
        <v>0.3</v>
      </c>
      <c r="AJ68" s="1" t="s">
        <v>266</v>
      </c>
      <c r="AK68" s="1" t="s">
        <v>266</v>
      </c>
      <c r="AL68" s="10">
        <f>AC68</f>
        <v>500000</v>
      </c>
      <c r="AM68" s="1" t="s">
        <v>266</v>
      </c>
      <c r="AN68" s="1" t="s">
        <v>258</v>
      </c>
      <c r="AO68" s="1" t="s">
        <v>275</v>
      </c>
      <c r="AP68" s="1" t="s">
        <v>427</v>
      </c>
      <c r="AQ68" s="1" t="s">
        <v>276</v>
      </c>
      <c r="AR68" s="1" t="s">
        <v>279</v>
      </c>
      <c r="AS68" s="1" t="s">
        <v>284</v>
      </c>
      <c r="AT68" s="13">
        <v>43370</v>
      </c>
      <c r="AU68" s="13">
        <v>43373</v>
      </c>
      <c r="AV68" s="13">
        <v>43377</v>
      </c>
      <c r="AW68" s="13">
        <v>43734</v>
      </c>
      <c r="AX68" s="1" t="s">
        <v>258</v>
      </c>
      <c r="AY68" s="17"/>
    </row>
    <row r="69" spans="1:51" x14ac:dyDescent="0.35">
      <c r="A69" s="2">
        <v>64</v>
      </c>
      <c r="B69" s="7" t="s">
        <v>353</v>
      </c>
      <c r="C69" s="1" t="s">
        <v>414</v>
      </c>
      <c r="D69" s="1" t="s">
        <v>266</v>
      </c>
      <c r="E69" s="1" t="s">
        <v>480</v>
      </c>
      <c r="F69" s="1"/>
      <c r="G69" s="1" t="s">
        <v>742</v>
      </c>
      <c r="H69" s="7">
        <v>4</v>
      </c>
      <c r="I69" s="7">
        <v>2.5</v>
      </c>
      <c r="J69" s="1" t="s">
        <v>266</v>
      </c>
      <c r="K69" s="1" t="s">
        <v>266</v>
      </c>
      <c r="L69" s="1" t="s">
        <v>517</v>
      </c>
      <c r="M69" s="1" t="s">
        <v>763</v>
      </c>
      <c r="N69" s="1" t="s">
        <v>266</v>
      </c>
      <c r="O69" s="1" t="s">
        <v>266</v>
      </c>
      <c r="P69" s="1" t="s">
        <v>266</v>
      </c>
      <c r="Q69" s="1" t="s">
        <v>174</v>
      </c>
      <c r="R69" s="1" t="s">
        <v>234</v>
      </c>
      <c r="S69" s="1" t="s">
        <v>615</v>
      </c>
      <c r="T69" s="1">
        <v>7.0000000000000007E-2</v>
      </c>
      <c r="U69" s="1" t="s">
        <v>266</v>
      </c>
      <c r="V69" s="1" t="s">
        <v>266</v>
      </c>
      <c r="W69" s="1" t="s">
        <v>266</v>
      </c>
      <c r="X69" s="1" t="s">
        <v>253</v>
      </c>
      <c r="Y69" s="1" t="s">
        <v>528</v>
      </c>
      <c r="Z69" s="1" t="s">
        <v>666</v>
      </c>
      <c r="AA69" s="1">
        <v>100</v>
      </c>
      <c r="AB69" s="1">
        <v>50</v>
      </c>
      <c r="AC69" s="10">
        <v>80000</v>
      </c>
      <c r="AD69" s="1" t="s">
        <v>634</v>
      </c>
      <c r="AE69" s="15">
        <v>43356</v>
      </c>
      <c r="AF69" s="1" t="s">
        <v>584</v>
      </c>
      <c r="AG69" s="1" t="s">
        <v>255</v>
      </c>
      <c r="AH69" s="1" t="s">
        <v>258</v>
      </c>
      <c r="AI69" s="12">
        <f t="shared" si="0"/>
        <v>0.875</v>
      </c>
      <c r="AJ69" s="1">
        <v>1</v>
      </c>
      <c r="AK69" s="1">
        <f t="shared" si="2"/>
        <v>24000</v>
      </c>
      <c r="AL69" s="1">
        <f t="shared" si="1"/>
        <v>56000</v>
      </c>
      <c r="AM69" s="1">
        <v>2</v>
      </c>
      <c r="AN69" s="1" t="s">
        <v>258</v>
      </c>
      <c r="AO69" s="1" t="s">
        <v>275</v>
      </c>
      <c r="AP69" s="1" t="s">
        <v>427</v>
      </c>
      <c r="AQ69" s="1" t="s">
        <v>276</v>
      </c>
      <c r="AR69" s="1" t="s">
        <v>279</v>
      </c>
      <c r="AS69" s="1" t="s">
        <v>284</v>
      </c>
      <c r="AT69" s="13">
        <v>43356</v>
      </c>
      <c r="AU69" s="13">
        <v>43359</v>
      </c>
      <c r="AV69" s="13">
        <v>43363</v>
      </c>
      <c r="AW69" s="13">
        <v>43720</v>
      </c>
      <c r="AX69" s="1" t="s">
        <v>258</v>
      </c>
      <c r="AY69" s="17"/>
    </row>
    <row r="70" spans="1:51" x14ac:dyDescent="0.35">
      <c r="A70" s="2">
        <v>65</v>
      </c>
      <c r="B70" s="7" t="s">
        <v>354</v>
      </c>
      <c r="C70" s="1" t="s">
        <v>415</v>
      </c>
      <c r="D70" s="1" t="s">
        <v>266</v>
      </c>
      <c r="E70" s="1" t="s">
        <v>468</v>
      </c>
      <c r="F70" s="1"/>
      <c r="G70" s="1" t="s">
        <v>743</v>
      </c>
      <c r="H70" s="7">
        <v>5</v>
      </c>
      <c r="I70" s="7">
        <v>2</v>
      </c>
      <c r="J70" s="1" t="s">
        <v>266</v>
      </c>
      <c r="K70" s="1" t="s">
        <v>266</v>
      </c>
      <c r="L70" s="1" t="s">
        <v>517</v>
      </c>
      <c r="M70" s="1" t="s">
        <v>763</v>
      </c>
      <c r="N70" s="1" t="s">
        <v>266</v>
      </c>
      <c r="O70" s="1" t="s">
        <v>266</v>
      </c>
      <c r="P70" s="1" t="s">
        <v>266</v>
      </c>
      <c r="Q70" s="1" t="s">
        <v>174</v>
      </c>
      <c r="R70" s="1" t="s">
        <v>234</v>
      </c>
      <c r="S70" s="1" t="s">
        <v>615</v>
      </c>
      <c r="T70" s="1">
        <v>7.0000000000000007E-2</v>
      </c>
      <c r="U70" s="1" t="s">
        <v>266</v>
      </c>
      <c r="V70" s="1" t="s">
        <v>266</v>
      </c>
      <c r="W70" s="1" t="s">
        <v>266</v>
      </c>
      <c r="X70" s="1" t="s">
        <v>253</v>
      </c>
      <c r="Y70" s="1" t="s">
        <v>528</v>
      </c>
      <c r="Z70" s="1" t="s">
        <v>666</v>
      </c>
      <c r="AA70" s="1">
        <v>100</v>
      </c>
      <c r="AB70" s="1">
        <v>50</v>
      </c>
      <c r="AC70" s="10">
        <v>80000</v>
      </c>
      <c r="AD70" s="1" t="s">
        <v>644</v>
      </c>
      <c r="AE70" s="15">
        <v>43368</v>
      </c>
      <c r="AF70" s="1" t="s">
        <v>585</v>
      </c>
      <c r="AG70" s="1" t="s">
        <v>255</v>
      </c>
      <c r="AH70" s="1" t="s">
        <v>258</v>
      </c>
      <c r="AI70" s="12">
        <f t="shared" si="0"/>
        <v>0.875</v>
      </c>
      <c r="AJ70" s="1">
        <v>1</v>
      </c>
      <c r="AK70" s="1">
        <f t="shared" si="2"/>
        <v>24000</v>
      </c>
      <c r="AL70" s="1">
        <f t="shared" si="1"/>
        <v>56000</v>
      </c>
      <c r="AM70" s="1">
        <v>2</v>
      </c>
      <c r="AN70" s="1" t="s">
        <v>258</v>
      </c>
      <c r="AO70" s="1" t="s">
        <v>275</v>
      </c>
      <c r="AP70" s="1" t="s">
        <v>427</v>
      </c>
      <c r="AQ70" s="1" t="s">
        <v>276</v>
      </c>
      <c r="AR70" s="1" t="s">
        <v>279</v>
      </c>
      <c r="AS70" s="1" t="s">
        <v>284</v>
      </c>
      <c r="AT70" s="13">
        <v>43368</v>
      </c>
      <c r="AU70" s="13">
        <v>43371</v>
      </c>
      <c r="AV70" s="13">
        <v>43375</v>
      </c>
      <c r="AW70" s="13">
        <v>43732</v>
      </c>
      <c r="AX70" s="1" t="s">
        <v>258</v>
      </c>
      <c r="AY70" s="17"/>
    </row>
    <row r="71" spans="1:51" x14ac:dyDescent="0.35">
      <c r="A71" s="2">
        <v>66</v>
      </c>
      <c r="B71" s="7" t="s">
        <v>355</v>
      </c>
      <c r="C71" s="1" t="s">
        <v>416</v>
      </c>
      <c r="D71" s="1" t="s">
        <v>266</v>
      </c>
      <c r="E71" s="1" t="s">
        <v>481</v>
      </c>
      <c r="F71" s="1"/>
      <c r="G71" s="1" t="s">
        <v>744</v>
      </c>
      <c r="H71" s="7">
        <v>6</v>
      </c>
      <c r="I71" s="7">
        <v>1.8</v>
      </c>
      <c r="J71" s="1" t="s">
        <v>266</v>
      </c>
      <c r="K71" s="1" t="s">
        <v>266</v>
      </c>
      <c r="L71" s="1" t="s">
        <v>517</v>
      </c>
      <c r="M71" s="1" t="s">
        <v>763</v>
      </c>
      <c r="N71" s="1" t="s">
        <v>266</v>
      </c>
      <c r="O71" s="1" t="s">
        <v>266</v>
      </c>
      <c r="P71" s="1" t="s">
        <v>266</v>
      </c>
      <c r="Q71" s="1" t="s">
        <v>174</v>
      </c>
      <c r="R71" s="1" t="s">
        <v>234</v>
      </c>
      <c r="S71" s="1" t="s">
        <v>615</v>
      </c>
      <c r="T71" s="1">
        <v>7.0000000000000007E-2</v>
      </c>
      <c r="U71" s="1" t="s">
        <v>266</v>
      </c>
      <c r="V71" s="1" t="s">
        <v>266</v>
      </c>
      <c r="W71" s="1" t="s">
        <v>266</v>
      </c>
      <c r="X71" s="1" t="s">
        <v>253</v>
      </c>
      <c r="Y71" s="1" t="s">
        <v>528</v>
      </c>
      <c r="Z71" s="1" t="s">
        <v>666</v>
      </c>
      <c r="AA71" s="1">
        <v>100</v>
      </c>
      <c r="AB71" s="1">
        <v>50</v>
      </c>
      <c r="AC71" s="10">
        <v>80000</v>
      </c>
      <c r="AD71" s="1" t="s">
        <v>530</v>
      </c>
      <c r="AE71" s="15">
        <v>43355</v>
      </c>
      <c r="AF71" s="1" t="s">
        <v>586</v>
      </c>
      <c r="AG71" s="1" t="s">
        <v>255</v>
      </c>
      <c r="AH71" s="1" t="s">
        <v>258</v>
      </c>
      <c r="AI71" s="12">
        <f t="shared" si="0"/>
        <v>0.875</v>
      </c>
      <c r="AJ71" s="1">
        <v>1</v>
      </c>
      <c r="AK71" s="1">
        <f t="shared" si="2"/>
        <v>24000</v>
      </c>
      <c r="AL71" s="1">
        <f t="shared" si="1"/>
        <v>56000</v>
      </c>
      <c r="AM71" s="1">
        <v>2</v>
      </c>
      <c r="AN71" s="1" t="s">
        <v>258</v>
      </c>
      <c r="AO71" s="1" t="s">
        <v>275</v>
      </c>
      <c r="AP71" s="1" t="s">
        <v>427</v>
      </c>
      <c r="AQ71" s="1" t="s">
        <v>276</v>
      </c>
      <c r="AR71" s="1" t="s">
        <v>279</v>
      </c>
      <c r="AS71" s="1" t="s">
        <v>284</v>
      </c>
      <c r="AT71" s="13">
        <v>43355</v>
      </c>
      <c r="AU71" s="13">
        <v>43358</v>
      </c>
      <c r="AV71" s="13">
        <v>43362</v>
      </c>
      <c r="AW71" s="13">
        <v>43719</v>
      </c>
      <c r="AX71" s="1" t="s">
        <v>258</v>
      </c>
      <c r="AY71" s="17"/>
    </row>
    <row r="72" spans="1:51" x14ac:dyDescent="0.35">
      <c r="A72" s="2">
        <v>67</v>
      </c>
      <c r="B72" s="7" t="s">
        <v>356</v>
      </c>
      <c r="C72" s="1" t="s">
        <v>417</v>
      </c>
      <c r="D72" s="1" t="s">
        <v>266</v>
      </c>
      <c r="E72" s="1" t="s">
        <v>482</v>
      </c>
      <c r="F72" s="1"/>
      <c r="G72" s="1" t="s">
        <v>745</v>
      </c>
      <c r="H72" s="7">
        <v>3</v>
      </c>
      <c r="I72" s="7">
        <v>3</v>
      </c>
      <c r="J72" s="1" t="s">
        <v>266</v>
      </c>
      <c r="K72" s="1" t="s">
        <v>266</v>
      </c>
      <c r="L72" s="1" t="s">
        <v>522</v>
      </c>
      <c r="M72" s="1" t="s">
        <v>665</v>
      </c>
      <c r="N72" s="1" t="s">
        <v>266</v>
      </c>
      <c r="O72" s="1" t="s">
        <v>266</v>
      </c>
      <c r="P72" s="1" t="s">
        <v>266</v>
      </c>
      <c r="Q72" s="1" t="s">
        <v>174</v>
      </c>
      <c r="R72" s="1" t="s">
        <v>234</v>
      </c>
      <c r="S72" s="1" t="s">
        <v>615</v>
      </c>
      <c r="T72" s="1">
        <v>0.2</v>
      </c>
      <c r="U72" s="1" t="s">
        <v>266</v>
      </c>
      <c r="V72" s="1" t="s">
        <v>266</v>
      </c>
      <c r="W72" s="1" t="s">
        <v>266</v>
      </c>
      <c r="X72" s="1" t="s">
        <v>253</v>
      </c>
      <c r="Y72" s="1" t="s">
        <v>528</v>
      </c>
      <c r="Z72" s="1" t="s">
        <v>751</v>
      </c>
      <c r="AA72" s="1">
        <v>140</v>
      </c>
      <c r="AB72" s="1">
        <v>90</v>
      </c>
      <c r="AC72" s="10">
        <v>300000</v>
      </c>
      <c r="AD72" s="1" t="s">
        <v>638</v>
      </c>
      <c r="AE72" s="15">
        <v>43175</v>
      </c>
      <c r="AF72" s="1" t="s">
        <v>587</v>
      </c>
      <c r="AG72" s="1" t="s">
        <v>255</v>
      </c>
      <c r="AH72" s="1" t="s">
        <v>258</v>
      </c>
      <c r="AI72" s="12">
        <f>(T72*1000000)/AC72</f>
        <v>0.66666666666666663</v>
      </c>
      <c r="AJ72" s="1">
        <v>3</v>
      </c>
      <c r="AK72" s="1">
        <f t="shared" si="2"/>
        <v>90000</v>
      </c>
      <c r="AL72" s="1">
        <f t="shared" si="1"/>
        <v>210000</v>
      </c>
      <c r="AM72" s="1">
        <v>2</v>
      </c>
      <c r="AN72" s="1" t="s">
        <v>258</v>
      </c>
      <c r="AO72" s="1" t="s">
        <v>275</v>
      </c>
      <c r="AP72" s="1" t="s">
        <v>427</v>
      </c>
      <c r="AQ72" s="1" t="s">
        <v>276</v>
      </c>
      <c r="AR72" s="1" t="s">
        <v>279</v>
      </c>
      <c r="AS72" s="1" t="s">
        <v>284</v>
      </c>
      <c r="AT72" s="13">
        <v>43175</v>
      </c>
      <c r="AU72" s="13">
        <v>43178</v>
      </c>
      <c r="AV72" s="13">
        <v>43182</v>
      </c>
      <c r="AW72" s="13">
        <v>43539</v>
      </c>
      <c r="AX72" s="1" t="s">
        <v>258</v>
      </c>
      <c r="AY72" s="17"/>
    </row>
    <row r="73" spans="1:51" x14ac:dyDescent="0.35">
      <c r="A73" s="2">
        <v>68</v>
      </c>
      <c r="B73" s="7" t="s">
        <v>357</v>
      </c>
      <c r="C73" s="1" t="s">
        <v>418</v>
      </c>
      <c r="D73" s="1" t="s">
        <v>266</v>
      </c>
      <c r="E73" s="1" t="s">
        <v>483</v>
      </c>
      <c r="F73" s="1"/>
      <c r="G73" s="1" t="s">
        <v>746</v>
      </c>
      <c r="H73" s="7">
        <v>4</v>
      </c>
      <c r="I73" s="7">
        <v>2.9</v>
      </c>
      <c r="J73" s="1" t="s">
        <v>266</v>
      </c>
      <c r="K73" s="1" t="s">
        <v>266</v>
      </c>
      <c r="L73" s="1" t="s">
        <v>523</v>
      </c>
      <c r="M73" s="1" t="s">
        <v>266</v>
      </c>
      <c r="N73" s="1" t="s">
        <v>266</v>
      </c>
      <c r="O73" s="1" t="s">
        <v>266</v>
      </c>
      <c r="P73" s="1" t="s">
        <v>663</v>
      </c>
      <c r="Q73" s="1" t="s">
        <v>174</v>
      </c>
      <c r="R73" s="1" t="s">
        <v>234</v>
      </c>
      <c r="S73" s="1" t="s">
        <v>524</v>
      </c>
      <c r="T73" s="1">
        <v>0.2</v>
      </c>
      <c r="U73" s="1" t="s">
        <v>266</v>
      </c>
      <c r="V73" s="1" t="s">
        <v>266</v>
      </c>
      <c r="W73" s="1" t="s">
        <v>266</v>
      </c>
      <c r="X73" s="1" t="s">
        <v>253</v>
      </c>
      <c r="Y73" s="1" t="s">
        <v>528</v>
      </c>
      <c r="Z73" s="1" t="s">
        <v>752</v>
      </c>
      <c r="AA73" s="1">
        <v>50</v>
      </c>
      <c r="AB73" s="1">
        <v>75</v>
      </c>
      <c r="AC73" s="10">
        <v>250000</v>
      </c>
      <c r="AD73" s="1" t="s">
        <v>530</v>
      </c>
      <c r="AE73" s="15">
        <v>43354</v>
      </c>
      <c r="AF73" s="1" t="s">
        <v>588</v>
      </c>
      <c r="AG73" s="1" t="s">
        <v>255</v>
      </c>
      <c r="AH73" s="1" t="s">
        <v>258</v>
      </c>
      <c r="AI73" s="12">
        <f>(T73*1000000)/AC73</f>
        <v>0.8</v>
      </c>
      <c r="AJ73" s="1">
        <v>2</v>
      </c>
      <c r="AK73" s="1">
        <f>AC73*0.3</f>
        <v>75000</v>
      </c>
      <c r="AL73" s="1">
        <f>AC73*0.7</f>
        <v>175000</v>
      </c>
      <c r="AM73" s="1">
        <v>1</v>
      </c>
      <c r="AN73" s="1" t="s">
        <v>258</v>
      </c>
      <c r="AO73" s="1" t="s">
        <v>275</v>
      </c>
      <c r="AP73" s="1" t="s">
        <v>427</v>
      </c>
      <c r="AQ73" s="1" t="s">
        <v>276</v>
      </c>
      <c r="AR73" s="1" t="s">
        <v>279</v>
      </c>
      <c r="AS73" s="1" t="s">
        <v>284</v>
      </c>
      <c r="AT73" s="13">
        <v>43354</v>
      </c>
      <c r="AU73" s="13">
        <v>43357</v>
      </c>
      <c r="AV73" s="13">
        <v>43361</v>
      </c>
      <c r="AW73" s="13">
        <v>43718</v>
      </c>
      <c r="AX73" s="1" t="s">
        <v>258</v>
      </c>
      <c r="AY73" s="17"/>
    </row>
    <row r="74" spans="1:51" x14ac:dyDescent="0.35">
      <c r="A74" s="2">
        <v>69</v>
      </c>
      <c r="B74" s="7" t="s">
        <v>358</v>
      </c>
      <c r="C74" s="1" t="s">
        <v>419</v>
      </c>
      <c r="D74" s="1" t="s">
        <v>266</v>
      </c>
      <c r="E74" s="1" t="s">
        <v>483</v>
      </c>
      <c r="F74" s="1"/>
      <c r="G74" s="1" t="s">
        <v>747</v>
      </c>
      <c r="H74" s="7">
        <v>5</v>
      </c>
      <c r="I74" s="7">
        <v>2.7</v>
      </c>
      <c r="J74" s="1" t="s">
        <v>266</v>
      </c>
      <c r="K74" s="1" t="s">
        <v>266</v>
      </c>
      <c r="L74" s="1" t="s">
        <v>498</v>
      </c>
      <c r="M74" s="1" t="s">
        <v>757</v>
      </c>
      <c r="N74" s="1" t="s">
        <v>266</v>
      </c>
      <c r="O74" s="1" t="s">
        <v>266</v>
      </c>
      <c r="P74" s="1" t="s">
        <v>266</v>
      </c>
      <c r="Q74" s="1" t="s">
        <v>174</v>
      </c>
      <c r="R74" s="1" t="s">
        <v>234</v>
      </c>
      <c r="S74" s="1" t="s">
        <v>524</v>
      </c>
      <c r="T74" s="1">
        <v>0.15</v>
      </c>
      <c r="U74" s="1" t="s">
        <v>266</v>
      </c>
      <c r="V74" s="1" t="s">
        <v>266</v>
      </c>
      <c r="W74" s="1" t="s">
        <v>266</v>
      </c>
      <c r="X74" s="1" t="s">
        <v>253</v>
      </c>
      <c r="Y74" s="1" t="s">
        <v>528</v>
      </c>
      <c r="Z74" s="1" t="s">
        <v>753</v>
      </c>
      <c r="AA74" s="1">
        <v>100</v>
      </c>
      <c r="AB74" s="1">
        <v>75</v>
      </c>
      <c r="AC74" s="10">
        <v>350000</v>
      </c>
      <c r="AD74" s="1" t="s">
        <v>634</v>
      </c>
      <c r="AE74" s="15">
        <v>43114</v>
      </c>
      <c r="AF74" s="1" t="s">
        <v>589</v>
      </c>
      <c r="AG74" s="1" t="s">
        <v>255</v>
      </c>
      <c r="AH74" s="1" t="s">
        <v>258</v>
      </c>
      <c r="AI74" s="12">
        <f>(T74*1000000)/AC74</f>
        <v>0.42857142857142855</v>
      </c>
      <c r="AJ74" s="1">
        <v>4</v>
      </c>
      <c r="AK74" s="1">
        <f>AC74*0.3</f>
        <v>105000</v>
      </c>
      <c r="AL74" s="1">
        <f>AC74*0.7</f>
        <v>244999.99999999997</v>
      </c>
      <c r="AM74" s="1">
        <v>2</v>
      </c>
      <c r="AN74" s="1" t="s">
        <v>258</v>
      </c>
      <c r="AO74" s="1" t="s">
        <v>275</v>
      </c>
      <c r="AP74" s="1" t="s">
        <v>427</v>
      </c>
      <c r="AQ74" s="1" t="s">
        <v>276</v>
      </c>
      <c r="AR74" s="1" t="s">
        <v>279</v>
      </c>
      <c r="AS74" s="1" t="s">
        <v>284</v>
      </c>
      <c r="AT74" s="13">
        <v>43114</v>
      </c>
      <c r="AU74" s="13">
        <v>43117</v>
      </c>
      <c r="AV74" s="13">
        <v>43121</v>
      </c>
      <c r="AW74" s="13">
        <v>43478</v>
      </c>
      <c r="AX74" s="1" t="s">
        <v>258</v>
      </c>
      <c r="AY74" s="17"/>
    </row>
    <row r="75" spans="1:51" x14ac:dyDescent="0.35">
      <c r="A75" s="2">
        <v>70</v>
      </c>
      <c r="B75" s="7" t="s">
        <v>359</v>
      </c>
      <c r="C75" s="1" t="s">
        <v>420</v>
      </c>
      <c r="D75" s="1" t="s">
        <v>266</v>
      </c>
      <c r="E75" s="1" t="s">
        <v>484</v>
      </c>
      <c r="F75" s="1"/>
      <c r="G75" s="1" t="s">
        <v>748</v>
      </c>
      <c r="H75" s="7">
        <v>5</v>
      </c>
      <c r="I75" s="7">
        <v>2.2000000000000002</v>
      </c>
      <c r="J75" s="1" t="s">
        <v>266</v>
      </c>
      <c r="K75" s="1" t="s">
        <v>266</v>
      </c>
      <c r="L75" s="1" t="s">
        <v>498</v>
      </c>
      <c r="M75" s="1" t="s">
        <v>601</v>
      </c>
      <c r="N75" s="1" t="s">
        <v>266</v>
      </c>
      <c r="O75" s="1" t="s">
        <v>266</v>
      </c>
      <c r="P75" s="1" t="s">
        <v>266</v>
      </c>
      <c r="Q75" s="1" t="s">
        <v>174</v>
      </c>
      <c r="R75" s="1" t="s">
        <v>234</v>
      </c>
      <c r="S75" s="1" t="s">
        <v>524</v>
      </c>
      <c r="T75" s="1">
        <v>0.15</v>
      </c>
      <c r="U75" s="1" t="s">
        <v>266</v>
      </c>
      <c r="V75" s="1" t="s">
        <v>266</v>
      </c>
      <c r="W75" s="1" t="s">
        <v>266</v>
      </c>
      <c r="X75" s="1" t="s">
        <v>253</v>
      </c>
      <c r="Y75" s="1" t="s">
        <v>599</v>
      </c>
      <c r="Z75" s="1" t="s">
        <v>529</v>
      </c>
      <c r="AA75" s="1" t="s">
        <v>266</v>
      </c>
      <c r="AB75" s="1">
        <v>100</v>
      </c>
      <c r="AC75" s="10">
        <v>400000</v>
      </c>
      <c r="AD75" s="1" t="s">
        <v>644</v>
      </c>
      <c r="AE75" s="15">
        <v>43214</v>
      </c>
      <c r="AF75" s="1" t="s">
        <v>754</v>
      </c>
      <c r="AG75" s="1" t="s">
        <v>255</v>
      </c>
      <c r="AH75" s="1" t="s">
        <v>258</v>
      </c>
      <c r="AI75" s="12">
        <f>(T75*1000000)/AC75</f>
        <v>0.375</v>
      </c>
      <c r="AJ75" s="1" t="s">
        <v>266</v>
      </c>
      <c r="AK75" s="1" t="s">
        <v>266</v>
      </c>
      <c r="AL75" s="10">
        <f>AC75</f>
        <v>400000</v>
      </c>
      <c r="AM75" s="1" t="s">
        <v>266</v>
      </c>
      <c r="AN75" s="1" t="s">
        <v>258</v>
      </c>
      <c r="AO75" s="1" t="s">
        <v>275</v>
      </c>
      <c r="AP75" s="1" t="s">
        <v>427</v>
      </c>
      <c r="AQ75" s="1" t="s">
        <v>276</v>
      </c>
      <c r="AR75" s="1" t="s">
        <v>279</v>
      </c>
      <c r="AS75" s="1" t="s">
        <v>284</v>
      </c>
      <c r="AT75" s="13">
        <v>43214</v>
      </c>
      <c r="AU75" s="13">
        <v>43217</v>
      </c>
      <c r="AV75" s="13">
        <v>43221</v>
      </c>
      <c r="AW75" s="13">
        <v>43578</v>
      </c>
      <c r="AX75" s="1" t="s">
        <v>258</v>
      </c>
      <c r="AY75" s="17"/>
    </row>
    <row r="76" spans="1:51" x14ac:dyDescent="0.35">
      <c r="A76" s="2"/>
      <c r="B76" s="2"/>
      <c r="C76" s="1"/>
      <c r="D76" s="1"/>
      <c r="E76" s="1"/>
      <c r="F76" s="1"/>
      <c r="G76" s="1"/>
      <c r="H76" s="7"/>
      <c r="I76" s="7"/>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row>
    <row r="77" spans="1:51" x14ac:dyDescent="0.35">
      <c r="A77" s="2"/>
      <c r="B77" s="2"/>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row>
    <row r="78" spans="1:51" x14ac:dyDescent="0.35">
      <c r="A78" s="2"/>
      <c r="B78" s="2"/>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row>
    <row r="79" spans="1:51" x14ac:dyDescent="0.35">
      <c r="A79" s="2"/>
      <c r="B79" s="2"/>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row>
    <row r="80" spans="1:51" x14ac:dyDescent="0.35">
      <c r="A80" s="2"/>
      <c r="B80" s="2"/>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row>
    <row r="81" spans="1:50" x14ac:dyDescent="0.35">
      <c r="A81" s="2"/>
      <c r="B81" s="2"/>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row>
    <row r="82" spans="1:50" x14ac:dyDescent="0.35">
      <c r="A82" s="2"/>
      <c r="B82" s="2"/>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row>
    <row r="83" spans="1:50" x14ac:dyDescent="0.35">
      <c r="A83" s="2"/>
      <c r="B83" s="2"/>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row>
    <row r="84" spans="1:50" x14ac:dyDescent="0.35">
      <c r="A84" s="2"/>
      <c r="B84" s="2"/>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row>
    <row r="85" spans="1:50" x14ac:dyDescent="0.35">
      <c r="A85" s="2"/>
      <c r="B85" s="2"/>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row>
    <row r="86" spans="1:50" x14ac:dyDescent="0.35">
      <c r="A86" s="2"/>
      <c r="B86" s="2"/>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row>
    <row r="87" spans="1:50" x14ac:dyDescent="0.35">
      <c r="A87" s="2"/>
      <c r="B87" s="2"/>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row>
    <row r="88" spans="1:50" x14ac:dyDescent="0.35">
      <c r="A88" s="2"/>
      <c r="B88" s="2"/>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row>
    <row r="89" spans="1:50" x14ac:dyDescent="0.35">
      <c r="A89" s="2"/>
      <c r="B89" s="2"/>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row>
    <row r="90" spans="1:50" x14ac:dyDescent="0.35">
      <c r="A90" s="2"/>
      <c r="B90" s="2"/>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row>
    <row r="91" spans="1:50" x14ac:dyDescent="0.35">
      <c r="A91" s="2"/>
      <c r="B91" s="2"/>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row>
    <row r="92" spans="1:50" x14ac:dyDescent="0.35">
      <c r="A92" s="2"/>
      <c r="B92" s="2"/>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row>
    <row r="93" spans="1:50" x14ac:dyDescent="0.35">
      <c r="A93" s="2"/>
      <c r="B93" s="2"/>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row>
    <row r="94" spans="1:50" x14ac:dyDescent="0.35">
      <c r="A94" s="2"/>
      <c r="B94" s="2"/>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row>
    <row r="95" spans="1:50" x14ac:dyDescent="0.35">
      <c r="A95" s="2"/>
      <c r="B95" s="2"/>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row>
    <row r="96" spans="1:50" x14ac:dyDescent="0.35">
      <c r="A96" s="2"/>
      <c r="B96" s="2"/>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row>
    <row r="97" spans="1:50" x14ac:dyDescent="0.35">
      <c r="A97" s="2"/>
      <c r="B97" s="2"/>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row>
    <row r="98" spans="1:50" x14ac:dyDescent="0.35">
      <c r="A98" s="2"/>
      <c r="B98" s="2"/>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row>
    <row r="99" spans="1:50" x14ac:dyDescent="0.35">
      <c r="A99" s="2"/>
      <c r="B99" s="2"/>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row>
    <row r="100" spans="1:50" x14ac:dyDescent="0.35">
      <c r="A100" s="2"/>
      <c r="B100" s="2"/>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row>
    <row r="101" spans="1:50" x14ac:dyDescent="0.35">
      <c r="A101" s="2"/>
      <c r="B101" s="2"/>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row>
    <row r="102" spans="1:50" x14ac:dyDescent="0.35">
      <c r="A102" s="2"/>
      <c r="B102" s="2"/>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row>
    <row r="103" spans="1:50" x14ac:dyDescent="0.35">
      <c r="A103" s="2"/>
      <c r="B103" s="2"/>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row>
    <row r="104" spans="1:50" x14ac:dyDescent="0.35">
      <c r="A104" s="2"/>
      <c r="B104" s="2"/>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row>
    <row r="105" spans="1:50" x14ac:dyDescent="0.35">
      <c r="A105" s="2"/>
      <c r="B105" s="2"/>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row>
    <row r="106" spans="1:50" x14ac:dyDescent="0.35">
      <c r="A106" s="2"/>
      <c r="B106" s="2"/>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row>
    <row r="107" spans="1:50" x14ac:dyDescent="0.35">
      <c r="A107" s="2"/>
      <c r="B107" s="2"/>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row>
    <row r="108" spans="1:50" x14ac:dyDescent="0.35">
      <c r="A108" s="2"/>
      <c r="B108" s="2"/>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row>
    <row r="109" spans="1:50" x14ac:dyDescent="0.35">
      <c r="A109" s="2"/>
      <c r="B109" s="2"/>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row>
    <row r="110" spans="1:50" x14ac:dyDescent="0.35">
      <c r="A110" s="2"/>
      <c r="B110" s="2"/>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row>
    <row r="111" spans="1:50" x14ac:dyDescent="0.35">
      <c r="A111" s="2"/>
      <c r="B111" s="2"/>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row>
    <row r="112" spans="1:50" x14ac:dyDescent="0.35">
      <c r="A112" s="2"/>
      <c r="B112" s="2"/>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row>
    <row r="113" spans="1:50" x14ac:dyDescent="0.35">
      <c r="A113" s="2"/>
      <c r="B113" s="2"/>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row>
    <row r="114" spans="1:50" x14ac:dyDescent="0.35">
      <c r="A114" s="2"/>
      <c r="B114" s="2"/>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row>
    <row r="115" spans="1:50" x14ac:dyDescent="0.35">
      <c r="A115" s="2"/>
      <c r="B115" s="2"/>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row>
    <row r="116" spans="1:50" x14ac:dyDescent="0.35">
      <c r="A116" s="2"/>
      <c r="B116" s="2"/>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row>
    <row r="117" spans="1:50" x14ac:dyDescent="0.35">
      <c r="A117" s="2"/>
      <c r="B117" s="2"/>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row>
    <row r="118" spans="1:50" x14ac:dyDescent="0.35">
      <c r="A118" s="2"/>
      <c r="B118" s="2"/>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row>
    <row r="119" spans="1:50" x14ac:dyDescent="0.35">
      <c r="A119" s="2"/>
      <c r="B119" s="2"/>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row>
    <row r="120" spans="1:50" x14ac:dyDescent="0.35">
      <c r="A120" s="2"/>
      <c r="B120" s="2"/>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row>
    <row r="121" spans="1:50" x14ac:dyDescent="0.35">
      <c r="A121" s="2"/>
      <c r="B121" s="2"/>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row>
    <row r="122" spans="1:50" x14ac:dyDescent="0.35">
      <c r="A122" s="2"/>
      <c r="B122" s="2"/>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row>
    <row r="123" spans="1:50" x14ac:dyDescent="0.35">
      <c r="A123" s="2"/>
      <c r="B123" s="2"/>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row>
    <row r="124" spans="1:50" x14ac:dyDescent="0.35">
      <c r="A124" s="2"/>
      <c r="B124" s="2"/>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row>
    <row r="125" spans="1:50" x14ac:dyDescent="0.35">
      <c r="A125" s="2"/>
      <c r="B125" s="2"/>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row>
    <row r="126" spans="1:50" x14ac:dyDescent="0.35">
      <c r="A126" s="2"/>
      <c r="B126" s="2"/>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row>
    <row r="127" spans="1:50" x14ac:dyDescent="0.35">
      <c r="A127" s="2"/>
      <c r="B127" s="2"/>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row>
    <row r="128" spans="1:50" x14ac:dyDescent="0.35">
      <c r="A128" s="2"/>
      <c r="B128" s="2"/>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row>
    <row r="129" spans="1:50" x14ac:dyDescent="0.35">
      <c r="A129" s="2"/>
      <c r="B129" s="2"/>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row>
    <row r="130" spans="1:50" x14ac:dyDescent="0.35">
      <c r="A130" s="2"/>
      <c r="B130" s="2"/>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row>
    <row r="131" spans="1:50" x14ac:dyDescent="0.35">
      <c r="A131" s="2"/>
      <c r="B131" s="2"/>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row>
    <row r="132" spans="1:50" x14ac:dyDescent="0.35">
      <c r="A132" s="2"/>
      <c r="B132" s="2"/>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row>
    <row r="133" spans="1:50" x14ac:dyDescent="0.35">
      <c r="A133" s="2"/>
      <c r="B133" s="2"/>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row>
    <row r="134" spans="1:50" x14ac:dyDescent="0.35">
      <c r="A134" s="2"/>
      <c r="B134" s="2"/>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row>
    <row r="135" spans="1:50" x14ac:dyDescent="0.35">
      <c r="A135" s="2"/>
      <c r="B135" s="2"/>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row>
    <row r="136" spans="1:50" x14ac:dyDescent="0.35">
      <c r="A136" s="2"/>
      <c r="B136" s="2"/>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row>
    <row r="137" spans="1:50" x14ac:dyDescent="0.35">
      <c r="A137" s="2"/>
      <c r="B137" s="2"/>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row>
    <row r="138" spans="1:50"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row>
    <row r="139" spans="1:50"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row>
    <row r="140" spans="1:50"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row>
    <row r="141" spans="1:50"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row>
    <row r="142" spans="1:50"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row>
    <row r="143" spans="1:50"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row>
    <row r="144" spans="1:50"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row>
  </sheetData>
  <mergeCells count="43">
    <mergeCell ref="AV4:AV6"/>
    <mergeCell ref="AW4:AW6"/>
    <mergeCell ref="AX4:AX6"/>
    <mergeCell ref="AP4:AP6"/>
    <mergeCell ref="AQ4:AQ6"/>
    <mergeCell ref="AR4:AR6"/>
    <mergeCell ref="AT4:AT6"/>
    <mergeCell ref="AU4:AU6"/>
    <mergeCell ref="AO4:AO6"/>
    <mergeCell ref="AD4:AD6"/>
    <mergeCell ref="AE4:AE6"/>
    <mergeCell ref="AF4:AF6"/>
    <mergeCell ref="AG4:AG6"/>
    <mergeCell ref="AH4:AH6"/>
    <mergeCell ref="AI4:AI6"/>
    <mergeCell ref="AJ4:AJ6"/>
    <mergeCell ref="AK4:AK6"/>
    <mergeCell ref="AL4:AL6"/>
    <mergeCell ref="AM4:AM6"/>
    <mergeCell ref="AN4:AN6"/>
    <mergeCell ref="AC4:AC6"/>
    <mergeCell ref="M4:M6"/>
    <mergeCell ref="N4:N6"/>
    <mergeCell ref="O4:O6"/>
    <mergeCell ref="P4:P6"/>
    <mergeCell ref="Q4:Q6"/>
    <mergeCell ref="R4:R6"/>
    <mergeCell ref="X5:X6"/>
    <mergeCell ref="Y4:Y6"/>
    <mergeCell ref="Z4:Z6"/>
    <mergeCell ref="AA4:AA6"/>
    <mergeCell ref="AB4:AB6"/>
    <mergeCell ref="G4:G6"/>
    <mergeCell ref="H4:H6"/>
    <mergeCell ref="I4:I6"/>
    <mergeCell ref="J4:J6"/>
    <mergeCell ref="K4:K6"/>
    <mergeCell ref="F4:F6"/>
    <mergeCell ref="A4:A6"/>
    <mergeCell ref="B4:B6"/>
    <mergeCell ref="C4:C6"/>
    <mergeCell ref="D4:D6"/>
    <mergeCell ref="E4:E6"/>
  </mergeCells>
  <pageMargins left="0.7" right="0.7" top="0.75" bottom="0.75" header="0.3" footer="0.3"/>
  <pageSetup orientation="portrait" horizontalDpi="300" verticalDpi="300" r:id="rId1"/>
  <legacy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'Sector &amp; Type of Customer '!$I$2:$I$70</xm:f>
          </x14:formula1>
          <xm:sqref>Q4 Q7:Q144</xm:sqref>
        </x14:dataValidation>
        <x14:dataValidation type="list" allowBlank="1" showInputMessage="1" showErrorMessage="1">
          <x14:formula1>
            <xm:f>'Sector &amp; Type of Customer '!$K$2:$K$5</xm:f>
          </x14:formula1>
          <xm:sqref>R4 R7:R144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
  <sheetViews>
    <sheetView topLeftCell="A46" zoomScale="70" zoomScaleNormal="70" workbookViewId="0">
      <selection activeCell="C55" sqref="C55"/>
    </sheetView>
  </sheetViews>
  <sheetFormatPr defaultColWidth="9.1796875" defaultRowHeight="14" x14ac:dyDescent="0.3"/>
  <cols>
    <col min="1" max="1" width="9.1796875" style="4" customWidth="1"/>
    <col min="2" max="2" width="6.54296875" style="4" customWidth="1"/>
    <col min="3" max="3" width="12.7265625" style="4" customWidth="1"/>
    <col min="4" max="4" width="77.26953125" style="5" hidden="1" customWidth="1"/>
    <col min="5" max="7" width="16.453125" style="5" customWidth="1"/>
    <col min="8" max="8" width="13.453125" style="5" customWidth="1"/>
    <col min="9" max="9" width="100.1796875" style="4" customWidth="1"/>
    <col min="10" max="10" width="9.1796875" style="4"/>
    <col min="11" max="11" width="43" style="4" customWidth="1"/>
    <col min="12" max="16384" width="9.1796875" style="4"/>
  </cols>
  <sheetData>
    <row r="1" spans="1:11" ht="45.75" customHeight="1" x14ac:dyDescent="0.5">
      <c r="I1" s="3" t="s">
        <v>230</v>
      </c>
      <c r="K1" s="3" t="s">
        <v>229</v>
      </c>
    </row>
    <row r="2" spans="1:11" ht="24.75" customHeight="1" x14ac:dyDescent="0.3">
      <c r="A2" s="4" t="s">
        <v>32</v>
      </c>
      <c r="B2" s="4" t="s">
        <v>33</v>
      </c>
      <c r="J2" s="4" t="str">
        <f>""</f>
        <v/>
      </c>
      <c r="K2" s="4" t="s">
        <v>231</v>
      </c>
    </row>
    <row r="3" spans="1:11" ht="24.75" customHeight="1" x14ac:dyDescent="0.3">
      <c r="B3" s="4" t="s">
        <v>34</v>
      </c>
      <c r="C3" s="4" t="s">
        <v>35</v>
      </c>
      <c r="I3" s="4" t="s">
        <v>36</v>
      </c>
      <c r="K3" s="4" t="s">
        <v>232</v>
      </c>
    </row>
    <row r="4" spans="1:11" ht="24.75" customHeight="1" x14ac:dyDescent="0.3">
      <c r="B4" s="4" t="s">
        <v>37</v>
      </c>
      <c r="C4" s="4" t="s">
        <v>38</v>
      </c>
      <c r="I4" s="4" t="s">
        <v>39</v>
      </c>
      <c r="K4" s="4" t="s">
        <v>233</v>
      </c>
    </row>
    <row r="5" spans="1:11" ht="24.75" customHeight="1" x14ac:dyDescent="0.3">
      <c r="C5" s="4" t="s">
        <v>40</v>
      </c>
      <c r="D5" s="5" t="s">
        <v>41</v>
      </c>
      <c r="I5" s="4" t="s">
        <v>42</v>
      </c>
      <c r="K5" s="4" t="s">
        <v>234</v>
      </c>
    </row>
    <row r="6" spans="1:11" ht="24.75" customHeight="1" x14ac:dyDescent="0.3">
      <c r="C6" s="4" t="s">
        <v>43</v>
      </c>
      <c r="D6" s="5" t="s">
        <v>44</v>
      </c>
      <c r="I6" s="4" t="s">
        <v>45</v>
      </c>
    </row>
    <row r="7" spans="1:11" ht="24.75" customHeight="1" x14ac:dyDescent="0.3">
      <c r="C7" s="4" t="s">
        <v>46</v>
      </c>
      <c r="D7" s="5" t="s">
        <v>47</v>
      </c>
      <c r="I7" s="4" t="s">
        <v>48</v>
      </c>
    </row>
    <row r="8" spans="1:11" ht="24.75" customHeight="1" x14ac:dyDescent="0.3">
      <c r="B8" s="4" t="s">
        <v>49</v>
      </c>
      <c r="C8" s="4" t="s">
        <v>50</v>
      </c>
      <c r="I8" s="4" t="s">
        <v>51</v>
      </c>
    </row>
    <row r="9" spans="1:11" ht="24.75" customHeight="1" x14ac:dyDescent="0.3">
      <c r="C9" s="4" t="s">
        <v>52</v>
      </c>
      <c r="D9" s="5" t="s">
        <v>53</v>
      </c>
      <c r="I9" s="4" t="s">
        <v>54</v>
      </c>
    </row>
    <row r="10" spans="1:11" ht="24.75" customHeight="1" x14ac:dyDescent="0.3">
      <c r="C10" s="4" t="s">
        <v>55</v>
      </c>
      <c r="D10" s="5" t="s">
        <v>56</v>
      </c>
      <c r="I10" s="4" t="s">
        <v>57</v>
      </c>
    </row>
    <row r="11" spans="1:11" ht="24.75" customHeight="1" x14ac:dyDescent="0.3">
      <c r="C11" s="4" t="s">
        <v>58</v>
      </c>
      <c r="D11" s="5" t="s">
        <v>59</v>
      </c>
      <c r="I11" s="4" t="s">
        <v>60</v>
      </c>
    </row>
    <row r="12" spans="1:11" ht="24.75" customHeight="1" x14ac:dyDescent="0.3">
      <c r="C12" s="4" t="s">
        <v>61</v>
      </c>
      <c r="D12" s="5" t="s">
        <v>62</v>
      </c>
      <c r="I12" s="4" t="s">
        <v>63</v>
      </c>
    </row>
    <row r="13" spans="1:11" ht="24.75" customHeight="1" x14ac:dyDescent="0.3">
      <c r="C13" s="4" t="s">
        <v>64</v>
      </c>
      <c r="D13" s="5" t="s">
        <v>65</v>
      </c>
      <c r="I13" s="4" t="s">
        <v>66</v>
      </c>
    </row>
    <row r="14" spans="1:11" ht="24.75" customHeight="1" x14ac:dyDescent="0.3">
      <c r="C14" s="4" t="s">
        <v>67</v>
      </c>
      <c r="D14" s="5" t="s">
        <v>68</v>
      </c>
      <c r="I14" s="4" t="s">
        <v>69</v>
      </c>
    </row>
    <row r="15" spans="1:11" ht="36" customHeight="1" x14ac:dyDescent="0.3">
      <c r="C15" s="4" t="s">
        <v>70</v>
      </c>
      <c r="D15" s="5" t="s">
        <v>71</v>
      </c>
      <c r="I15" s="4" t="s">
        <v>72</v>
      </c>
    </row>
    <row r="16" spans="1:11" ht="24.75" customHeight="1" x14ac:dyDescent="0.3">
      <c r="A16" s="4" t="s">
        <v>73</v>
      </c>
      <c r="B16" s="4" t="s">
        <v>74</v>
      </c>
    </row>
    <row r="17" spans="2:9" ht="24.75" customHeight="1" x14ac:dyDescent="0.3">
      <c r="B17" s="4" t="s">
        <v>75</v>
      </c>
      <c r="C17" s="4" t="s">
        <v>76</v>
      </c>
    </row>
    <row r="18" spans="2:9" ht="24.75" customHeight="1" x14ac:dyDescent="0.3">
      <c r="C18" s="4" t="s">
        <v>77</v>
      </c>
      <c r="D18" s="5" t="s">
        <v>78</v>
      </c>
      <c r="I18" s="4" t="s">
        <v>79</v>
      </c>
    </row>
    <row r="19" spans="2:9" ht="24.75" customHeight="1" x14ac:dyDescent="0.3">
      <c r="C19" s="4" t="s">
        <v>80</v>
      </c>
      <c r="D19" s="5" t="s">
        <v>81</v>
      </c>
      <c r="I19" s="4" t="s">
        <v>82</v>
      </c>
    </row>
    <row r="20" spans="2:9" ht="24.75" customHeight="1" x14ac:dyDescent="0.3">
      <c r="C20" s="4" t="s">
        <v>83</v>
      </c>
      <c r="D20" s="5" t="s">
        <v>84</v>
      </c>
      <c r="I20" s="4" t="s">
        <v>85</v>
      </c>
    </row>
    <row r="21" spans="2:9" ht="24.75" customHeight="1" x14ac:dyDescent="0.3">
      <c r="B21" s="4" t="s">
        <v>86</v>
      </c>
      <c r="C21" s="4" t="s">
        <v>87</v>
      </c>
      <c r="I21" s="4" t="s">
        <v>88</v>
      </c>
    </row>
    <row r="22" spans="2:9" ht="24.75" customHeight="1" x14ac:dyDescent="0.3">
      <c r="B22" s="4" t="s">
        <v>89</v>
      </c>
      <c r="C22" s="4" t="s">
        <v>90</v>
      </c>
    </row>
    <row r="23" spans="2:9" ht="24.75" customHeight="1" x14ac:dyDescent="0.3">
      <c r="C23" s="4" t="s">
        <v>91</v>
      </c>
      <c r="D23" s="5" t="s">
        <v>92</v>
      </c>
      <c r="I23" s="4" t="s">
        <v>93</v>
      </c>
    </row>
    <row r="24" spans="2:9" ht="24.75" customHeight="1" x14ac:dyDescent="0.3">
      <c r="C24" s="4" t="s">
        <v>94</v>
      </c>
      <c r="D24" s="5" t="s">
        <v>95</v>
      </c>
      <c r="I24" s="4" t="s">
        <v>96</v>
      </c>
    </row>
    <row r="25" spans="2:9" ht="39" customHeight="1" x14ac:dyDescent="0.3">
      <c r="C25" s="4" t="s">
        <v>97</v>
      </c>
      <c r="D25" s="5" t="s">
        <v>98</v>
      </c>
      <c r="I25" s="4" t="s">
        <v>99</v>
      </c>
    </row>
    <row r="26" spans="2:9" ht="24.75" customHeight="1" x14ac:dyDescent="0.3">
      <c r="C26" s="4" t="s">
        <v>100</v>
      </c>
      <c r="D26" s="5" t="s">
        <v>101</v>
      </c>
      <c r="I26" s="4" t="s">
        <v>102</v>
      </c>
    </row>
    <row r="27" spans="2:9" ht="24.75" customHeight="1" x14ac:dyDescent="0.3">
      <c r="C27" s="4" t="s">
        <v>103</v>
      </c>
      <c r="D27" s="5" t="s">
        <v>104</v>
      </c>
      <c r="I27" s="4" t="s">
        <v>105</v>
      </c>
    </row>
    <row r="28" spans="2:9" ht="37.5" customHeight="1" x14ac:dyDescent="0.3">
      <c r="C28" s="4" t="s">
        <v>106</v>
      </c>
      <c r="D28" s="5" t="s">
        <v>107</v>
      </c>
      <c r="I28" s="4" t="s">
        <v>108</v>
      </c>
    </row>
    <row r="29" spans="2:9" ht="35.25" customHeight="1" x14ac:dyDescent="0.3">
      <c r="C29" s="4" t="s">
        <v>109</v>
      </c>
      <c r="D29" s="5" t="s">
        <v>110</v>
      </c>
      <c r="I29" s="4" t="s">
        <v>111</v>
      </c>
    </row>
    <row r="30" spans="2:9" ht="37.5" customHeight="1" x14ac:dyDescent="0.3">
      <c r="C30" s="4" t="s">
        <v>112</v>
      </c>
      <c r="D30" s="5" t="s">
        <v>113</v>
      </c>
      <c r="I30" s="4" t="s">
        <v>114</v>
      </c>
    </row>
    <row r="31" spans="2:9" ht="24.75" customHeight="1" x14ac:dyDescent="0.3">
      <c r="C31" s="4" t="s">
        <v>115</v>
      </c>
      <c r="D31" s="5" t="s">
        <v>116</v>
      </c>
      <c r="I31" s="4" t="s">
        <v>117</v>
      </c>
    </row>
    <row r="32" spans="2:9" ht="24.75" customHeight="1" x14ac:dyDescent="0.3">
      <c r="C32" s="4" t="s">
        <v>118</v>
      </c>
      <c r="D32" s="5" t="s">
        <v>119</v>
      </c>
      <c r="I32" s="4" t="s">
        <v>120</v>
      </c>
    </row>
    <row r="33" spans="2:9" ht="24.75" customHeight="1" x14ac:dyDescent="0.3">
      <c r="C33" s="4" t="s">
        <v>121</v>
      </c>
      <c r="D33" s="5" t="s">
        <v>122</v>
      </c>
      <c r="I33" s="4" t="s">
        <v>123</v>
      </c>
    </row>
    <row r="34" spans="2:9" ht="24.75" customHeight="1" x14ac:dyDescent="0.3">
      <c r="B34" s="4" t="s">
        <v>124</v>
      </c>
      <c r="C34" s="4" t="s">
        <v>125</v>
      </c>
    </row>
    <row r="35" spans="2:9" ht="24.75" customHeight="1" x14ac:dyDescent="0.3">
      <c r="C35" s="4" t="s">
        <v>126</v>
      </c>
      <c r="D35" s="5" t="s">
        <v>127</v>
      </c>
      <c r="I35" s="4" t="s">
        <v>128</v>
      </c>
    </row>
    <row r="36" spans="2:9" ht="24.75" customHeight="1" x14ac:dyDescent="0.3">
      <c r="C36" s="4" t="s">
        <v>129</v>
      </c>
      <c r="D36" s="5" t="s">
        <v>130</v>
      </c>
      <c r="I36" s="4" t="s">
        <v>131</v>
      </c>
    </row>
    <row r="37" spans="2:9" ht="24.75" customHeight="1" x14ac:dyDescent="0.3">
      <c r="C37" s="4" t="s">
        <v>132</v>
      </c>
      <c r="D37" s="5" t="s">
        <v>133</v>
      </c>
      <c r="I37" s="4" t="s">
        <v>134</v>
      </c>
    </row>
    <row r="38" spans="2:9" ht="36" customHeight="1" x14ac:dyDescent="0.3">
      <c r="C38" s="4" t="s">
        <v>135</v>
      </c>
      <c r="D38" s="5" t="s">
        <v>136</v>
      </c>
      <c r="I38" s="4" t="s">
        <v>137</v>
      </c>
    </row>
    <row r="39" spans="2:9" ht="24.75" customHeight="1" x14ac:dyDescent="0.3">
      <c r="B39" s="4" t="s">
        <v>138</v>
      </c>
      <c r="C39" s="4" t="s">
        <v>139</v>
      </c>
    </row>
    <row r="40" spans="2:9" ht="24.75" customHeight="1" x14ac:dyDescent="0.3">
      <c r="C40" s="4" t="s">
        <v>140</v>
      </c>
      <c r="D40" s="5" t="s">
        <v>141</v>
      </c>
      <c r="I40" s="4" t="s">
        <v>142</v>
      </c>
    </row>
    <row r="41" spans="2:9" ht="24.75" customHeight="1" x14ac:dyDescent="0.3">
      <c r="C41" s="4" t="s">
        <v>143</v>
      </c>
      <c r="D41" s="5" t="s">
        <v>144</v>
      </c>
      <c r="I41" s="4" t="s">
        <v>145</v>
      </c>
    </row>
    <row r="42" spans="2:9" ht="24.75" customHeight="1" x14ac:dyDescent="0.3">
      <c r="C42" s="4" t="s">
        <v>146</v>
      </c>
      <c r="D42" s="5" t="s">
        <v>147</v>
      </c>
      <c r="I42" s="4" t="s">
        <v>148</v>
      </c>
    </row>
    <row r="43" spans="2:9" ht="24.75" customHeight="1" x14ac:dyDescent="0.3">
      <c r="C43" s="4" t="s">
        <v>149</v>
      </c>
      <c r="D43" s="5" t="s">
        <v>150</v>
      </c>
      <c r="I43" s="4" t="s">
        <v>151</v>
      </c>
    </row>
    <row r="44" spans="2:9" ht="24.75" customHeight="1" x14ac:dyDescent="0.3">
      <c r="C44" s="4" t="s">
        <v>152</v>
      </c>
      <c r="D44" s="5" t="s">
        <v>153</v>
      </c>
      <c r="I44" s="4" t="s">
        <v>154</v>
      </c>
    </row>
    <row r="45" spans="2:9" ht="24.75" customHeight="1" x14ac:dyDescent="0.3">
      <c r="C45" s="4" t="s">
        <v>155</v>
      </c>
      <c r="D45" s="5" t="s">
        <v>156</v>
      </c>
      <c r="I45" s="4" t="s">
        <v>157</v>
      </c>
    </row>
    <row r="46" spans="2:9" ht="24.75" customHeight="1" x14ac:dyDescent="0.3">
      <c r="C46" s="4" t="s">
        <v>158</v>
      </c>
      <c r="D46" s="5" t="s">
        <v>159</v>
      </c>
      <c r="I46" s="4" t="s">
        <v>160</v>
      </c>
    </row>
    <row r="47" spans="2:9" ht="24.75" customHeight="1" x14ac:dyDescent="0.3">
      <c r="C47" s="4" t="s">
        <v>161</v>
      </c>
      <c r="D47" s="5" t="s">
        <v>162</v>
      </c>
      <c r="I47" s="4" t="s">
        <v>163</v>
      </c>
    </row>
    <row r="48" spans="2:9" ht="24.75" customHeight="1" x14ac:dyDescent="0.3">
      <c r="B48" s="4" t="s">
        <v>164</v>
      </c>
      <c r="C48" s="4" t="s">
        <v>165</v>
      </c>
    </row>
    <row r="49" spans="2:9" ht="24.75" customHeight="1" x14ac:dyDescent="0.3">
      <c r="C49" s="4" t="s">
        <v>166</v>
      </c>
      <c r="D49" s="5" t="s">
        <v>167</v>
      </c>
      <c r="I49" s="4" t="s">
        <v>168</v>
      </c>
    </row>
    <row r="50" spans="2:9" ht="24.75" customHeight="1" x14ac:dyDescent="0.3">
      <c r="C50" s="4" t="s">
        <v>169</v>
      </c>
      <c r="D50" s="5" t="s">
        <v>170</v>
      </c>
      <c r="I50" s="4" t="s">
        <v>171</v>
      </c>
    </row>
    <row r="51" spans="2:9" ht="24.75" customHeight="1" x14ac:dyDescent="0.3">
      <c r="C51" s="4" t="s">
        <v>172</v>
      </c>
      <c r="D51" s="5" t="s">
        <v>173</v>
      </c>
      <c r="I51" s="4" t="s">
        <v>174</v>
      </c>
    </row>
    <row r="52" spans="2:9" ht="24.75" customHeight="1" x14ac:dyDescent="0.3">
      <c r="B52" s="4" t="s">
        <v>175</v>
      </c>
      <c r="C52" s="4" t="s">
        <v>176</v>
      </c>
      <c r="I52" s="4" t="s">
        <v>177</v>
      </c>
    </row>
    <row r="53" spans="2:9" ht="24.75" customHeight="1" x14ac:dyDescent="0.3">
      <c r="B53" s="4" t="s">
        <v>178</v>
      </c>
      <c r="C53" s="4" t="s">
        <v>179</v>
      </c>
      <c r="I53" s="4" t="s">
        <v>180</v>
      </c>
    </row>
    <row r="54" spans="2:9" ht="24.75" customHeight="1" x14ac:dyDescent="0.3">
      <c r="B54" s="4" t="s">
        <v>181</v>
      </c>
      <c r="C54" s="4" t="s">
        <v>182</v>
      </c>
      <c r="I54" s="4" t="s">
        <v>183</v>
      </c>
    </row>
    <row r="55" spans="2:9" ht="24.75" customHeight="1" x14ac:dyDescent="0.3">
      <c r="B55" s="4" t="s">
        <v>184</v>
      </c>
      <c r="C55" s="4" t="s">
        <v>185</v>
      </c>
      <c r="I55" s="4" t="s">
        <v>186</v>
      </c>
    </row>
    <row r="56" spans="2:9" ht="24.75" customHeight="1" x14ac:dyDescent="0.3">
      <c r="B56" s="4" t="s">
        <v>187</v>
      </c>
      <c r="C56" s="4" t="s">
        <v>188</v>
      </c>
      <c r="I56" s="4" t="s">
        <v>189</v>
      </c>
    </row>
    <row r="57" spans="2:9" ht="24.75" customHeight="1" x14ac:dyDescent="0.3">
      <c r="B57" s="4" t="s">
        <v>190</v>
      </c>
      <c r="C57" s="4" t="s">
        <v>191</v>
      </c>
    </row>
    <row r="58" spans="2:9" ht="24.75" customHeight="1" x14ac:dyDescent="0.3">
      <c r="C58" s="4" t="s">
        <v>192</v>
      </c>
      <c r="D58" s="5" t="s">
        <v>193</v>
      </c>
      <c r="I58" s="4" t="s">
        <v>194</v>
      </c>
    </row>
    <row r="59" spans="2:9" ht="24.75" customHeight="1" x14ac:dyDescent="0.3">
      <c r="C59" s="4" t="s">
        <v>195</v>
      </c>
      <c r="D59" s="5" t="s">
        <v>196</v>
      </c>
      <c r="I59" s="4" t="s">
        <v>197</v>
      </c>
    </row>
    <row r="60" spans="2:9" ht="24.75" customHeight="1" x14ac:dyDescent="0.3">
      <c r="C60" s="4" t="s">
        <v>198</v>
      </c>
      <c r="D60" s="5" t="s">
        <v>199</v>
      </c>
      <c r="I60" s="4" t="s">
        <v>200</v>
      </c>
    </row>
    <row r="61" spans="2:9" ht="24.75" customHeight="1" x14ac:dyDescent="0.3">
      <c r="C61" s="4" t="s">
        <v>201</v>
      </c>
      <c r="D61" s="5" t="s">
        <v>202</v>
      </c>
      <c r="I61" s="4" t="s">
        <v>203</v>
      </c>
    </row>
    <row r="62" spans="2:9" ht="24.75" customHeight="1" x14ac:dyDescent="0.3">
      <c r="C62" s="4" t="s">
        <v>204</v>
      </c>
      <c r="D62" s="5" t="s">
        <v>205</v>
      </c>
      <c r="I62" s="4" t="s">
        <v>206</v>
      </c>
    </row>
    <row r="63" spans="2:9" ht="34.5" customHeight="1" x14ac:dyDescent="0.3">
      <c r="C63" s="4" t="s">
        <v>207</v>
      </c>
      <c r="D63" s="5" t="s">
        <v>208</v>
      </c>
      <c r="I63" s="4" t="s">
        <v>209</v>
      </c>
    </row>
    <row r="64" spans="2:9" ht="24.75" customHeight="1" x14ac:dyDescent="0.3">
      <c r="B64" s="4" t="s">
        <v>210</v>
      </c>
      <c r="C64" s="4" t="s">
        <v>211</v>
      </c>
      <c r="I64" s="4" t="s">
        <v>212</v>
      </c>
    </row>
    <row r="65" spans="1:9" ht="24.75" customHeight="1" x14ac:dyDescent="0.3">
      <c r="A65" s="4" t="s">
        <v>213</v>
      </c>
      <c r="B65" s="4" t="s">
        <v>214</v>
      </c>
    </row>
    <row r="66" spans="1:9" ht="24.75" customHeight="1" x14ac:dyDescent="0.3">
      <c r="B66" s="4" t="s">
        <v>215</v>
      </c>
      <c r="C66" s="4" t="s">
        <v>216</v>
      </c>
    </row>
    <row r="67" spans="1:9" ht="36.75" customHeight="1" x14ac:dyDescent="0.3">
      <c r="C67" s="4" t="s">
        <v>217</v>
      </c>
      <c r="D67" s="5" t="s">
        <v>218</v>
      </c>
      <c r="I67" s="4" t="s">
        <v>219</v>
      </c>
    </row>
    <row r="68" spans="1:9" ht="24.75" customHeight="1" x14ac:dyDescent="0.3">
      <c r="C68" s="4" t="s">
        <v>220</v>
      </c>
      <c r="D68" s="5" t="s">
        <v>221</v>
      </c>
      <c r="I68" s="4" t="s">
        <v>222</v>
      </c>
    </row>
    <row r="69" spans="1:9" ht="24.75" customHeight="1" x14ac:dyDescent="0.3">
      <c r="B69" s="4" t="s">
        <v>223</v>
      </c>
      <c r="C69" s="4" t="s">
        <v>224</v>
      </c>
      <c r="I69" s="4" t="s">
        <v>225</v>
      </c>
    </row>
    <row r="70" spans="1:9" ht="24.75" customHeight="1" x14ac:dyDescent="0.3">
      <c r="B70" s="4" t="s">
        <v>226</v>
      </c>
      <c r="C70" s="4" t="s">
        <v>227</v>
      </c>
      <c r="I70" s="4" t="s">
        <v>228</v>
      </c>
    </row>
  </sheetData>
  <dataValidations count="1">
    <dataValidation type="list" allowBlank="1" showInputMessage="1" showErrorMessage="1" sqref="I2:I70">
      <formula1>$I$2:$I$70</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Sector &amp; Type of Customer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2018-10-20T03:32:26Z</dcterms:created>
  <dcterms:modified xsi:type="dcterms:W3CDTF">2018-12-31T09:13:04Z</dcterms:modified>
</cp:coreProperties>
</file>