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975" activeTab="1"/>
  </bookViews>
  <sheets>
    <sheet name="Money Exchange" sheetId="1" r:id="rId1"/>
    <sheet name="Grocery" sheetId="4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7" i="4" l="1"/>
  <c r="C22" i="4"/>
  <c r="G39" i="1" l="1"/>
  <c r="E17" i="1" l="1"/>
  <c r="C22" i="1"/>
  <c r="B38" i="4"/>
  <c r="D37" i="4"/>
  <c r="C37" i="4"/>
  <c r="D35" i="4"/>
  <c r="D34" i="4"/>
  <c r="C34" i="4"/>
  <c r="D33" i="4"/>
  <c r="C33" i="4"/>
  <c r="E31" i="4"/>
  <c r="D31" i="4"/>
  <c r="C31" i="4"/>
  <c r="D30" i="4"/>
  <c r="D28" i="4"/>
  <c r="D27" i="4"/>
  <c r="E26" i="4"/>
  <c r="C25" i="4"/>
  <c r="C24" i="4"/>
  <c r="E23" i="4"/>
  <c r="D22" i="4"/>
  <c r="C21" i="4"/>
  <c r="D20" i="4"/>
  <c r="E19" i="4"/>
  <c r="D19" i="4"/>
  <c r="C18" i="4"/>
  <c r="C17" i="4"/>
  <c r="D15" i="4"/>
  <c r="D38" i="4" s="1"/>
  <c r="C12" i="4"/>
  <c r="C11" i="4"/>
  <c r="E10" i="4"/>
  <c r="C10" i="4"/>
  <c r="E9" i="4"/>
  <c r="E8" i="4"/>
  <c r="C8" i="4"/>
  <c r="E7" i="4"/>
  <c r="E38" i="4" s="1"/>
  <c r="C7" i="4"/>
  <c r="C38" i="4" s="1"/>
  <c r="E39" i="4" l="1"/>
  <c r="G39" i="4" s="1"/>
  <c r="D38" i="1"/>
  <c r="B38" i="1"/>
  <c r="D26" i="1"/>
  <c r="E38" i="1" l="1"/>
  <c r="C38" i="1"/>
  <c r="E39" i="1" l="1"/>
</calcChain>
</file>

<file path=xl/sharedStrings.xml><?xml version="1.0" encoding="utf-8"?>
<sst xmlns="http://schemas.openxmlformats.org/spreadsheetml/2006/main" count="24" uniqueCount="12">
  <si>
    <t>Mr. Khoeurn Kheang</t>
  </si>
  <si>
    <t>Year</t>
  </si>
  <si>
    <t>Day/Month</t>
  </si>
  <si>
    <t>Sep</t>
  </si>
  <si>
    <t>Oct</t>
  </si>
  <si>
    <t>Nov</t>
  </si>
  <si>
    <t>Summary Purchase Invoice</t>
  </si>
  <si>
    <t>Dec</t>
  </si>
  <si>
    <t>Total</t>
  </si>
  <si>
    <t>Average</t>
  </si>
  <si>
    <t>Summarized by:</t>
  </si>
  <si>
    <t>Sok Ratanak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</si>
</sst>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/>
    <xf numFmtId="43" fontId="2" fillId="0" borderId="1" xfId="1" applyFont="1" applyBorder="1"/>
    <xf numFmtId="43" fontId="0" fillId="0" borderId="1" xfId="0" applyNumberFormat="1" applyBorder="1"/>
    <xf numFmtId="0" fontId="0" fillId="0" borderId="5" xfId="0" applyBorder="1"/>
    <xf numFmtId="43" fontId="3" fillId="0" borderId="1" xfId="1" applyFont="1" applyBorder="1"/>
    <xf numFmtId="43" fontId="0" fillId="0" borderId="0" xfId="0" applyNumberFormat="1"/>
    <xf numFmtId="9" fontId="0" fillId="0" borderId="0" xfId="0" applyNumberForma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topLeftCell="A28" workbookViewId="0">
      <selection activeCell="E9" sqref="E9"/>
    </sheetView>
  </sheetViews>
  <sheetFormatPr defaultRowHeight="15" x14ac:dyDescent="0.25"/>
  <cols>
    <col min="1" max="1" width="13.140625" customWidth="1"/>
    <col min="2" max="2" width="17" hidden="1" customWidth="1"/>
    <col min="3" max="5" width="20.140625" customWidth="1"/>
    <col min="6" max="6" width="14.42578125" hidden="1" customWidth="1"/>
    <col min="7" max="7" width="9.5703125" hidden="1" customWidth="1"/>
  </cols>
  <sheetData>
    <row r="2" spans="1:5" x14ac:dyDescent="0.25">
      <c r="A2" t="s">
        <v>6</v>
      </c>
    </row>
    <row r="3" spans="1:5" x14ac:dyDescent="0.25">
      <c r="A3" t="s">
        <v>0</v>
      </c>
    </row>
    <row r="5" spans="1:5" x14ac:dyDescent="0.25">
      <c r="A5" s="2" t="s">
        <v>1</v>
      </c>
      <c r="B5" s="11">
        <v>2017</v>
      </c>
      <c r="C5" s="12"/>
      <c r="D5" s="12"/>
      <c r="E5" s="13"/>
    </row>
    <row r="6" spans="1:5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7</v>
      </c>
    </row>
    <row r="7" spans="1:5" x14ac:dyDescent="0.25">
      <c r="A7" s="2">
        <v>1</v>
      </c>
      <c r="B7" s="3"/>
      <c r="C7" s="3"/>
      <c r="D7" s="3"/>
      <c r="E7" s="3"/>
    </row>
    <row r="8" spans="1:5" x14ac:dyDescent="0.25">
      <c r="A8" s="2">
        <v>2</v>
      </c>
      <c r="B8" s="3"/>
      <c r="C8" s="3"/>
      <c r="D8" s="3"/>
      <c r="E8" s="3"/>
    </row>
    <row r="9" spans="1:5" x14ac:dyDescent="0.25">
      <c r="A9" s="2">
        <v>3</v>
      </c>
      <c r="B9" s="3"/>
      <c r="C9" s="3"/>
      <c r="D9" s="3"/>
      <c r="E9" s="3"/>
    </row>
    <row r="10" spans="1:5" x14ac:dyDescent="0.25">
      <c r="A10" s="2">
        <v>4</v>
      </c>
      <c r="B10" s="3"/>
      <c r="C10" s="3"/>
      <c r="D10" s="3"/>
      <c r="E10" s="3"/>
    </row>
    <row r="11" spans="1:5" x14ac:dyDescent="0.25">
      <c r="A11" s="2">
        <v>5</v>
      </c>
      <c r="B11" s="3"/>
      <c r="C11" s="3"/>
      <c r="D11" s="3"/>
      <c r="E11" s="3"/>
    </row>
    <row r="12" spans="1:5" x14ac:dyDescent="0.25">
      <c r="A12" s="2">
        <v>6</v>
      </c>
      <c r="B12" s="3"/>
      <c r="C12" s="3"/>
      <c r="D12" s="3"/>
      <c r="E12" s="3"/>
    </row>
    <row r="13" spans="1:5" x14ac:dyDescent="0.25">
      <c r="A13" s="2">
        <v>7</v>
      </c>
      <c r="B13" s="3"/>
      <c r="C13" s="3"/>
      <c r="D13" s="3"/>
      <c r="E13" s="3"/>
    </row>
    <row r="14" spans="1:5" x14ac:dyDescent="0.25">
      <c r="A14" s="2">
        <v>8</v>
      </c>
      <c r="B14" s="3"/>
      <c r="C14" s="3"/>
      <c r="D14" s="3"/>
      <c r="E14" s="3"/>
    </row>
    <row r="15" spans="1:5" x14ac:dyDescent="0.25">
      <c r="A15" s="2">
        <v>9</v>
      </c>
      <c r="B15" s="3"/>
      <c r="C15" s="3"/>
      <c r="D15" s="3"/>
      <c r="E15" s="3"/>
    </row>
    <row r="16" spans="1:5" x14ac:dyDescent="0.25">
      <c r="A16" s="2">
        <v>10</v>
      </c>
      <c r="B16" s="3"/>
      <c r="C16" s="3"/>
      <c r="D16" s="3"/>
      <c r="E16" s="3"/>
    </row>
    <row r="17" spans="1:5" x14ac:dyDescent="0.25">
      <c r="A17" s="2">
        <v>11</v>
      </c>
      <c r="B17" s="3"/>
      <c r="C17" s="7"/>
      <c r="D17" s="7"/>
      <c r="E17" s="7">
        <f>10700</f>
        <v>10700</v>
      </c>
    </row>
    <row r="18" spans="1:5" x14ac:dyDescent="0.25">
      <c r="A18" s="2">
        <v>12</v>
      </c>
      <c r="B18" s="3"/>
      <c r="C18" s="7"/>
      <c r="D18" s="7"/>
      <c r="E18" s="7"/>
    </row>
    <row r="19" spans="1:5" x14ac:dyDescent="0.25">
      <c r="A19" s="2">
        <v>13</v>
      </c>
      <c r="B19" s="3"/>
      <c r="C19" s="7"/>
      <c r="D19" s="7"/>
      <c r="E19" s="7"/>
    </row>
    <row r="20" spans="1:5" x14ac:dyDescent="0.25">
      <c r="A20" s="2">
        <v>14</v>
      </c>
      <c r="B20" s="3"/>
      <c r="C20" s="7"/>
      <c r="D20" s="7"/>
      <c r="E20" s="7"/>
    </row>
    <row r="21" spans="1:5" x14ac:dyDescent="0.25">
      <c r="A21" s="2">
        <v>15</v>
      </c>
      <c r="B21" s="3"/>
      <c r="C21" s="7"/>
      <c r="D21" s="7"/>
      <c r="E21" s="7"/>
    </row>
    <row r="22" spans="1:5" x14ac:dyDescent="0.25">
      <c r="A22" s="2">
        <v>16</v>
      </c>
      <c r="B22" s="3"/>
      <c r="C22" s="7">
        <f>5000</f>
        <v>5000</v>
      </c>
      <c r="D22" s="7"/>
      <c r="E22" s="7"/>
    </row>
    <row r="23" spans="1:5" x14ac:dyDescent="0.25">
      <c r="A23" s="2">
        <v>17</v>
      </c>
      <c r="B23" s="3"/>
      <c r="C23" s="7"/>
      <c r="D23" s="7"/>
      <c r="E23" s="7"/>
    </row>
    <row r="24" spans="1:5" x14ac:dyDescent="0.25">
      <c r="A24" s="2">
        <v>18</v>
      </c>
      <c r="B24" s="3"/>
      <c r="C24" s="7"/>
      <c r="D24" s="7"/>
      <c r="E24" s="7"/>
    </row>
    <row r="25" spans="1:5" x14ac:dyDescent="0.25">
      <c r="A25" s="2">
        <v>19</v>
      </c>
      <c r="B25" s="3"/>
      <c r="C25" s="7"/>
      <c r="D25" s="7"/>
      <c r="E25" s="7"/>
    </row>
    <row r="26" spans="1:5" x14ac:dyDescent="0.25">
      <c r="A26" s="2">
        <v>20</v>
      </c>
      <c r="B26" s="3"/>
      <c r="C26" s="7"/>
      <c r="D26" s="7">
        <f>9000</f>
        <v>9000</v>
      </c>
      <c r="E26" s="7"/>
    </row>
    <row r="27" spans="1:5" x14ac:dyDescent="0.25">
      <c r="A27" s="2">
        <v>21</v>
      </c>
      <c r="B27" s="3"/>
      <c r="C27" s="7"/>
      <c r="D27" s="7"/>
      <c r="E27" s="7"/>
    </row>
    <row r="28" spans="1:5" x14ac:dyDescent="0.25">
      <c r="A28" s="2">
        <v>22</v>
      </c>
      <c r="B28" s="3"/>
      <c r="C28" s="7"/>
      <c r="D28" s="7"/>
      <c r="E28" s="7"/>
    </row>
    <row r="29" spans="1:5" x14ac:dyDescent="0.25">
      <c r="A29" s="2">
        <v>23</v>
      </c>
      <c r="B29" s="3"/>
      <c r="C29" s="7"/>
      <c r="D29" s="7"/>
      <c r="E29" s="7"/>
    </row>
    <row r="30" spans="1:5" x14ac:dyDescent="0.25">
      <c r="A30" s="2">
        <v>24</v>
      </c>
      <c r="B30" s="3"/>
      <c r="C30" s="7"/>
      <c r="D30" s="7"/>
      <c r="E30" s="7"/>
    </row>
    <row r="31" spans="1:5" x14ac:dyDescent="0.25">
      <c r="A31" s="2">
        <v>25</v>
      </c>
      <c r="B31" s="3"/>
      <c r="C31" s="3"/>
      <c r="D31" s="3"/>
      <c r="E31" s="3"/>
    </row>
    <row r="32" spans="1:5" x14ac:dyDescent="0.25">
      <c r="A32" s="2">
        <v>26</v>
      </c>
      <c r="B32" s="3"/>
      <c r="C32" s="3"/>
      <c r="D32" s="3"/>
      <c r="E32" s="3"/>
    </row>
    <row r="33" spans="1:7" x14ac:dyDescent="0.25">
      <c r="A33" s="2">
        <v>27</v>
      </c>
      <c r="B33" s="3"/>
      <c r="C33" s="3"/>
      <c r="D33" s="3"/>
      <c r="E33" s="3"/>
    </row>
    <row r="34" spans="1:7" x14ac:dyDescent="0.25">
      <c r="A34" s="2">
        <v>28</v>
      </c>
      <c r="B34" s="3"/>
      <c r="C34" s="3"/>
      <c r="D34" s="3"/>
      <c r="E34" s="3"/>
    </row>
    <row r="35" spans="1:7" x14ac:dyDescent="0.25">
      <c r="A35" s="2">
        <v>29</v>
      </c>
      <c r="B35" s="3"/>
      <c r="C35" s="3"/>
      <c r="D35" s="3"/>
      <c r="E35" s="3"/>
    </row>
    <row r="36" spans="1:7" x14ac:dyDescent="0.25">
      <c r="A36" s="2">
        <v>30</v>
      </c>
      <c r="B36" s="3"/>
      <c r="C36" s="3"/>
      <c r="D36" s="3"/>
      <c r="E36" s="3"/>
    </row>
    <row r="37" spans="1:7" x14ac:dyDescent="0.25">
      <c r="A37" s="2">
        <v>31</v>
      </c>
      <c r="B37" s="3"/>
      <c r="C37" s="3"/>
      <c r="D37" s="3"/>
      <c r="E37" s="3"/>
    </row>
    <row r="38" spans="1:7" x14ac:dyDescent="0.25">
      <c r="A38" s="1" t="s">
        <v>8</v>
      </c>
      <c r="B38" s="5">
        <f>SUM(B7:B37)</f>
        <v>0</v>
      </c>
      <c r="C38" s="5">
        <f t="shared" ref="C38:E38" si="0">SUM(C7:C37)</f>
        <v>5000</v>
      </c>
      <c r="D38" s="5">
        <f t="shared" si="0"/>
        <v>9000</v>
      </c>
      <c r="E38" s="5">
        <f t="shared" si="0"/>
        <v>10700</v>
      </c>
    </row>
    <row r="39" spans="1:7" x14ac:dyDescent="0.25">
      <c r="A39" s="10" t="s">
        <v>9</v>
      </c>
      <c r="B39" s="10"/>
      <c r="C39" s="10"/>
      <c r="D39" s="10"/>
      <c r="E39" s="5">
        <f>AVERAGE(C38:E38)</f>
        <v>8233.3333333333339</v>
      </c>
      <c r="F39" s="9">
        <v>0.05</v>
      </c>
      <c r="G39" s="8">
        <f>F39*E39</f>
        <v>411.66666666666674</v>
      </c>
    </row>
    <row r="41" spans="1:7" x14ac:dyDescent="0.25">
      <c r="E41" t="s">
        <v>10</v>
      </c>
    </row>
    <row r="45" spans="1:7" x14ac:dyDescent="0.25">
      <c r="E45" s="6"/>
    </row>
    <row r="46" spans="1:7" x14ac:dyDescent="0.25">
      <c r="E46" t="s">
        <v>11</v>
      </c>
    </row>
  </sheetData>
  <mergeCells count="2">
    <mergeCell ref="A39:D39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tabSelected="1" topLeftCell="A22" workbookViewId="0">
      <selection activeCell="J24" sqref="J24"/>
    </sheetView>
  </sheetViews>
  <sheetFormatPr defaultRowHeight="15" x14ac:dyDescent="0.25"/>
  <cols>
    <col min="1" max="1" width="13.140625" customWidth="1"/>
    <col min="2" max="2" width="17" hidden="1" customWidth="1"/>
    <col min="3" max="5" width="21.5703125" customWidth="1"/>
    <col min="6" max="7" width="14.42578125" hidden="1" customWidth="1"/>
  </cols>
  <sheetData>
    <row r="2" spans="1:5" x14ac:dyDescent="0.25">
      <c r="A2" t="s">
        <v>6</v>
      </c>
    </row>
    <row r="3" spans="1:5" x14ac:dyDescent="0.25">
      <c r="A3" t="s">
        <v>0</v>
      </c>
    </row>
    <row r="5" spans="1:5" x14ac:dyDescent="0.25">
      <c r="A5" s="2" t="s">
        <v>1</v>
      </c>
      <c r="B5" s="11">
        <v>2017</v>
      </c>
      <c r="C5" s="12"/>
      <c r="D5" s="12"/>
      <c r="E5" s="13"/>
    </row>
    <row r="6" spans="1:5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7</v>
      </c>
    </row>
    <row r="7" spans="1:5" x14ac:dyDescent="0.25">
      <c r="A7" s="2">
        <v>1</v>
      </c>
      <c r="B7" s="3"/>
      <c r="C7" s="3">
        <f>143+416</f>
        <v>559</v>
      </c>
      <c r="D7" s="3"/>
      <c r="E7" s="3">
        <f>85+(114000/4000)+66+(477500/4000)</f>
        <v>298.875</v>
      </c>
    </row>
    <row r="8" spans="1:5" x14ac:dyDescent="0.25">
      <c r="A8" s="2">
        <v>2</v>
      </c>
      <c r="B8" s="3"/>
      <c r="C8" s="3">
        <f>390000/4000</f>
        <v>97.5</v>
      </c>
      <c r="D8" s="3"/>
      <c r="E8" s="3">
        <f>135.5+(1475000/4000)+26+(460300/4000)</f>
        <v>645.32500000000005</v>
      </c>
    </row>
    <row r="9" spans="1:5" x14ac:dyDescent="0.25">
      <c r="A9" s="2">
        <v>3</v>
      </c>
      <c r="B9" s="3"/>
      <c r="C9" s="3"/>
      <c r="D9" s="3"/>
      <c r="E9" s="3">
        <f>11.2+(875000/4000)+29.5+(455000/4000)+(118500/4000)</f>
        <v>402.82499999999999</v>
      </c>
    </row>
    <row r="10" spans="1:5" x14ac:dyDescent="0.25">
      <c r="A10" s="2">
        <v>4</v>
      </c>
      <c r="B10" s="3"/>
      <c r="C10" s="3">
        <f>(849500/4000)+(2200000/4000)</f>
        <v>762.375</v>
      </c>
      <c r="D10" s="3"/>
      <c r="E10" s="3">
        <f>126.5+(21000/4000)+51+(246500/4000)</f>
        <v>244.375</v>
      </c>
    </row>
    <row r="11" spans="1:5" x14ac:dyDescent="0.25">
      <c r="A11" s="2">
        <v>5</v>
      </c>
      <c r="B11" s="3"/>
      <c r="C11" s="3">
        <f>(192000/4000)+333.7</f>
        <v>381.7</v>
      </c>
      <c r="D11" s="3"/>
      <c r="E11" s="3"/>
    </row>
    <row r="12" spans="1:5" x14ac:dyDescent="0.25">
      <c r="A12" s="2">
        <v>6</v>
      </c>
      <c r="B12" s="3"/>
      <c r="C12" s="3">
        <f>(114000/4000)</f>
        <v>28.5</v>
      </c>
      <c r="D12" s="3"/>
      <c r="E12" s="3"/>
    </row>
    <row r="13" spans="1:5" x14ac:dyDescent="0.25">
      <c r="A13" s="2">
        <v>7</v>
      </c>
      <c r="B13" s="3"/>
      <c r="C13" s="3"/>
      <c r="D13" s="3"/>
      <c r="E13" s="3"/>
    </row>
    <row r="14" spans="1:5" x14ac:dyDescent="0.25">
      <c r="A14" s="2">
        <v>8</v>
      </c>
      <c r="B14" s="3"/>
      <c r="C14" s="3"/>
      <c r="D14" s="3"/>
      <c r="E14" s="3"/>
    </row>
    <row r="15" spans="1:5" x14ac:dyDescent="0.25">
      <c r="A15" s="2">
        <v>9</v>
      </c>
      <c r="B15" s="3"/>
      <c r="C15" s="3"/>
      <c r="D15" s="3">
        <f>119.5</f>
        <v>119.5</v>
      </c>
      <c r="E15" s="3"/>
    </row>
    <row r="16" spans="1:5" x14ac:dyDescent="0.25">
      <c r="A16" s="2">
        <v>10</v>
      </c>
      <c r="B16" s="3"/>
      <c r="C16" s="3"/>
      <c r="D16" s="3"/>
      <c r="E16" s="3"/>
    </row>
    <row r="17" spans="1:5" x14ac:dyDescent="0.25">
      <c r="A17" s="2">
        <v>11</v>
      </c>
      <c r="B17" s="3"/>
      <c r="C17" s="3">
        <f>225+(32000/4000)</f>
        <v>233</v>
      </c>
      <c r="D17" s="3"/>
      <c r="E17" s="4">
        <f>(207500/4000)</f>
        <v>51.875</v>
      </c>
    </row>
    <row r="18" spans="1:5" x14ac:dyDescent="0.25">
      <c r="A18" s="2">
        <v>12</v>
      </c>
      <c r="B18" s="3"/>
      <c r="C18" s="3">
        <f>(68000+73000+73000)/4000</f>
        <v>53.5</v>
      </c>
      <c r="D18" s="3"/>
      <c r="E18" s="3"/>
    </row>
    <row r="19" spans="1:5" x14ac:dyDescent="0.25">
      <c r="A19" s="2">
        <v>13</v>
      </c>
      <c r="B19" s="3"/>
      <c r="C19" s="3"/>
      <c r="D19" s="3">
        <f>17+(178500/4000)</f>
        <v>61.625</v>
      </c>
      <c r="E19" s="3">
        <f>28+(423500/4000)</f>
        <v>133.875</v>
      </c>
    </row>
    <row r="20" spans="1:5" x14ac:dyDescent="0.25">
      <c r="A20" s="2">
        <v>14</v>
      </c>
      <c r="B20" s="3"/>
      <c r="C20" s="3"/>
      <c r="D20" s="3">
        <f>49.5+(313500/4000)</f>
        <v>127.875</v>
      </c>
      <c r="E20" s="3"/>
    </row>
    <row r="21" spans="1:5" x14ac:dyDescent="0.25">
      <c r="A21" s="2">
        <v>15</v>
      </c>
      <c r="B21" s="3"/>
      <c r="C21" s="3">
        <f>6530000/4000</f>
        <v>1632.5</v>
      </c>
      <c r="D21" s="3"/>
      <c r="E21" s="3"/>
    </row>
    <row r="22" spans="1:5" x14ac:dyDescent="0.25">
      <c r="A22" s="2">
        <v>16</v>
      </c>
      <c r="B22" s="3"/>
      <c r="C22" s="4">
        <f>120+32+(410500/4000)</f>
        <v>254.625</v>
      </c>
      <c r="D22" s="3">
        <f>72+(77500/4000)+8+(135500/4000)</f>
        <v>133.25</v>
      </c>
      <c r="E22" s="3"/>
    </row>
    <row r="23" spans="1:5" x14ac:dyDescent="0.25">
      <c r="A23" s="2">
        <v>17</v>
      </c>
      <c r="B23" s="3"/>
      <c r="C23" s="3"/>
      <c r="D23" s="3"/>
      <c r="E23" s="3">
        <f>76.5+(353000/4000)</f>
        <v>164.75</v>
      </c>
    </row>
    <row r="24" spans="1:5" x14ac:dyDescent="0.25">
      <c r="A24" s="2">
        <v>18</v>
      </c>
      <c r="B24" s="3"/>
      <c r="C24" s="3">
        <f>325800/4000</f>
        <v>81.45</v>
      </c>
      <c r="D24" s="3"/>
      <c r="E24" s="3"/>
    </row>
    <row r="25" spans="1:5" x14ac:dyDescent="0.25">
      <c r="A25" s="2">
        <v>19</v>
      </c>
      <c r="B25" s="3"/>
      <c r="C25" s="3">
        <f>1000000/4000</f>
        <v>250</v>
      </c>
      <c r="D25" s="3"/>
      <c r="E25" s="3"/>
    </row>
    <row r="26" spans="1:5" x14ac:dyDescent="0.25">
      <c r="A26" s="2">
        <v>20</v>
      </c>
      <c r="B26" s="3"/>
      <c r="C26" s="3"/>
      <c r="D26" s="4"/>
      <c r="E26" s="3">
        <f>122+(578800/4000)+127.5+(7883000/4000)</f>
        <v>2364.9499999999998</v>
      </c>
    </row>
    <row r="27" spans="1:5" x14ac:dyDescent="0.25">
      <c r="A27" s="2">
        <v>21</v>
      </c>
      <c r="B27" s="3"/>
      <c r="C27" s="3"/>
      <c r="D27" s="3">
        <f>69+(344000/4000)</f>
        <v>155</v>
      </c>
      <c r="E27" s="3"/>
    </row>
    <row r="28" spans="1:5" x14ac:dyDescent="0.25">
      <c r="A28" s="2">
        <v>22</v>
      </c>
      <c r="B28" s="3"/>
      <c r="C28" s="3"/>
      <c r="D28" s="3">
        <f>93+(460000/4000)+44+(289500/4000)</f>
        <v>324.375</v>
      </c>
      <c r="E28" s="3"/>
    </row>
    <row r="29" spans="1:5" x14ac:dyDescent="0.25">
      <c r="A29" s="2">
        <v>23</v>
      </c>
      <c r="B29" s="3"/>
      <c r="C29" s="3"/>
      <c r="D29" s="3"/>
      <c r="E29" s="3"/>
    </row>
    <row r="30" spans="1:5" x14ac:dyDescent="0.25">
      <c r="A30" s="2">
        <v>24</v>
      </c>
      <c r="B30" s="3"/>
      <c r="C30" s="3"/>
      <c r="D30" s="3">
        <f>9+(200000/4000)+216.6</f>
        <v>275.60000000000002</v>
      </c>
      <c r="E30" s="3"/>
    </row>
    <row r="31" spans="1:5" x14ac:dyDescent="0.25">
      <c r="A31" s="2">
        <v>25</v>
      </c>
      <c r="B31" s="3"/>
      <c r="C31" s="3">
        <f>61+(14000/4000)</f>
        <v>64.5</v>
      </c>
      <c r="D31" s="3">
        <f>85000/4000</f>
        <v>21.25</v>
      </c>
      <c r="E31" s="3">
        <f>34+(439000/4000)</f>
        <v>143.75</v>
      </c>
    </row>
    <row r="32" spans="1:5" x14ac:dyDescent="0.25">
      <c r="A32" s="2">
        <v>26</v>
      </c>
      <c r="B32" s="3"/>
      <c r="C32" s="3"/>
      <c r="D32" s="3"/>
      <c r="E32" s="3"/>
    </row>
    <row r="33" spans="1:7" x14ac:dyDescent="0.25">
      <c r="A33" s="2">
        <v>27</v>
      </c>
      <c r="B33" s="3"/>
      <c r="C33" s="3">
        <f>49.4+(405000/4000)</f>
        <v>150.65</v>
      </c>
      <c r="D33" s="3">
        <f>32.6+44+98+((33000+27000+45000)/4000)</f>
        <v>200.85</v>
      </c>
      <c r="E33" s="3"/>
    </row>
    <row r="34" spans="1:7" x14ac:dyDescent="0.25">
      <c r="A34" s="2">
        <v>28</v>
      </c>
      <c r="B34" s="3"/>
      <c r="C34" s="3">
        <f>3660000/4000</f>
        <v>915</v>
      </c>
      <c r="D34" s="3">
        <f>123+(360000/4000)</f>
        <v>213</v>
      </c>
      <c r="E34" s="3"/>
    </row>
    <row r="35" spans="1:7" x14ac:dyDescent="0.25">
      <c r="A35" s="2">
        <v>29</v>
      </c>
      <c r="B35" s="3"/>
      <c r="C35" s="3"/>
      <c r="D35" s="3">
        <f>118.2+(25000/4000)</f>
        <v>124.45</v>
      </c>
      <c r="E35" s="3"/>
    </row>
    <row r="36" spans="1:7" x14ac:dyDescent="0.25">
      <c r="A36" s="2">
        <v>30</v>
      </c>
      <c r="B36" s="3"/>
      <c r="C36" s="3"/>
      <c r="D36" s="3"/>
      <c r="E36" s="3"/>
    </row>
    <row r="37" spans="1:7" x14ac:dyDescent="0.25">
      <c r="A37" s="2">
        <v>31</v>
      </c>
      <c r="B37" s="3"/>
      <c r="C37" s="3">
        <f>(92000+67000+80000+110000)/4000</f>
        <v>87.25</v>
      </c>
      <c r="D37" s="3">
        <f>160500/4000</f>
        <v>40.125</v>
      </c>
      <c r="E37" s="3"/>
    </row>
    <row r="38" spans="1:7" x14ac:dyDescent="0.25">
      <c r="A38" s="1" t="s">
        <v>8</v>
      </c>
      <c r="B38" s="5">
        <f>SUM(B7:B37)</f>
        <v>0</v>
      </c>
      <c r="C38" s="5">
        <f t="shared" ref="C38:E38" si="0">SUM(C7:C37)</f>
        <v>5551.5499999999993</v>
      </c>
      <c r="D38" s="5">
        <f t="shared" si="0"/>
        <v>1796.8999999999999</v>
      </c>
      <c r="E38" s="5">
        <f t="shared" si="0"/>
        <v>4450.6000000000004</v>
      </c>
    </row>
    <row r="39" spans="1:7" x14ac:dyDescent="0.25">
      <c r="A39" s="10" t="s">
        <v>9</v>
      </c>
      <c r="B39" s="10"/>
      <c r="C39" s="10"/>
      <c r="D39" s="10"/>
      <c r="E39" s="5">
        <f>AVERAGE(C38:E38)</f>
        <v>3933.0166666666664</v>
      </c>
      <c r="F39" s="9">
        <v>0.3</v>
      </c>
      <c r="G39" s="8">
        <f>F39*E39</f>
        <v>1179.905</v>
      </c>
    </row>
    <row r="41" spans="1:7" x14ac:dyDescent="0.25">
      <c r="E41" t="s">
        <v>10</v>
      </c>
    </row>
    <row r="45" spans="1:7" x14ac:dyDescent="0.25">
      <c r="E45" s="6"/>
    </row>
    <row r="46" spans="1:7" x14ac:dyDescent="0.25">
      <c r="E46" t="s">
        <v>11</v>
      </c>
    </row>
  </sheetData>
  <mergeCells count="2">
    <mergeCell ref="B5:E5"/>
    <mergeCell ref="A39:D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Money Exchange</vt:lpstr>
      <vt:lpstr>Grocery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 Ratanak</dc:creator>
  <cp:lastModifiedBy>Sok Ratanak</cp:lastModifiedBy>
  <cp:lastPrinted>2017-12-20T07:21:06Z</cp:lastPrinted>
  <dcterms:created xsi:type="dcterms:W3CDTF">2017-12-18T02:37:26Z</dcterms:created>
  <dcterms:modified xsi:type="dcterms:W3CDTF">2017-12-20T07:21:08Z</dcterms:modified>
</cp:coreProperties>
</file>