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5315" windowHeight="61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4" i="1" l="1"/>
  <c r="D24" i="1"/>
  <c r="B24" i="1"/>
  <c r="D23" i="1"/>
  <c r="C23" i="1"/>
  <c r="B23" i="1"/>
  <c r="I2" i="1" l="1"/>
  <c r="B3" i="2"/>
  <c r="D4" i="2"/>
  <c r="C4" i="2"/>
  <c r="B4" i="2"/>
  <c r="B31" i="1"/>
  <c r="B30" i="1"/>
  <c r="C30" i="1" s="1"/>
  <c r="D30" i="1" s="1"/>
  <c r="C29" i="1"/>
  <c r="D29" i="1" s="1"/>
  <c r="B29" i="1"/>
  <c r="D27" i="1"/>
  <c r="C27" i="1"/>
  <c r="B27" i="1"/>
  <c r="D2" i="1" l="1"/>
  <c r="D3" i="1" s="1"/>
  <c r="H2" i="1" l="1"/>
  <c r="C6" i="2" l="1"/>
  <c r="B6" i="2"/>
  <c r="D5" i="2"/>
  <c r="B5" i="2"/>
  <c r="D3" i="2"/>
  <c r="D6" i="2" s="1"/>
  <c r="C3" i="2"/>
  <c r="C5" i="2" s="1"/>
  <c r="D4" i="1"/>
  <c r="D15" i="1" s="1"/>
  <c r="C7" i="1"/>
  <c r="B7" i="1" s="1"/>
  <c r="C9" i="1"/>
  <c r="B9" i="1" s="1"/>
  <c r="C10" i="1"/>
  <c r="B10" i="1" s="1"/>
  <c r="D11" i="1"/>
  <c r="D31" i="1" l="1"/>
  <c r="C31" i="1"/>
  <c r="C2" i="1"/>
  <c r="B11" i="1"/>
  <c r="C11" i="1"/>
  <c r="D12" i="1"/>
  <c r="C3" i="1" l="1"/>
  <c r="G2" i="1"/>
  <c r="B25" i="1"/>
  <c r="D13" i="1"/>
  <c r="D18" i="1" s="1"/>
  <c r="D16" i="1"/>
  <c r="B2" i="1"/>
  <c r="B3" i="1" s="1"/>
  <c r="F2" i="1" l="1"/>
  <c r="C25" i="1"/>
  <c r="C32" i="1" s="1"/>
  <c r="C33" i="1" s="1"/>
  <c r="C35" i="1" s="1"/>
  <c r="B4" i="1"/>
  <c r="C4" i="1"/>
  <c r="B32" i="1"/>
  <c r="B33" i="1" s="1"/>
  <c r="B35" i="1" s="1"/>
  <c r="B12" i="1" l="1"/>
  <c r="B15" i="1"/>
  <c r="C12" i="1"/>
  <c r="C15" i="1"/>
  <c r="D25" i="1"/>
  <c r="D32" i="1" s="1"/>
  <c r="D33" i="1" s="1"/>
  <c r="D35" i="1" s="1"/>
  <c r="B13" i="1" l="1"/>
  <c r="B18" i="1" s="1"/>
  <c r="B16" i="1"/>
  <c r="C13" i="1"/>
  <c r="C18" i="1" s="1"/>
  <c r="C16" i="1"/>
</calcChain>
</file>

<file path=xl/sharedStrings.xml><?xml version="1.0" encoding="utf-8"?>
<sst xmlns="http://schemas.openxmlformats.org/spreadsheetml/2006/main" count="45" uniqueCount="31">
  <si>
    <t>Revenues (USD)</t>
  </si>
  <si>
    <t>31/12/2015</t>
  </si>
  <si>
    <t xml:space="preserve">Sales </t>
  </si>
  <si>
    <t>COGS</t>
  </si>
  <si>
    <t>Gross profit</t>
  </si>
  <si>
    <t xml:space="preserve">Operating expenses </t>
  </si>
  <si>
    <t>Salaries</t>
  </si>
  <si>
    <t>Trucks maintenance</t>
  </si>
  <si>
    <t>Petrol</t>
  </si>
  <si>
    <t xml:space="preserve">Utilities </t>
  </si>
  <si>
    <t xml:space="preserve">Other expenses </t>
  </si>
  <si>
    <t xml:space="preserve">Total expenses </t>
  </si>
  <si>
    <t xml:space="preserve">Net profit </t>
  </si>
  <si>
    <t>Monthly average</t>
  </si>
  <si>
    <t>31/12/2014</t>
  </si>
  <si>
    <t>31/12/2016</t>
  </si>
  <si>
    <t>31/12/2017</t>
  </si>
  <si>
    <t>31/12/2018</t>
  </si>
  <si>
    <t>31/12/2019</t>
  </si>
  <si>
    <t>Description (USD’000)</t>
  </si>
  <si>
    <t>FY2016</t>
  </si>
  <si>
    <t>Sensitize</t>
  </si>
  <si>
    <t>Monthly</t>
  </si>
  <si>
    <t>Case 1</t>
  </si>
  <si>
    <t>Case 2</t>
  </si>
  <si>
    <t>Monthly Net Income</t>
  </si>
  <si>
    <t>Monthly Commitment</t>
  </si>
  <si>
    <t>DSR (x)</t>
  </si>
  <si>
    <t>Uncommitted Balance</t>
  </si>
  <si>
    <t>Installment</t>
  </si>
  <si>
    <t>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</si>
</sst>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#,##0.0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u/>
      <sz val="10"/>
      <name val="Tahoma"/>
      <family val="2"/>
    </font>
    <font>
      <sz val="10"/>
      <name val="Tahoma"/>
      <family val="2"/>
    </font>
    <font>
      <sz val="10"/>
      <name val="Calibri"/>
      <family val="2"/>
      <scheme val="minor"/>
    </font>
    <font>
      <b/>
      <sz val="10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2" fontId="2" fillId="0" borderId="1" xfId="0" applyNumberFormat="1" applyFont="1" applyBorder="1" applyAlignment="1">
      <alignment horizontal="right" vertical="center"/>
    </xf>
    <xf numFmtId="164" fontId="0" fillId="0" borderId="0" xfId="1" applyNumberFormat="1" applyFont="1"/>
    <xf numFmtId="165" fontId="2" fillId="0" borderId="1" xfId="0" applyNumberFormat="1" applyFont="1" applyBorder="1" applyAlignment="1">
      <alignment horizontal="right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left" vertical="center" wrapText="1"/>
    </xf>
    <xf numFmtId="43" fontId="0" fillId="0" borderId="0" xfId="1" applyNumberFormat="1" applyFont="1"/>
    <xf numFmtId="166" fontId="0" fillId="0" borderId="0" xfId="2" applyNumberFormat="1" applyFont="1"/>
    <xf numFmtId="165" fontId="2" fillId="0" borderId="1" xfId="0" applyNumberFormat="1" applyFont="1" applyBorder="1" applyAlignment="1">
      <alignment horizontal="right" vertical="center"/>
    </xf>
    <xf numFmtId="165" fontId="0" fillId="0" borderId="0" xfId="0" applyNumberFormat="1"/>
    <xf numFmtId="0" fontId="4" fillId="0" borderId="1" xfId="0" applyFont="1" applyBorder="1" applyAlignment="1">
      <alignment horizontal="justify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="166" zoomScaleNormal="166" workbookViewId="0">
      <selection activeCell="E20" sqref="E20"/>
    </sheetView>
  </sheetViews>
  <sheetFormatPr defaultRowHeight="15" x14ac:dyDescent="0.25"/>
  <cols>
    <col min="1" max="1" width="29" customWidth="1"/>
    <col min="2" max="4" width="12.85546875" bestFit="1" customWidth="1"/>
  </cols>
  <sheetData>
    <row r="1" spans="1:9" x14ac:dyDescent="0.25">
      <c r="A1" s="1" t="s">
        <v>0</v>
      </c>
      <c r="B1" s="2" t="s">
        <v>14</v>
      </c>
      <c r="C1" s="2" t="s">
        <v>1</v>
      </c>
      <c r="D1" s="2" t="s">
        <v>15</v>
      </c>
    </row>
    <row r="2" spans="1:9" x14ac:dyDescent="0.25">
      <c r="A2" s="3" t="s">
        <v>2</v>
      </c>
      <c r="B2" s="8">
        <f>C2*0.9</f>
        <v>58320</v>
      </c>
      <c r="C2" s="8">
        <f>D2*0.9</f>
        <v>64800</v>
      </c>
      <c r="D2" s="8">
        <f>200*30*12</f>
        <v>72000</v>
      </c>
      <c r="F2" s="7">
        <f>B2/360</f>
        <v>162</v>
      </c>
      <c r="G2" s="7">
        <f t="shared" ref="G2:H2" si="0">C2/360</f>
        <v>180</v>
      </c>
      <c r="H2" s="7">
        <f t="shared" si="0"/>
        <v>200</v>
      </c>
      <c r="I2" s="14">
        <f>D2-C2</f>
        <v>7200</v>
      </c>
    </row>
    <row r="3" spans="1:9" x14ac:dyDescent="0.25">
      <c r="A3" s="3" t="s">
        <v>3</v>
      </c>
      <c r="B3" s="8">
        <f>B2*0.75</f>
        <v>43740</v>
      </c>
      <c r="C3" s="8">
        <f>C2*0.75</f>
        <v>48600</v>
      </c>
      <c r="D3" s="8">
        <f>D2*0.75</f>
        <v>54000</v>
      </c>
    </row>
    <row r="4" spans="1:9" x14ac:dyDescent="0.25">
      <c r="A4" s="1" t="s">
        <v>4</v>
      </c>
      <c r="B4" s="9">
        <f>B2-B3</f>
        <v>14580</v>
      </c>
      <c r="C4" s="9">
        <f t="shared" ref="C4:D4" si="1">C2-C3</f>
        <v>16200</v>
      </c>
      <c r="D4" s="9">
        <f t="shared" si="1"/>
        <v>18000</v>
      </c>
    </row>
    <row r="5" spans="1:9" x14ac:dyDescent="0.25">
      <c r="A5" s="1" t="s">
        <v>5</v>
      </c>
      <c r="B5" s="10"/>
      <c r="C5" s="10"/>
      <c r="D5" s="10"/>
    </row>
    <row r="6" spans="1:9" hidden="1" x14ac:dyDescent="0.25">
      <c r="A6" s="3" t="s">
        <v>6</v>
      </c>
      <c r="B6" s="8"/>
      <c r="C6" s="8"/>
      <c r="D6" s="8"/>
    </row>
    <row r="7" spans="1:9" x14ac:dyDescent="0.25">
      <c r="A7" s="3" t="s">
        <v>7</v>
      </c>
      <c r="B7" s="8">
        <f t="shared" ref="B7:B10" si="2">C7*0.9</f>
        <v>324</v>
      </c>
      <c r="C7" s="8">
        <f t="shared" ref="C7:C10" si="3">D7*0.9</f>
        <v>360</v>
      </c>
      <c r="D7" s="8">
        <v>400</v>
      </c>
    </row>
    <row r="8" spans="1:9" x14ac:dyDescent="0.25">
      <c r="A8" s="3" t="s">
        <v>8</v>
      </c>
      <c r="B8" s="8">
        <v>900</v>
      </c>
      <c r="C8" s="8">
        <v>900</v>
      </c>
      <c r="D8" s="8">
        <v>900</v>
      </c>
    </row>
    <row r="9" spans="1:9" x14ac:dyDescent="0.25">
      <c r="A9" s="3" t="s">
        <v>9</v>
      </c>
      <c r="B9" s="8">
        <f t="shared" si="2"/>
        <v>486</v>
      </c>
      <c r="C9" s="8">
        <f t="shared" si="3"/>
        <v>540</v>
      </c>
      <c r="D9" s="8">
        <v>600</v>
      </c>
    </row>
    <row r="10" spans="1:9" x14ac:dyDescent="0.25">
      <c r="A10" s="3" t="s">
        <v>10</v>
      </c>
      <c r="B10" s="8">
        <f t="shared" si="2"/>
        <v>810</v>
      </c>
      <c r="C10" s="8">
        <f t="shared" si="3"/>
        <v>900</v>
      </c>
      <c r="D10" s="8">
        <v>1000</v>
      </c>
    </row>
    <row r="11" spans="1:9" x14ac:dyDescent="0.25">
      <c r="A11" s="1" t="s">
        <v>11</v>
      </c>
      <c r="B11" s="9">
        <f>SUM(B6:B10)</f>
        <v>2520</v>
      </c>
      <c r="C11" s="9">
        <f>SUM(C6:C10)</f>
        <v>2700</v>
      </c>
      <c r="D11" s="9">
        <f>SUM(D6:D10)</f>
        <v>2900</v>
      </c>
    </row>
    <row r="12" spans="1:9" x14ac:dyDescent="0.25">
      <c r="A12" s="1" t="s">
        <v>12</v>
      </c>
      <c r="B12" s="9">
        <f>B4-B11</f>
        <v>12060</v>
      </c>
      <c r="C12" s="9">
        <f>C4-C11</f>
        <v>13500</v>
      </c>
      <c r="D12" s="9">
        <f>D4-D11</f>
        <v>15100</v>
      </c>
    </row>
    <row r="13" spans="1:9" x14ac:dyDescent="0.25">
      <c r="A13" s="1" t="s">
        <v>13</v>
      </c>
      <c r="B13" s="9">
        <f>B12/12</f>
        <v>1005</v>
      </c>
      <c r="C13" s="9">
        <f>C12/12</f>
        <v>1125</v>
      </c>
      <c r="D13" s="9">
        <f>D12/12</f>
        <v>1258.3333333333333</v>
      </c>
    </row>
    <row r="15" spans="1:9" x14ac:dyDescent="0.25">
      <c r="B15" s="12">
        <f>B4/B2</f>
        <v>0.25</v>
      </c>
      <c r="C15" s="12">
        <f t="shared" ref="C15:D15" si="4">C4/C2</f>
        <v>0.25</v>
      </c>
      <c r="D15" s="12">
        <f t="shared" si="4"/>
        <v>0.25</v>
      </c>
    </row>
    <row r="16" spans="1:9" x14ac:dyDescent="0.25">
      <c r="B16" s="12">
        <f>B12/B2</f>
        <v>0.20679012345679013</v>
      </c>
      <c r="C16" s="12">
        <f t="shared" ref="C16:D16" si="5">C12/C2</f>
        <v>0.20833333333333334</v>
      </c>
      <c r="D16" s="12">
        <f t="shared" si="5"/>
        <v>0.20972222222222223</v>
      </c>
    </row>
    <row r="17" spans="1:4" x14ac:dyDescent="0.25">
      <c r="A17" t="s">
        <v>29</v>
      </c>
      <c r="B17" s="7">
        <v>414</v>
      </c>
      <c r="C17" s="7">
        <v>414</v>
      </c>
      <c r="D17" s="7">
        <v>414</v>
      </c>
    </row>
    <row r="18" spans="1:4" x14ac:dyDescent="0.25">
      <c r="A18" t="s">
        <v>30</v>
      </c>
      <c r="B18" s="11">
        <f>B13/B17</f>
        <v>2.4275362318840581</v>
      </c>
      <c r="C18" s="11">
        <f t="shared" ref="C18:D18" si="6">C13/C17</f>
        <v>2.7173913043478262</v>
      </c>
      <c r="D18" s="11">
        <f t="shared" si="6"/>
        <v>3.0394524959742348</v>
      </c>
    </row>
    <row r="22" spans="1:4" x14ac:dyDescent="0.25">
      <c r="A22" s="1" t="s">
        <v>0</v>
      </c>
      <c r="B22" s="2" t="s">
        <v>16</v>
      </c>
      <c r="C22" s="2" t="s">
        <v>17</v>
      </c>
      <c r="D22" s="2" t="s">
        <v>18</v>
      </c>
    </row>
    <row r="23" spans="1:4" x14ac:dyDescent="0.25">
      <c r="A23" s="3" t="s">
        <v>2</v>
      </c>
      <c r="B23" s="8">
        <f>D2+D2*0.03</f>
        <v>74160</v>
      </c>
      <c r="C23" s="8">
        <f>B23+B23*0.03</f>
        <v>76384.800000000003</v>
      </c>
      <c r="D23" s="8">
        <f>C23+C23*0.03</f>
        <v>78676.343999999997</v>
      </c>
    </row>
    <row r="24" spans="1:4" x14ac:dyDescent="0.25">
      <c r="A24" s="3" t="s">
        <v>3</v>
      </c>
      <c r="B24" s="8">
        <f>B23*0.75</f>
        <v>55620</v>
      </c>
      <c r="C24" s="8">
        <f t="shared" ref="C24:D24" si="7">C23*0.75</f>
        <v>57288.600000000006</v>
      </c>
      <c r="D24" s="8">
        <f t="shared" si="7"/>
        <v>59007.258000000002</v>
      </c>
    </row>
    <row r="25" spans="1:4" x14ac:dyDescent="0.25">
      <c r="A25" s="1" t="s">
        <v>4</v>
      </c>
      <c r="B25" s="9">
        <f>B23-B24</f>
        <v>18540</v>
      </c>
      <c r="C25" s="9">
        <f t="shared" ref="C25:D25" si="8">C23-C24</f>
        <v>19096.199999999997</v>
      </c>
      <c r="D25" s="9">
        <f t="shared" si="8"/>
        <v>19669.085999999996</v>
      </c>
    </row>
    <row r="26" spans="1:4" x14ac:dyDescent="0.25">
      <c r="A26" s="1" t="s">
        <v>5</v>
      </c>
      <c r="B26" s="10"/>
      <c r="C26" s="10"/>
      <c r="D26" s="10"/>
    </row>
    <row r="27" spans="1:4" x14ac:dyDescent="0.25">
      <c r="A27" s="3" t="s">
        <v>7</v>
      </c>
      <c r="B27" s="8">
        <f>D7*1.1</f>
        <v>440.00000000000006</v>
      </c>
      <c r="C27" s="8">
        <f>B27*1.1</f>
        <v>484.00000000000011</v>
      </c>
      <c r="D27" s="8">
        <f>C27*1.1</f>
        <v>532.4000000000002</v>
      </c>
    </row>
    <row r="28" spans="1:4" x14ac:dyDescent="0.25">
      <c r="A28" s="3" t="s">
        <v>8</v>
      </c>
      <c r="B28" s="8">
        <v>950</v>
      </c>
      <c r="C28" s="8">
        <v>950</v>
      </c>
      <c r="D28" s="8">
        <v>1000</v>
      </c>
    </row>
    <row r="29" spans="1:4" x14ac:dyDescent="0.25">
      <c r="A29" s="3" t="s">
        <v>9</v>
      </c>
      <c r="B29" s="8">
        <f>D9*1.1</f>
        <v>660</v>
      </c>
      <c r="C29" s="8">
        <f>B29*1.1</f>
        <v>726.00000000000011</v>
      </c>
      <c r="D29" s="8">
        <f>C29*1.1</f>
        <v>798.60000000000014</v>
      </c>
    </row>
    <row r="30" spans="1:4" x14ac:dyDescent="0.25">
      <c r="A30" s="3" t="s">
        <v>10</v>
      </c>
      <c r="B30" s="8">
        <f>D10*1.1</f>
        <v>1100</v>
      </c>
      <c r="C30" s="8">
        <f>B30*1.1</f>
        <v>1210</v>
      </c>
      <c r="D30" s="8">
        <f>C30*1.1</f>
        <v>1331</v>
      </c>
    </row>
    <row r="31" spans="1:4" x14ac:dyDescent="0.25">
      <c r="A31" s="1" t="s">
        <v>11</v>
      </c>
      <c r="B31" s="9">
        <f>SUM(B27:B30)</f>
        <v>3150</v>
      </c>
      <c r="C31" s="9">
        <f>SUM(C27:C30)</f>
        <v>3370</v>
      </c>
      <c r="D31" s="9">
        <f>SUM(D27:D30)</f>
        <v>3662</v>
      </c>
    </row>
    <row r="32" spans="1:4" x14ac:dyDescent="0.25">
      <c r="A32" s="1" t="s">
        <v>12</v>
      </c>
      <c r="B32" s="9">
        <f>B25-B31</f>
        <v>15390</v>
      </c>
      <c r="C32" s="9">
        <f>C25-C31</f>
        <v>15726.199999999997</v>
      </c>
      <c r="D32" s="9">
        <f>D25-D31</f>
        <v>16007.085999999996</v>
      </c>
    </row>
    <row r="33" spans="1:4" x14ac:dyDescent="0.25">
      <c r="A33" s="1" t="s">
        <v>13</v>
      </c>
      <c r="B33" s="9">
        <f>B32/12</f>
        <v>1282.5</v>
      </c>
      <c r="C33" s="9">
        <f>C32/12</f>
        <v>1310.5166666666664</v>
      </c>
      <c r="D33" s="9">
        <f>D32/12</f>
        <v>1333.9238333333331</v>
      </c>
    </row>
    <row r="34" spans="1:4" x14ac:dyDescent="0.25">
      <c r="A34" s="15" t="s">
        <v>29</v>
      </c>
      <c r="B34" s="16">
        <v>414</v>
      </c>
      <c r="C34" s="16">
        <v>414</v>
      </c>
      <c r="D34" s="16">
        <v>414</v>
      </c>
    </row>
    <row r="35" spans="1:4" x14ac:dyDescent="0.25">
      <c r="A35" s="15" t="s">
        <v>30</v>
      </c>
      <c r="B35" s="17">
        <f>B33/B34</f>
        <v>3.097826086956522</v>
      </c>
      <c r="C35" s="17">
        <f t="shared" ref="C35:D35" si="9">C33/C34</f>
        <v>3.1654991948470204</v>
      </c>
      <c r="D35" s="17">
        <f t="shared" si="9"/>
        <v>3.2220382447665048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72" zoomScaleNormal="172" workbookViewId="0">
      <selection activeCell="B3" sqref="B3:D6"/>
    </sheetView>
  </sheetViews>
  <sheetFormatPr defaultRowHeight="15" x14ac:dyDescent="0.25"/>
  <cols>
    <col min="1" max="1" width="22.7109375" bestFit="1" customWidth="1"/>
    <col min="2" max="2" width="12.28515625" bestFit="1" customWidth="1"/>
    <col min="3" max="4" width="9.5703125" bestFit="1" customWidth="1"/>
  </cols>
  <sheetData>
    <row r="1" spans="1:4" x14ac:dyDescent="0.25">
      <c r="A1" s="18" t="s">
        <v>19</v>
      </c>
      <c r="B1" s="4" t="s">
        <v>20</v>
      </c>
      <c r="C1" s="19" t="s">
        <v>21</v>
      </c>
      <c r="D1" s="19"/>
    </row>
    <row r="2" spans="1:4" x14ac:dyDescent="0.25">
      <c r="A2" s="18"/>
      <c r="B2" s="4" t="s">
        <v>22</v>
      </c>
      <c r="C2" s="4" t="s">
        <v>23</v>
      </c>
      <c r="D2" s="4" t="s">
        <v>24</v>
      </c>
    </row>
    <row r="3" spans="1:4" x14ac:dyDescent="0.25">
      <c r="A3" s="5" t="s">
        <v>25</v>
      </c>
      <c r="B3" s="13">
        <f>Sheet1!D13</f>
        <v>1258.3333333333333</v>
      </c>
      <c r="C3" s="13">
        <f>B3*0.8</f>
        <v>1006.6666666666666</v>
      </c>
      <c r="D3" s="13">
        <f>B3*0.5</f>
        <v>629.16666666666663</v>
      </c>
    </row>
    <row r="4" spans="1:4" x14ac:dyDescent="0.25">
      <c r="A4" s="5" t="s">
        <v>26</v>
      </c>
      <c r="B4" s="13">
        <f>Sheet1!D17</f>
        <v>414</v>
      </c>
      <c r="C4" s="13">
        <f>B4</f>
        <v>414</v>
      </c>
      <c r="D4" s="13">
        <f>C4</f>
        <v>414</v>
      </c>
    </row>
    <row r="5" spans="1:4" x14ac:dyDescent="0.25">
      <c r="A5" s="5" t="s">
        <v>27</v>
      </c>
      <c r="B5" s="6">
        <f>B3/B4</f>
        <v>3.0394524959742348</v>
      </c>
      <c r="C5" s="6">
        <f t="shared" ref="C5:D5" si="0">C3/C4</f>
        <v>2.4315619967793878</v>
      </c>
      <c r="D5" s="6">
        <f t="shared" si="0"/>
        <v>1.5197262479871174</v>
      </c>
    </row>
    <row r="6" spans="1:4" x14ac:dyDescent="0.25">
      <c r="A6" s="5" t="s">
        <v>28</v>
      </c>
      <c r="B6" s="13">
        <f>B3-B4</f>
        <v>844.33333333333326</v>
      </c>
      <c r="C6" s="13">
        <f t="shared" ref="C6:D6" si="1">C3-C4</f>
        <v>592.66666666666663</v>
      </c>
      <c r="D6" s="13">
        <f t="shared" si="1"/>
        <v>215.16666666666663</v>
      </c>
    </row>
  </sheetData>
  <mergeCells count="2">
    <mergeCell ref="A1:A2"/>
    <mergeCell ref="C1:D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Roeurn Sarak</dc:creator>
  <cp:lastModifiedBy>Roeurn Sarak</cp:lastModifiedBy>
  <dcterms:created xsi:type="dcterms:W3CDTF">2017-04-11T03:59:15Z</dcterms:created>
  <dcterms:modified xsi:type="dcterms:W3CDTF">2017-04-21T08:10:19Z</dcterms:modified>
</cp:coreProperties>
</file>