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0955" windowHeight="9975"/>
  </bookViews>
  <sheets>
    <sheet name="Mdm. Sea Sovi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9" i="1"/>
  <c r="E21" i="1"/>
  <c r="E28" i="1"/>
  <c r="D37" i="1"/>
  <c r="E37" i="1"/>
  <c r="C37" i="1"/>
  <c r="E35" i="1"/>
  <c r="E30" i="1"/>
  <c r="E29" i="1"/>
  <c r="E27" i="1"/>
  <c r="E26" i="1"/>
  <c r="E25" i="1"/>
  <c r="E24" i="1"/>
  <c r="E23" i="1"/>
  <c r="E19" i="1"/>
  <c r="E17" i="1"/>
  <c r="E12" i="1"/>
  <c r="E8" i="1"/>
  <c r="D33" i="1"/>
  <c r="D32" i="1"/>
  <c r="D31" i="1"/>
  <c r="D30" i="1"/>
  <c r="D27" i="1"/>
  <c r="D26" i="1"/>
  <c r="D13" i="1"/>
  <c r="D12" i="1"/>
  <c r="D11" i="1"/>
  <c r="D7" i="1"/>
  <c r="C31" i="1"/>
  <c r="C28" i="1"/>
  <c r="C27" i="1"/>
  <c r="C26" i="1"/>
  <c r="C25" i="1"/>
  <c r="C24" i="1"/>
  <c r="C23" i="1"/>
  <c r="C17" i="1"/>
  <c r="C14" i="1"/>
  <c r="C12" i="1"/>
  <c r="C9" i="1"/>
  <c r="C7" i="1"/>
</calcChain>
</file>

<file path=xl/sharedStrings.xml><?xml version="1.0" encoding="utf-8"?>
<sst xmlns="http://schemas.openxmlformats.org/spreadsheetml/2006/main" count="5" uniqueCount="5">
  <si>
    <t>Summary of Sales / Purchases Invoices.</t>
  </si>
  <si>
    <t>Day / Month</t>
  </si>
  <si>
    <t>Total</t>
  </si>
  <si>
    <t xml:space="preserve">Mr. Chea Makara </t>
  </si>
  <si>
    <t>Loan: Mr. Chea Makara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</si>
</sst>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3" fontId="0" fillId="0" borderId="3" xfId="1" applyFont="1" applyBorder="1"/>
    <xf numFmtId="0" fontId="0" fillId="0" borderId="3" xfId="0" applyBorder="1"/>
    <xf numFmtId="4" fontId="0" fillId="0" borderId="1" xfId="0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abSelected="1" workbookViewId="0">
      <selection activeCell="G41" sqref="G41"/>
    </sheetView>
  </sheetViews>
  <sheetFormatPr defaultRowHeight="15" x14ac:dyDescent="0.25"/>
  <cols>
    <col min="1" max="1" width="6.7109375" customWidth="1"/>
    <col min="2" max="2" width="16.42578125" customWidth="1"/>
    <col min="3" max="5" width="16.140625" customWidth="1"/>
    <col min="6" max="6" width="13.140625" customWidth="1"/>
    <col min="7" max="7" width="19.85546875" customWidth="1"/>
  </cols>
  <sheetData>
    <row r="2" spans="2:5" x14ac:dyDescent="0.25">
      <c r="B2" s="4" t="s">
        <v>4</v>
      </c>
    </row>
    <row r="3" spans="2:5" x14ac:dyDescent="0.25">
      <c r="B3" s="4" t="s">
        <v>0</v>
      </c>
    </row>
    <row r="5" spans="2:5" x14ac:dyDescent="0.25">
      <c r="B5" s="3" t="s">
        <v>1</v>
      </c>
      <c r="C5" s="8">
        <v>42095</v>
      </c>
      <c r="D5" s="8">
        <v>42125</v>
      </c>
      <c r="E5" s="8">
        <v>42156</v>
      </c>
    </row>
    <row r="6" spans="2:5" x14ac:dyDescent="0.25">
      <c r="B6" s="5">
        <v>1</v>
      </c>
      <c r="C6" s="9">
        <v>375.07</v>
      </c>
      <c r="D6" s="14">
        <v>1047.05</v>
      </c>
      <c r="E6" s="13">
        <v>746.96</v>
      </c>
    </row>
    <row r="7" spans="2:5" x14ac:dyDescent="0.25">
      <c r="B7" s="5">
        <v>2</v>
      </c>
      <c r="C7" s="9">
        <f>170+170.72+39+54</f>
        <v>433.72</v>
      </c>
      <c r="D7" s="13">
        <f>39+620.31+92.15+160+80.4</f>
        <v>991.8599999999999</v>
      </c>
      <c r="E7" s="13">
        <v>932.08</v>
      </c>
    </row>
    <row r="8" spans="2:5" x14ac:dyDescent="0.25">
      <c r="B8" s="5">
        <v>3</v>
      </c>
      <c r="C8" s="9">
        <v>483.2</v>
      </c>
      <c r="D8" s="13">
        <v>389.2</v>
      </c>
      <c r="E8" s="13">
        <f>50.4+78+101.85</f>
        <v>230.25</v>
      </c>
    </row>
    <row r="9" spans="2:5" x14ac:dyDescent="0.25">
      <c r="B9" s="5">
        <v>4</v>
      </c>
      <c r="C9" s="9">
        <f>42+97.8+40.74+3.75</f>
        <v>184.29000000000002</v>
      </c>
      <c r="D9" s="13">
        <v>746.6</v>
      </c>
      <c r="E9" s="13">
        <f>950.4</f>
        <v>950.4</v>
      </c>
    </row>
    <row r="10" spans="2:5" x14ac:dyDescent="0.25">
      <c r="B10" s="5">
        <v>5</v>
      </c>
      <c r="C10" s="9">
        <v>680.5</v>
      </c>
      <c r="D10" s="14">
        <v>1098.32</v>
      </c>
      <c r="E10" s="14">
        <v>1456.75</v>
      </c>
    </row>
    <row r="11" spans="2:5" x14ac:dyDescent="0.25">
      <c r="B11" s="5">
        <v>6</v>
      </c>
      <c r="C11" s="9">
        <v>727.57</v>
      </c>
      <c r="D11" s="13">
        <f>48+104.4+101.85</f>
        <v>254.25</v>
      </c>
      <c r="E11" s="13">
        <v>981.25</v>
      </c>
    </row>
    <row r="12" spans="2:5" x14ac:dyDescent="0.25">
      <c r="B12" s="5">
        <v>7</v>
      </c>
      <c r="C12" s="9">
        <f>100+158.4+88+96</f>
        <v>442.4</v>
      </c>
      <c r="D12" s="13">
        <f>42+5.9</f>
        <v>47.9</v>
      </c>
      <c r="E12" s="13">
        <f>224.64+74.6+42</f>
        <v>341.24</v>
      </c>
    </row>
    <row r="13" spans="2:5" x14ac:dyDescent="0.25">
      <c r="B13" s="5">
        <v>8</v>
      </c>
      <c r="C13" s="9">
        <v>794.6</v>
      </c>
      <c r="D13" s="13">
        <f>686.1+49.5</f>
        <v>735.6</v>
      </c>
      <c r="E13" s="14">
        <v>2283.63</v>
      </c>
    </row>
    <row r="14" spans="2:5" x14ac:dyDescent="0.25">
      <c r="B14" s="5">
        <v>9</v>
      </c>
      <c r="C14" s="9">
        <f>272.4+780.4+272.4+306+282+270+286.8+294</f>
        <v>2764</v>
      </c>
      <c r="D14" s="14">
        <v>1048.02</v>
      </c>
      <c r="E14" s="13">
        <v>593.07000000000005</v>
      </c>
    </row>
    <row r="15" spans="2:5" x14ac:dyDescent="0.25">
      <c r="B15" s="5">
        <v>10</v>
      </c>
      <c r="C15" s="9">
        <v>469.67</v>
      </c>
      <c r="D15" s="13">
        <v>473.85</v>
      </c>
      <c r="E15" s="13">
        <v>846.66</v>
      </c>
    </row>
    <row r="16" spans="2:5" x14ac:dyDescent="0.25">
      <c r="B16" s="5">
        <v>11</v>
      </c>
      <c r="C16" s="9">
        <v>695.8</v>
      </c>
      <c r="D16" s="14">
        <v>1859.04</v>
      </c>
      <c r="E16" s="13">
        <f>75+239.78</f>
        <v>314.77999999999997</v>
      </c>
    </row>
    <row r="17" spans="2:5" x14ac:dyDescent="0.25">
      <c r="B17" s="5">
        <v>12</v>
      </c>
      <c r="C17" s="9">
        <f>81.48+391.68+190.8+171.72+95.4+159.84</f>
        <v>1090.92</v>
      </c>
      <c r="D17" s="13">
        <v>504.78</v>
      </c>
      <c r="E17" s="13">
        <f>198.72+452.6</f>
        <v>651.32000000000005</v>
      </c>
    </row>
    <row r="18" spans="2:5" x14ac:dyDescent="0.25">
      <c r="B18" s="5">
        <v>13</v>
      </c>
      <c r="C18" s="9">
        <v>649.03</v>
      </c>
      <c r="D18" s="13">
        <v>798.05</v>
      </c>
      <c r="E18" s="17">
        <v>1076.05</v>
      </c>
    </row>
    <row r="19" spans="2:5" x14ac:dyDescent="0.25">
      <c r="B19" s="5">
        <v>14</v>
      </c>
      <c r="C19" s="9">
        <v>375.07</v>
      </c>
      <c r="D19" s="14">
        <v>1034.8699999999999</v>
      </c>
      <c r="E19" s="13">
        <f>204.8</f>
        <v>204.8</v>
      </c>
    </row>
    <row r="20" spans="2:5" x14ac:dyDescent="0.25">
      <c r="B20" s="5">
        <v>15</v>
      </c>
      <c r="C20" s="9">
        <v>1502.48</v>
      </c>
      <c r="D20" s="13">
        <v>500.67</v>
      </c>
      <c r="E20" s="13">
        <v>805.27</v>
      </c>
    </row>
    <row r="21" spans="2:5" x14ac:dyDescent="0.25">
      <c r="B21" s="5">
        <v>16</v>
      </c>
      <c r="C21" s="9"/>
      <c r="D21" s="13">
        <v>897.67</v>
      </c>
      <c r="E21" s="13">
        <f>100.8+106.2</f>
        <v>207</v>
      </c>
    </row>
    <row r="22" spans="2:5" x14ac:dyDescent="0.25">
      <c r="B22" s="5">
        <v>17</v>
      </c>
      <c r="C22" s="9"/>
      <c r="D22" s="13">
        <v>497.06</v>
      </c>
      <c r="E22" s="13">
        <v>562.04</v>
      </c>
    </row>
    <row r="23" spans="2:5" x14ac:dyDescent="0.25">
      <c r="B23" s="5">
        <v>18</v>
      </c>
      <c r="C23" s="9">
        <f>290.4+294</f>
        <v>584.4</v>
      </c>
      <c r="D23" s="14">
        <v>1257.08</v>
      </c>
      <c r="E23" s="13">
        <f>104.4+700</f>
        <v>804.4</v>
      </c>
    </row>
    <row r="24" spans="2:5" x14ac:dyDescent="0.25">
      <c r="B24" s="5">
        <v>19</v>
      </c>
      <c r="C24" s="9">
        <f>54+197.52+161.12</f>
        <v>412.64</v>
      </c>
      <c r="D24" s="13">
        <v>694.82</v>
      </c>
      <c r="E24" s="13">
        <f>139.87+50.4</f>
        <v>190.27</v>
      </c>
    </row>
    <row r="25" spans="2:5" x14ac:dyDescent="0.25">
      <c r="B25" s="5">
        <v>20</v>
      </c>
      <c r="C25" s="15">
        <f>54+279.6+294</f>
        <v>627.6</v>
      </c>
      <c r="D25" s="16">
        <v>765.09</v>
      </c>
      <c r="E25" s="13">
        <f>54+54</f>
        <v>108</v>
      </c>
    </row>
    <row r="26" spans="2:5" x14ac:dyDescent="0.25">
      <c r="B26" s="5">
        <v>21</v>
      </c>
      <c r="C26" s="9">
        <f>100.8+104.4</f>
        <v>205.2</v>
      </c>
      <c r="D26" s="13">
        <f>92.4+48.89+81.48+42</f>
        <v>264.77000000000004</v>
      </c>
      <c r="E26" s="13">
        <f>100.8</f>
        <v>100.8</v>
      </c>
    </row>
    <row r="27" spans="2:5" x14ac:dyDescent="0.25">
      <c r="B27" s="5">
        <v>22</v>
      </c>
      <c r="C27" s="9">
        <f>100.8+104.4+54+267.6+154.8</f>
        <v>681.59999999999991</v>
      </c>
      <c r="D27" s="13">
        <f>104.4+93.36+158.4</f>
        <v>356.15999999999997</v>
      </c>
      <c r="E27" s="13">
        <f>218.4</f>
        <v>218.4</v>
      </c>
    </row>
    <row r="28" spans="2:5" x14ac:dyDescent="0.25">
      <c r="B28" s="5">
        <v>23</v>
      </c>
      <c r="C28" s="9">
        <f>182.4</f>
        <v>182.4</v>
      </c>
      <c r="D28" s="13">
        <v>687.05</v>
      </c>
      <c r="E28" s="13">
        <f>654.25</f>
        <v>654.25</v>
      </c>
    </row>
    <row r="29" spans="2:5" x14ac:dyDescent="0.25">
      <c r="B29" s="5">
        <v>24</v>
      </c>
      <c r="C29" s="9">
        <v>627.14</v>
      </c>
      <c r="D29" s="14">
        <v>1045.5899999999999</v>
      </c>
      <c r="E29" s="13">
        <f>50+54+14.8+54+50.22</f>
        <v>223.02</v>
      </c>
    </row>
    <row r="30" spans="2:5" x14ac:dyDescent="0.25">
      <c r="B30" s="5">
        <v>25</v>
      </c>
      <c r="C30" s="9">
        <v>639.45000000000005</v>
      </c>
      <c r="D30" s="13">
        <f>104.4</f>
        <v>104.4</v>
      </c>
      <c r="E30" s="13">
        <f>390.84+174.72</f>
        <v>565.55999999999995</v>
      </c>
    </row>
    <row r="31" spans="2:5" x14ac:dyDescent="0.25">
      <c r="B31" s="5">
        <v>26</v>
      </c>
      <c r="C31" s="9">
        <f>720.72+42</f>
        <v>762.72</v>
      </c>
      <c r="D31" s="13">
        <f>18+208.8</f>
        <v>226.8</v>
      </c>
      <c r="E31" s="13">
        <v>765.45</v>
      </c>
    </row>
    <row r="32" spans="2:5" x14ac:dyDescent="0.25">
      <c r="B32" s="5">
        <v>27</v>
      </c>
      <c r="C32" s="9">
        <v>1059.6400000000001</v>
      </c>
      <c r="D32" s="13">
        <f>146.4+104.4+104.4+81.48+106+220.8</f>
        <v>763.48</v>
      </c>
      <c r="E32" s="13">
        <v>749.87</v>
      </c>
    </row>
    <row r="33" spans="2:6" x14ac:dyDescent="0.25">
      <c r="B33" s="5">
        <v>28</v>
      </c>
      <c r="C33" s="9">
        <v>54</v>
      </c>
      <c r="D33" s="13">
        <f>104.4+173</f>
        <v>277.39999999999998</v>
      </c>
      <c r="E33" s="14">
        <v>1859.56</v>
      </c>
    </row>
    <row r="34" spans="2:6" x14ac:dyDescent="0.25">
      <c r="B34" s="5">
        <v>29</v>
      </c>
      <c r="C34" s="9">
        <v>938.8</v>
      </c>
      <c r="D34" s="13">
        <v>765.06</v>
      </c>
      <c r="E34" s="13">
        <v>425.02</v>
      </c>
    </row>
    <row r="35" spans="2:6" x14ac:dyDescent="0.25">
      <c r="B35" s="5">
        <v>30</v>
      </c>
      <c r="C35" s="9">
        <v>756.9</v>
      </c>
      <c r="D35" s="14">
        <v>1347.78</v>
      </c>
      <c r="E35" s="13">
        <f>100+141.36+201.6</f>
        <v>442.96000000000004</v>
      </c>
    </row>
    <row r="36" spans="2:6" x14ac:dyDescent="0.25">
      <c r="B36" s="5">
        <v>31</v>
      </c>
      <c r="C36" s="9"/>
      <c r="D36" s="9">
        <v>589.04</v>
      </c>
      <c r="E36" s="13"/>
    </row>
    <row r="37" spans="2:6" x14ac:dyDescent="0.25">
      <c r="B37" s="2" t="s">
        <v>2</v>
      </c>
      <c r="C37" s="10">
        <f>SUM(C6:C36)</f>
        <v>19200.810000000001</v>
      </c>
      <c r="D37" s="10">
        <f t="shared" ref="D37:E37" si="0">SUM(D6:D36)</f>
        <v>22069.31</v>
      </c>
      <c r="E37" s="10">
        <f t="shared" si="0"/>
        <v>20291.109999999997</v>
      </c>
      <c r="F37" s="6"/>
    </row>
    <row r="38" spans="2:6" x14ac:dyDescent="0.25">
      <c r="B38" s="1"/>
      <c r="C38" s="1"/>
      <c r="D38" s="1"/>
    </row>
    <row r="43" spans="2:6" x14ac:dyDescent="0.25">
      <c r="B43" s="11"/>
    </row>
    <row r="44" spans="2:6" x14ac:dyDescent="0.25">
      <c r="B44" s="12" t="s">
        <v>3</v>
      </c>
    </row>
  </sheetData>
  <pageMargins left="1.0899999999999999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7" sqref="B7:B8"/>
    </sheetView>
  </sheetViews>
  <sheetFormatPr defaultRowHeight="15" x14ac:dyDescent="0.25"/>
  <sheetData>
    <row r="3" spans="1:1" x14ac:dyDescent="0.25">
      <c r="A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Mdm. Sea Soviet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Tan</dc:creator>
  <cp:lastModifiedBy>Taing Chandavy</cp:lastModifiedBy>
  <cp:lastPrinted>2015-07-14T03:00:50Z</cp:lastPrinted>
  <dcterms:created xsi:type="dcterms:W3CDTF">2013-01-11T02:24:35Z</dcterms:created>
  <dcterms:modified xsi:type="dcterms:W3CDTF">2015-07-14T03:08:18Z</dcterms:modified>
</cp:coreProperties>
</file>