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107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2" i="1" l="1"/>
  <c r="F11" i="1"/>
  <c r="F10" i="1"/>
  <c r="F9" i="1"/>
  <c r="F8" i="1"/>
  <c r="F7" i="1"/>
  <c r="F6" i="1"/>
  <c r="N12" i="1" l="1"/>
  <c r="O12" i="1"/>
  <c r="G11" i="1"/>
  <c r="G10" i="1"/>
  <c r="K10" i="1" s="1"/>
  <c r="G9" i="1"/>
  <c r="K9" i="1" s="1"/>
  <c r="G8" i="1"/>
  <c r="K8" i="1" s="1"/>
  <c r="G7" i="1"/>
  <c r="K7" i="1" s="1"/>
  <c r="G6" i="1"/>
  <c r="K6" i="1" s="1"/>
  <c r="B20" i="1" l="1"/>
  <c r="B12" i="1"/>
  <c r="G18" i="1" l="1"/>
  <c r="G19" i="1"/>
  <c r="G17" i="1"/>
  <c r="N20" i="1" l="1"/>
  <c r="M20" i="1"/>
  <c r="H20" i="1"/>
  <c r="M12" i="1"/>
  <c r="H12" i="1"/>
</calcChain>
</file>

<file path=xl/sharedStrings.xml><?xml version="1.0" encoding="utf-8"?>
<sst xmlns="http://schemas.openxmlformats.org/spreadsheetml/2006/main" count="44" uniqueCount="32">
  <si>
    <t>Facility</t>
  </si>
  <si>
    <t>Amount</t>
  </si>
  <si>
    <t>Installment</t>
  </si>
  <si>
    <t>OD</t>
  </si>
  <si>
    <t>Interest rate (p.a)</t>
  </si>
  <si>
    <t>7 Year-TL1</t>
  </si>
  <si>
    <t>7 Year-TL2</t>
  </si>
  <si>
    <t>6-Year-TL3</t>
  </si>
  <si>
    <t>6-Year-TL4</t>
  </si>
  <si>
    <t>8-Year-TL5</t>
  </si>
  <si>
    <t>10-Year-TL6</t>
  </si>
  <si>
    <t>Total</t>
  </si>
  <si>
    <t>Lanh Vichhay</t>
  </si>
  <si>
    <t>10-Year TL1</t>
  </si>
  <si>
    <t>10-Year TL2</t>
  </si>
  <si>
    <t>10-Year TL3</t>
  </si>
  <si>
    <t>O/S Balance @ 10-08-2017</t>
  </si>
  <si>
    <t>New Installment</t>
  </si>
  <si>
    <t>Period</t>
  </si>
  <si>
    <t>Start date</t>
  </si>
  <si>
    <t>.</t>
  </si>
  <si>
    <t>The rest of year</t>
  </si>
  <si>
    <t>Effective date</t>
  </si>
  <si>
    <t>N/A</t>
  </si>
  <si>
    <t>Existing 
Installment</t>
  </si>
  <si>
    <t>Original Period</t>
  </si>
  <si>
    <t>Add tenure</t>
  </si>
  <si>
    <t>New maturity date</t>
  </si>
  <si>
    <t>Was paid</t>
  </si>
  <si>
    <t>O/S Balance @ 14-09-2017</t>
  </si>
  <si>
    <t>Existing tenure</t>
  </si>
  <si>
    <t>Extend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</si>
</sst>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[$-409]d\-mmm\-yy;@"/>
    <numFmt numFmtId="171" formatCode="0.0"/>
    <numFmt numFmtId="172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/>
    <xf numFmtId="9" fontId="0" fillId="0" borderId="1" xfId="2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/>
    <xf numFmtId="43" fontId="2" fillId="0" borderId="1" xfId="1" applyFont="1" applyBorder="1"/>
    <xf numFmtId="9" fontId="0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43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43" fontId="2" fillId="0" borderId="1" xfId="0" applyNumberFormat="1" applyFont="1" applyBorder="1"/>
    <xf numFmtId="9" fontId="0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3" fillId="0" borderId="1" xfId="1" applyFont="1" applyBorder="1"/>
    <xf numFmtId="164" fontId="3" fillId="0" borderId="1" xfId="2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3" fontId="2" fillId="0" borderId="0" xfId="0" applyNumberFormat="1" applyFont="1" applyBorder="1"/>
    <xf numFmtId="43" fontId="2" fillId="0" borderId="0" xfId="1" applyFont="1" applyBorder="1"/>
    <xf numFmtId="14" fontId="0" fillId="0" borderId="0" xfId="0" applyNumberFormat="1"/>
    <xf numFmtId="171" fontId="0" fillId="0" borderId="1" xfId="0" applyNumberFormat="1" applyBorder="1" applyAlignment="1">
      <alignment horizontal="center"/>
    </xf>
    <xf numFmtId="9" fontId="3" fillId="3" borderId="0" xfId="0" applyNumberFormat="1" applyFont="1" applyFill="1"/>
    <xf numFmtId="43" fontId="4" fillId="0" borderId="1" xfId="1" applyFont="1" applyBorder="1"/>
    <xf numFmtId="43" fontId="4" fillId="0" borderId="4" xfId="1" applyFont="1" applyFill="1" applyBorder="1"/>
    <xf numFmtId="43" fontId="4" fillId="0" borderId="0" xfId="1" applyFont="1" applyFill="1" applyBorder="1"/>
    <xf numFmtId="165" fontId="0" fillId="0" borderId="1" xfId="1" applyNumberFormat="1" applyFont="1" applyBorder="1" applyAlignment="1">
      <alignment horizontal="center" vertical="center"/>
    </xf>
    <xf numFmtId="172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vertical="center"/>
    </xf>
    <xf numFmtId="43" fontId="5" fillId="0" borderId="4" xfId="1" applyFont="1" applyFill="1" applyBorder="1"/>
    <xf numFmtId="43" fontId="5" fillId="0" borderId="0" xfId="1" applyFont="1" applyFill="1" applyBorder="1"/>
    <xf numFmtId="43" fontId="5" fillId="0" borderId="1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abSelected="1" zoomScale="115" zoomScaleNormal="115" workbookViewId="0">
      <selection activeCell="O3" sqref="O3"/>
    </sheetView>
  </sheetViews>
  <sheetFormatPr defaultRowHeight="15" x14ac:dyDescent="0.25"/>
  <cols>
    <col min="1" max="2" width="17.42578125" customWidth="1"/>
    <col min="3" max="3" width="11.42578125" customWidth="1"/>
    <col min="4" max="5" width="13.140625" customWidth="1"/>
    <col min="6" max="6" width="9.85546875" hidden="1" customWidth="1"/>
    <col min="7" max="7" width="11.140625" hidden="1" customWidth="1"/>
    <col min="8" max="8" width="17.42578125" hidden="1" customWidth="1"/>
    <col min="9" max="9" width="17.7109375" hidden="1" customWidth="1"/>
    <col min="10" max="10" width="14.5703125" customWidth="1"/>
    <col min="11" max="11" width="10.85546875" hidden="1" customWidth="1"/>
    <col min="12" max="12" width="11.42578125" customWidth="1"/>
    <col min="13" max="13" width="15.28515625" customWidth="1"/>
    <col min="14" max="14" width="12.28515625" customWidth="1"/>
    <col min="15" max="16" width="14.85546875" customWidth="1"/>
  </cols>
  <sheetData>
    <row r="2" spans="1:16" x14ac:dyDescent="0.25">
      <c r="G2" s="32">
        <v>42992</v>
      </c>
      <c r="O2" t="s">
        <v>30</v>
      </c>
      <c r="P2" t="s">
        <v>31</v>
      </c>
    </row>
    <row r="3" spans="1:16" x14ac:dyDescent="0.25">
      <c r="A3" s="26" t="s">
        <v>20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4">
        <v>0.08</v>
      </c>
      <c r="P3" s="34">
        <v>0.08</v>
      </c>
    </row>
    <row r="4" spans="1:16" ht="45" x14ac:dyDescent="0.25">
      <c r="A4" s="9" t="s">
        <v>0</v>
      </c>
      <c r="B4" s="9" t="s">
        <v>1</v>
      </c>
      <c r="C4" s="18" t="s">
        <v>4</v>
      </c>
      <c r="D4" s="27" t="s">
        <v>25</v>
      </c>
      <c r="E4" s="28"/>
      <c r="F4" s="25" t="s">
        <v>28</v>
      </c>
      <c r="G4" s="14" t="s">
        <v>21</v>
      </c>
      <c r="H4" s="9" t="s">
        <v>1</v>
      </c>
      <c r="I4" s="10" t="s">
        <v>4</v>
      </c>
      <c r="J4" s="25" t="s">
        <v>22</v>
      </c>
      <c r="K4" s="22" t="s">
        <v>26</v>
      </c>
      <c r="L4" s="22" t="s">
        <v>27</v>
      </c>
      <c r="M4" s="10" t="s">
        <v>29</v>
      </c>
      <c r="N4" s="22" t="s">
        <v>24</v>
      </c>
      <c r="O4" s="22" t="s">
        <v>17</v>
      </c>
      <c r="P4" s="22" t="s">
        <v>17</v>
      </c>
    </row>
    <row r="5" spans="1:16" x14ac:dyDescent="0.25">
      <c r="A5" s="1" t="s">
        <v>3</v>
      </c>
      <c r="B5" s="2">
        <v>50000</v>
      </c>
      <c r="C5" s="15">
        <v>0.09</v>
      </c>
      <c r="D5" s="11">
        <v>42895</v>
      </c>
      <c r="E5" s="11">
        <v>43260</v>
      </c>
      <c r="F5" s="11"/>
      <c r="G5" s="33" t="s">
        <v>23</v>
      </c>
      <c r="H5" s="2">
        <v>50000</v>
      </c>
      <c r="I5" s="3">
        <v>0.09</v>
      </c>
      <c r="J5" s="11">
        <v>43020</v>
      </c>
      <c r="K5" s="19" t="s">
        <v>23</v>
      </c>
      <c r="L5" s="19"/>
      <c r="M5" s="35">
        <v>27009.89</v>
      </c>
      <c r="N5" s="35">
        <v>375</v>
      </c>
      <c r="O5" s="36">
        <v>333.33</v>
      </c>
      <c r="P5" s="36">
        <v>333.33</v>
      </c>
    </row>
    <row r="6" spans="1:16" x14ac:dyDescent="0.25">
      <c r="A6" s="1" t="s">
        <v>5</v>
      </c>
      <c r="B6" s="2">
        <v>400000</v>
      </c>
      <c r="C6" s="16">
        <v>8.5000000000000006E-2</v>
      </c>
      <c r="D6" s="11">
        <v>41985</v>
      </c>
      <c r="E6" s="11">
        <v>44542</v>
      </c>
      <c r="F6" s="39">
        <f>(G2-D6)/365</f>
        <v>2.7589041095890412</v>
      </c>
      <c r="G6" s="33">
        <f>(E6-G2)/365</f>
        <v>4.2465753424657535</v>
      </c>
      <c r="H6" s="2">
        <v>400000</v>
      </c>
      <c r="I6" s="4">
        <v>8.5000000000000006E-2</v>
      </c>
      <c r="J6" s="11">
        <v>43020</v>
      </c>
      <c r="K6" s="40">
        <f>7-G6</f>
        <v>2.7534246575342465</v>
      </c>
      <c r="L6" s="38">
        <v>45577</v>
      </c>
      <c r="M6" s="35">
        <v>278734.69</v>
      </c>
      <c r="N6" s="35">
        <v>6380.81</v>
      </c>
      <c r="O6" s="36">
        <v>6520.53</v>
      </c>
      <c r="P6" s="41">
        <v>4344.42</v>
      </c>
    </row>
    <row r="7" spans="1:16" x14ac:dyDescent="0.25">
      <c r="A7" s="1" t="s">
        <v>6</v>
      </c>
      <c r="B7" s="2">
        <v>250000</v>
      </c>
      <c r="C7" s="16">
        <v>8.5000000000000006E-2</v>
      </c>
      <c r="D7" s="11">
        <v>41985</v>
      </c>
      <c r="E7" s="11">
        <v>44542</v>
      </c>
      <c r="F7" s="39">
        <f>(G2-D7)/365</f>
        <v>2.7589041095890412</v>
      </c>
      <c r="G7" s="33">
        <f>(E7-G2)/365</f>
        <v>4.2465753424657535</v>
      </c>
      <c r="H7" s="2">
        <v>250000</v>
      </c>
      <c r="I7" s="4">
        <v>8.5000000000000006E-2</v>
      </c>
      <c r="J7" s="11">
        <v>43020</v>
      </c>
      <c r="K7" s="40">
        <f t="shared" ref="K7:K10" si="0">7-G7</f>
        <v>2.7534246575342465</v>
      </c>
      <c r="L7" s="38">
        <v>45577</v>
      </c>
      <c r="M7" s="35">
        <v>174208.81</v>
      </c>
      <c r="N7" s="35">
        <v>3988</v>
      </c>
      <c r="O7" s="36">
        <v>4075.32</v>
      </c>
      <c r="P7" s="41">
        <v>2715.26</v>
      </c>
    </row>
    <row r="8" spans="1:16" x14ac:dyDescent="0.25">
      <c r="A8" s="1" t="s">
        <v>7</v>
      </c>
      <c r="B8" s="2">
        <v>600000</v>
      </c>
      <c r="C8" s="16">
        <v>8.5000000000000006E-2</v>
      </c>
      <c r="D8" s="11">
        <v>41985</v>
      </c>
      <c r="E8" s="11">
        <v>44177</v>
      </c>
      <c r="F8" s="39">
        <f>(G2-D8)/365</f>
        <v>2.7589041095890412</v>
      </c>
      <c r="G8" s="33">
        <f>(E8-G2)/365</f>
        <v>3.2465753424657535</v>
      </c>
      <c r="H8" s="23">
        <v>600000</v>
      </c>
      <c r="I8" s="24">
        <v>8.5000000000000006E-2</v>
      </c>
      <c r="J8" s="11">
        <v>43020</v>
      </c>
      <c r="K8" s="40">
        <f t="shared" si="0"/>
        <v>3.7534246575342465</v>
      </c>
      <c r="L8" s="38">
        <v>45211</v>
      </c>
      <c r="M8" s="35">
        <v>374258.64</v>
      </c>
      <c r="N8" s="35">
        <v>10697.86</v>
      </c>
      <c r="O8" s="37">
        <v>11085.19</v>
      </c>
      <c r="P8" s="42">
        <v>6561.97</v>
      </c>
    </row>
    <row r="9" spans="1:16" x14ac:dyDescent="0.25">
      <c r="A9" s="1" t="s">
        <v>8</v>
      </c>
      <c r="B9" s="2">
        <v>400000</v>
      </c>
      <c r="C9" s="16">
        <v>8.5000000000000006E-2</v>
      </c>
      <c r="D9" s="11">
        <v>41985</v>
      </c>
      <c r="E9" s="11">
        <v>44177</v>
      </c>
      <c r="F9" s="39">
        <f>(G2-D9)/365</f>
        <v>2.7589041095890412</v>
      </c>
      <c r="G9" s="33">
        <f>(E9-G2)/365</f>
        <v>3.2465753424657535</v>
      </c>
      <c r="H9" s="2">
        <v>400000</v>
      </c>
      <c r="I9" s="4">
        <v>8.5000000000000006E-2</v>
      </c>
      <c r="J9" s="11">
        <v>43020</v>
      </c>
      <c r="K9" s="40">
        <f t="shared" si="0"/>
        <v>3.7534246575342465</v>
      </c>
      <c r="L9" s="38">
        <v>45211</v>
      </c>
      <c r="M9" s="35">
        <v>249463.31</v>
      </c>
      <c r="N9" s="35">
        <v>7131.95</v>
      </c>
      <c r="O9" s="37">
        <v>6787.13</v>
      </c>
      <c r="P9" s="42">
        <v>4373.8999999999996</v>
      </c>
    </row>
    <row r="10" spans="1:16" x14ac:dyDescent="0.25">
      <c r="A10" s="1" t="s">
        <v>9</v>
      </c>
      <c r="B10" s="2">
        <v>1000000</v>
      </c>
      <c r="C10" s="15">
        <v>0.08</v>
      </c>
      <c r="D10" s="11">
        <v>41985</v>
      </c>
      <c r="E10" s="11">
        <v>44907</v>
      </c>
      <c r="F10" s="39">
        <f>(G2-D10)/365</f>
        <v>2.7589041095890412</v>
      </c>
      <c r="G10" s="33">
        <f>(E10-G2)/365</f>
        <v>5.2465753424657535</v>
      </c>
      <c r="H10" s="2">
        <v>1000000</v>
      </c>
      <c r="I10" s="3">
        <v>0.08</v>
      </c>
      <c r="J10" s="11">
        <v>43020</v>
      </c>
      <c r="K10" s="40">
        <f t="shared" si="0"/>
        <v>1.7534246575342465</v>
      </c>
      <c r="L10" s="38">
        <v>45577</v>
      </c>
      <c r="M10" s="35">
        <v>740095.63</v>
      </c>
      <c r="N10" s="35">
        <v>14144.61</v>
      </c>
      <c r="O10" s="37">
        <v>13810.13</v>
      </c>
      <c r="P10" s="42">
        <v>10462.49</v>
      </c>
    </row>
    <row r="11" spans="1:16" x14ac:dyDescent="0.25">
      <c r="A11" s="1" t="s">
        <v>10</v>
      </c>
      <c r="B11" s="2">
        <v>500000</v>
      </c>
      <c r="C11" s="15">
        <v>0.08</v>
      </c>
      <c r="D11" s="11">
        <v>42990</v>
      </c>
      <c r="E11" s="11">
        <v>46642</v>
      </c>
      <c r="F11" s="39">
        <f>(G2-D11)/365</f>
        <v>5.4794520547945206E-3</v>
      </c>
      <c r="G11" s="33">
        <f>(E11-G2)/365</f>
        <v>10</v>
      </c>
      <c r="H11" s="2">
        <v>500000</v>
      </c>
      <c r="I11" s="3">
        <v>0.08</v>
      </c>
      <c r="J11" s="11">
        <v>43020</v>
      </c>
      <c r="K11" s="40"/>
      <c r="L11" s="38"/>
      <c r="M11" s="2">
        <v>500000</v>
      </c>
      <c r="N11" s="2">
        <v>6066.38</v>
      </c>
      <c r="O11" s="2">
        <v>6066.38</v>
      </c>
      <c r="P11" s="43">
        <v>6066.38</v>
      </c>
    </row>
    <row r="12" spans="1:16" x14ac:dyDescent="0.25">
      <c r="A12" s="5" t="s">
        <v>11</v>
      </c>
      <c r="B12" s="6">
        <f>SUM(B5:B11)</f>
        <v>3200000</v>
      </c>
      <c r="C12" s="17"/>
      <c r="D12" s="5"/>
      <c r="E12" s="5"/>
      <c r="F12" s="5"/>
      <c r="G12" s="5"/>
      <c r="H12" s="6">
        <f>SUM(H5:H11)</f>
        <v>3200000</v>
      </c>
      <c r="I12" s="6"/>
      <c r="J12" s="5"/>
      <c r="K12" s="7"/>
      <c r="L12" s="7"/>
      <c r="M12" s="7">
        <f t="shared" ref="M12" si="1">SUM(M5:M11)</f>
        <v>2343770.9700000002</v>
      </c>
      <c r="N12" s="7">
        <f>SUM(N5:N11)</f>
        <v>48784.61</v>
      </c>
      <c r="O12" s="7">
        <f>SUM(O5:O11)</f>
        <v>48678.01</v>
      </c>
      <c r="P12" s="7">
        <f>SUM(P5:P11)</f>
        <v>34857.749999999993</v>
      </c>
    </row>
    <row r="13" spans="1:16" x14ac:dyDescent="0.25">
      <c r="A13" s="29"/>
      <c r="B13" s="30"/>
      <c r="C13" s="30"/>
      <c r="D13" s="29"/>
      <c r="E13" s="29"/>
      <c r="F13" s="29"/>
      <c r="G13" s="29"/>
      <c r="H13" s="30"/>
      <c r="I13" s="30"/>
      <c r="J13" s="29"/>
      <c r="K13" s="30"/>
      <c r="L13" s="30"/>
      <c r="M13" s="31"/>
      <c r="N13" s="31"/>
    </row>
    <row r="15" spans="1:16" x14ac:dyDescent="0.25">
      <c r="A15" s="26" t="s">
        <v>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6" ht="30" x14ac:dyDescent="0.25">
      <c r="A16" s="9" t="s">
        <v>0</v>
      </c>
      <c r="B16" s="9" t="s">
        <v>1</v>
      </c>
      <c r="C16" s="22" t="s">
        <v>4</v>
      </c>
      <c r="D16" s="27" t="s">
        <v>18</v>
      </c>
      <c r="E16" s="28"/>
      <c r="F16" s="25"/>
      <c r="G16" s="12"/>
      <c r="H16" s="9" t="s">
        <v>1</v>
      </c>
      <c r="I16" s="10" t="s">
        <v>4</v>
      </c>
      <c r="J16" s="25" t="s">
        <v>19</v>
      </c>
      <c r="K16" s="22"/>
      <c r="L16" s="22"/>
      <c r="M16" s="10" t="s">
        <v>16</v>
      </c>
      <c r="N16" s="9" t="s">
        <v>2</v>
      </c>
      <c r="O16" s="9" t="s">
        <v>17</v>
      </c>
      <c r="P16" s="9" t="s">
        <v>17</v>
      </c>
    </row>
    <row r="17" spans="1:14" x14ac:dyDescent="0.25">
      <c r="A17" s="1" t="s">
        <v>13</v>
      </c>
      <c r="B17" s="2">
        <v>640000</v>
      </c>
      <c r="C17" s="19">
        <v>0.09</v>
      </c>
      <c r="D17" s="11">
        <v>41718</v>
      </c>
      <c r="E17" s="11">
        <v>45371</v>
      </c>
      <c r="F17" s="11"/>
      <c r="G17" s="13" t="e">
        <f>(E17-#REF!)/365</f>
        <v>#REF!</v>
      </c>
      <c r="H17" s="2">
        <v>640000</v>
      </c>
      <c r="I17" s="3">
        <v>0.09</v>
      </c>
      <c r="J17" s="11"/>
      <c r="K17" s="19"/>
      <c r="L17" s="19"/>
      <c r="M17" s="2">
        <v>486067.33</v>
      </c>
      <c r="N17" s="2">
        <v>8097.98</v>
      </c>
    </row>
    <row r="18" spans="1:14" x14ac:dyDescent="0.25">
      <c r="A18" s="1" t="s">
        <v>14</v>
      </c>
      <c r="B18" s="2">
        <v>560000</v>
      </c>
      <c r="C18" s="21">
        <v>0.09</v>
      </c>
      <c r="D18" s="11">
        <v>42276</v>
      </c>
      <c r="E18" s="11">
        <v>45929</v>
      </c>
      <c r="F18" s="11"/>
      <c r="G18" s="13" t="e">
        <f>(E18-#REF!)/365</f>
        <v>#REF!</v>
      </c>
      <c r="H18" s="2">
        <v>560000</v>
      </c>
      <c r="I18" s="8">
        <v>0.09</v>
      </c>
      <c r="J18" s="11"/>
      <c r="K18" s="21"/>
      <c r="L18" s="21"/>
      <c r="M18" s="2">
        <v>490906.36</v>
      </c>
      <c r="N18" s="2">
        <v>7088.06</v>
      </c>
    </row>
    <row r="19" spans="1:14" x14ac:dyDescent="0.25">
      <c r="A19" s="1" t="s">
        <v>15</v>
      </c>
      <c r="B19" s="2">
        <v>500000</v>
      </c>
      <c r="C19" s="21">
        <v>0.08</v>
      </c>
      <c r="D19" s="11">
        <v>42832</v>
      </c>
      <c r="E19" s="11">
        <v>46484</v>
      </c>
      <c r="F19" s="11"/>
      <c r="G19" s="13" t="e">
        <f>(E19-#REF!)/365</f>
        <v>#REF!</v>
      </c>
      <c r="H19" s="2">
        <v>500000</v>
      </c>
      <c r="I19" s="8">
        <v>0.08</v>
      </c>
      <c r="J19" s="11"/>
      <c r="K19" s="21"/>
      <c r="L19" s="21"/>
      <c r="M19" s="2">
        <v>468000</v>
      </c>
      <c r="N19" s="2">
        <v>3120</v>
      </c>
    </row>
    <row r="20" spans="1:14" x14ac:dyDescent="0.25">
      <c r="A20" s="5" t="s">
        <v>11</v>
      </c>
      <c r="B20" s="6">
        <f>SUM(B17:B19)</f>
        <v>1700000</v>
      </c>
      <c r="C20" s="20"/>
      <c r="D20" s="5"/>
      <c r="E20" s="5"/>
      <c r="F20" s="5"/>
      <c r="G20" s="5"/>
      <c r="H20" s="6">
        <f>SUM(H17:H19)</f>
        <v>1700000</v>
      </c>
      <c r="I20" s="6"/>
      <c r="J20" s="5"/>
      <c r="K20" s="20"/>
      <c r="L20" s="20"/>
      <c r="M20" s="6">
        <f>SUM(M17:M19)</f>
        <v>1444973.69</v>
      </c>
      <c r="N20" s="6">
        <f>SUM(N17:N19)</f>
        <v>18306.04</v>
      </c>
    </row>
  </sheetData>
  <mergeCells count="4">
    <mergeCell ref="A3:N3"/>
    <mergeCell ref="A15:N15"/>
    <mergeCell ref="D4:E4"/>
    <mergeCell ref="D16:E16"/>
  </mergeCells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2017-08-24T04:06:30Z</cp:lastPrinted>
  <dcterms:created xsi:type="dcterms:W3CDTF">2017-08-10T07:00:54Z</dcterms:created>
  <dcterms:modified xsi:type="dcterms:W3CDTF">2017-09-14T03:52:04Z</dcterms:modified>
</cp:coreProperties>
</file>