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107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5" i="1" l="1"/>
  <c r="D45" i="1"/>
  <c r="F44" i="1"/>
  <c r="D44" i="1"/>
  <c r="F42" i="1" l="1"/>
  <c r="D4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30" i="1"/>
  <c r="D30" i="1"/>
  <c r="D41" i="1"/>
  <c r="F40" i="1"/>
  <c r="D40" i="1"/>
  <c r="D39" i="1"/>
  <c r="F39" i="1"/>
  <c r="F38" i="1"/>
  <c r="D38" i="1"/>
  <c r="D37" i="1"/>
  <c r="F37" i="1"/>
  <c r="F36" i="1"/>
  <c r="D36" i="1"/>
  <c r="D35" i="1"/>
  <c r="D34" i="1"/>
  <c r="D33" i="1"/>
  <c r="D31" i="1"/>
  <c r="D32" i="1"/>
  <c r="F31" i="1"/>
  <c r="E15" i="1"/>
  <c r="F15" i="1"/>
  <c r="G15" i="1"/>
  <c r="G17" i="1" s="1"/>
  <c r="D15" i="1"/>
  <c r="E14" i="1"/>
  <c r="F14" i="1"/>
  <c r="D14" i="1"/>
  <c r="G10" i="1"/>
  <c r="G11" i="1" s="1"/>
  <c r="G12" i="1" s="1"/>
  <c r="G13" i="1" s="1"/>
  <c r="G9" i="1"/>
</calcChain>
</file>

<file path=xl/sharedStrings.xml><?xml version="1.0" encoding="utf-8"?>
<sst xmlns="http://schemas.openxmlformats.org/spreadsheetml/2006/main" count="28" uniqueCount="14">
  <si>
    <t>Month</t>
  </si>
  <si>
    <t>No. of Transaction</t>
  </si>
  <si>
    <t>Debit (USD)</t>
  </si>
  <si>
    <t>Credit (USD)</t>
  </si>
  <si>
    <t>Balance (USD)</t>
  </si>
  <si>
    <t>Balance Forward</t>
  </si>
  <si>
    <t>Total</t>
  </si>
  <si>
    <t>Average</t>
  </si>
  <si>
    <t>Maybank</t>
  </si>
  <si>
    <t>Phsar Big A Co., Ltd.</t>
  </si>
  <si>
    <t>Jan 17 to May 17</t>
  </si>
  <si>
    <t>OD limit</t>
  </si>
  <si>
    <t>OD utilization rate</t>
  </si>
  <si>
    <t>Excluding TL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</si>
</sst>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center" wrapText="1"/>
    </xf>
    <xf numFmtId="43" fontId="4" fillId="0" borderId="1" xfId="1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3" fontId="0" fillId="0" borderId="0" xfId="1" applyFont="1"/>
    <xf numFmtId="9" fontId="0" fillId="0" borderId="0" xfId="2" applyFont="1"/>
    <xf numFmtId="43" fontId="2" fillId="0" borderId="1" xfId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3" fontId="5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abSelected="1" topLeftCell="A22" zoomScale="115" zoomScaleNormal="115" workbookViewId="0">
      <selection activeCell="F41" sqref="F41"/>
    </sheetView>
  </sheetViews>
  <sheetFormatPr defaultRowHeight="15" x14ac:dyDescent="0.25"/>
  <cols>
    <col min="2" max="7" width="15.140625" customWidth="1"/>
  </cols>
  <sheetData>
    <row r="4" spans="2:7" x14ac:dyDescent="0.25">
      <c r="B4" s="12" t="s">
        <v>8</v>
      </c>
      <c r="C4" s="12"/>
      <c r="D4" s="12"/>
      <c r="E4" s="12"/>
      <c r="F4" s="12"/>
      <c r="G4" s="12"/>
    </row>
    <row r="5" spans="2:7" x14ac:dyDescent="0.25">
      <c r="B5" s="13" t="s">
        <v>9</v>
      </c>
      <c r="C5" s="13"/>
      <c r="D5" s="13"/>
      <c r="E5" s="13"/>
      <c r="F5" s="13"/>
      <c r="G5" s="13"/>
    </row>
    <row r="6" spans="2:7" x14ac:dyDescent="0.25">
      <c r="B6" s="13" t="s">
        <v>10</v>
      </c>
      <c r="C6" s="13"/>
      <c r="D6" s="13"/>
      <c r="E6" s="13"/>
      <c r="F6" s="13"/>
      <c r="G6" s="13"/>
    </row>
    <row r="7" spans="2:7" ht="36" x14ac:dyDescent="0.25">
      <c r="B7" s="1" t="s">
        <v>0</v>
      </c>
      <c r="C7" s="2" t="s">
        <v>1</v>
      </c>
      <c r="D7" s="1" t="s">
        <v>2</v>
      </c>
      <c r="E7" s="2" t="s">
        <v>1</v>
      </c>
      <c r="F7" s="1" t="s">
        <v>3</v>
      </c>
      <c r="G7" s="1" t="s">
        <v>4</v>
      </c>
    </row>
    <row r="8" spans="2:7" x14ac:dyDescent="0.25">
      <c r="B8" s="14" t="s">
        <v>5</v>
      </c>
      <c r="C8" s="14"/>
      <c r="D8" s="14"/>
      <c r="E8" s="14"/>
      <c r="F8" s="14"/>
      <c r="G8" s="4">
        <v>-790540.99</v>
      </c>
    </row>
    <row r="9" spans="2:7" x14ac:dyDescent="0.25">
      <c r="B9" s="5">
        <v>42736</v>
      </c>
      <c r="C9" s="6"/>
      <c r="D9" s="4">
        <v>-8837426.8300000001</v>
      </c>
      <c r="E9" s="6"/>
      <c r="F9" s="4">
        <v>8984045</v>
      </c>
      <c r="G9" s="4">
        <f>(G8+F9)+D9</f>
        <v>-643922.8200000003</v>
      </c>
    </row>
    <row r="10" spans="2:7" x14ac:dyDescent="0.25">
      <c r="B10" s="5">
        <v>42767</v>
      </c>
      <c r="C10" s="6"/>
      <c r="D10" s="4">
        <v>-8905494.4800000004</v>
      </c>
      <c r="E10" s="6"/>
      <c r="F10" s="4">
        <v>8672987</v>
      </c>
      <c r="G10" s="4">
        <f t="shared" ref="G10:G13" si="0">(G9+F10)+D10</f>
        <v>-876430.30000000075</v>
      </c>
    </row>
    <row r="11" spans="2:7" x14ac:dyDescent="0.25">
      <c r="B11" s="5">
        <v>42795</v>
      </c>
      <c r="C11" s="11"/>
      <c r="D11" s="7">
        <v>-7872907.5199999996</v>
      </c>
      <c r="E11" s="6"/>
      <c r="F11" s="4">
        <v>7892340.2699999996</v>
      </c>
      <c r="G11" s="4">
        <f t="shared" si="0"/>
        <v>-856997.55000000075</v>
      </c>
    </row>
    <row r="12" spans="2:7" x14ac:dyDescent="0.25">
      <c r="B12" s="5">
        <v>42826</v>
      </c>
      <c r="C12" s="6"/>
      <c r="D12" s="4">
        <v>-5158055.6900000004</v>
      </c>
      <c r="E12" s="6"/>
      <c r="F12" s="4">
        <v>5043463.7</v>
      </c>
      <c r="G12" s="4">
        <f t="shared" si="0"/>
        <v>-971589.54000000097</v>
      </c>
    </row>
    <row r="13" spans="2:7" x14ac:dyDescent="0.25">
      <c r="B13" s="5">
        <v>42856</v>
      </c>
      <c r="C13" s="6"/>
      <c r="D13" s="4">
        <v>-6362608.7999999998</v>
      </c>
      <c r="E13" s="6"/>
      <c r="F13" s="4">
        <v>6489873</v>
      </c>
      <c r="G13" s="4">
        <f t="shared" si="0"/>
        <v>-844325.34000000078</v>
      </c>
    </row>
    <row r="14" spans="2:7" x14ac:dyDescent="0.25">
      <c r="B14" s="1" t="s">
        <v>6</v>
      </c>
      <c r="C14" s="2"/>
      <c r="D14" s="8">
        <f>SUM(D9:D13)</f>
        <v>-37136493.32</v>
      </c>
      <c r="E14" s="8">
        <f t="shared" ref="E14:F14" si="1">SUM(E9:E13)</f>
        <v>0</v>
      </c>
      <c r="F14" s="8">
        <f t="shared" si="1"/>
        <v>37082708.969999999</v>
      </c>
      <c r="G14" s="9"/>
    </row>
    <row r="15" spans="2:7" x14ac:dyDescent="0.25">
      <c r="B15" s="1" t="s">
        <v>7</v>
      </c>
      <c r="C15" s="2"/>
      <c r="D15" s="10">
        <f>AVERAGE(D9:D13)</f>
        <v>-7427298.6639999999</v>
      </c>
      <c r="E15" s="10" t="e">
        <f t="shared" ref="E15:G15" si="2">AVERAGE(E9:E13)</f>
        <v>#DIV/0!</v>
      </c>
      <c r="F15" s="10">
        <f t="shared" si="2"/>
        <v>7416541.7939999998</v>
      </c>
      <c r="G15" s="10">
        <f t="shared" si="2"/>
        <v>-838653.11000000068</v>
      </c>
    </row>
    <row r="16" spans="2:7" x14ac:dyDescent="0.25">
      <c r="F16" t="s">
        <v>11</v>
      </c>
      <c r="G16" s="15">
        <v>1000000</v>
      </c>
    </row>
    <row r="17" spans="2:7" x14ac:dyDescent="0.25">
      <c r="F17" t="s">
        <v>12</v>
      </c>
      <c r="G17" s="16">
        <f>G15/G16</f>
        <v>-0.83865311000000065</v>
      </c>
    </row>
    <row r="25" spans="2:7" x14ac:dyDescent="0.25">
      <c r="B25" s="12" t="s">
        <v>8</v>
      </c>
      <c r="C25" s="12"/>
      <c r="D25" s="12"/>
      <c r="E25" s="12"/>
      <c r="F25" s="12"/>
      <c r="G25" s="12"/>
    </row>
    <row r="26" spans="2:7" x14ac:dyDescent="0.25">
      <c r="B26" s="13" t="s">
        <v>9</v>
      </c>
      <c r="C26" s="13"/>
      <c r="D26" s="13"/>
      <c r="E26" s="13"/>
      <c r="F26" s="13"/>
      <c r="G26" s="13"/>
    </row>
    <row r="27" spans="2:7" x14ac:dyDescent="0.25">
      <c r="B27" s="13" t="s">
        <v>10</v>
      </c>
      <c r="C27" s="13"/>
      <c r="D27" s="13"/>
      <c r="E27" s="13"/>
      <c r="F27" s="13"/>
      <c r="G27" s="13"/>
    </row>
    <row r="28" spans="2:7" ht="24" x14ac:dyDescent="0.25">
      <c r="B28" s="1" t="s">
        <v>0</v>
      </c>
      <c r="C28" s="3" t="s">
        <v>1</v>
      </c>
      <c r="D28" s="1" t="s">
        <v>2</v>
      </c>
      <c r="E28" s="3" t="s">
        <v>1</v>
      </c>
      <c r="F28" s="1" t="s">
        <v>3</v>
      </c>
      <c r="G28" s="1" t="s">
        <v>4</v>
      </c>
    </row>
    <row r="29" spans="2:7" x14ac:dyDescent="0.25">
      <c r="B29" s="14" t="s">
        <v>5</v>
      </c>
      <c r="C29" s="14"/>
      <c r="D29" s="14"/>
      <c r="E29" s="14"/>
      <c r="F29" s="14"/>
      <c r="G29" s="4">
        <v>2121.5500000000002</v>
      </c>
    </row>
    <row r="30" spans="2:7" x14ac:dyDescent="0.25">
      <c r="B30" s="5">
        <v>42491</v>
      </c>
      <c r="C30" s="6"/>
      <c r="D30" s="7">
        <f>1750+15625+3250</f>
        <v>20625</v>
      </c>
      <c r="E30" s="6"/>
      <c r="F30" s="7">
        <v>20000</v>
      </c>
      <c r="G30" s="4">
        <f>G29+F30-D30</f>
        <v>1496.5499999999993</v>
      </c>
    </row>
    <row r="31" spans="2:7" x14ac:dyDescent="0.25">
      <c r="B31" s="5">
        <v>42522</v>
      </c>
      <c r="C31" s="7"/>
      <c r="D31" s="7">
        <f>2062.5+390+16111.11</f>
        <v>18563.61</v>
      </c>
      <c r="E31" s="7"/>
      <c r="F31" s="7">
        <f>5000+15000</f>
        <v>20000</v>
      </c>
      <c r="G31" s="4">
        <f t="shared" ref="G31:G41" si="3">G30+F31-D31</f>
        <v>2932.9399999999987</v>
      </c>
    </row>
    <row r="32" spans="2:7" x14ac:dyDescent="0.25">
      <c r="B32" s="5">
        <v>42552</v>
      </c>
      <c r="C32" s="7"/>
      <c r="D32" s="7">
        <f>1812.5+14600.69</f>
        <v>16413.190000000002</v>
      </c>
      <c r="E32" s="7"/>
      <c r="F32" s="7">
        <v>20000</v>
      </c>
      <c r="G32" s="4">
        <f t="shared" si="3"/>
        <v>6519.7499999999964</v>
      </c>
    </row>
    <row r="33" spans="2:7" x14ac:dyDescent="0.25">
      <c r="B33" s="5">
        <v>42583</v>
      </c>
      <c r="C33" s="7"/>
      <c r="D33" s="7">
        <f>1752.08+15607.64</f>
        <v>17359.72</v>
      </c>
      <c r="E33" s="7"/>
      <c r="F33" s="7">
        <v>15000</v>
      </c>
      <c r="G33" s="4">
        <f t="shared" si="3"/>
        <v>4160.0299999999952</v>
      </c>
    </row>
    <row r="34" spans="2:7" x14ac:dyDescent="0.25">
      <c r="B34" s="5">
        <v>42614</v>
      </c>
      <c r="C34" s="7"/>
      <c r="D34" s="7">
        <f>1872.92+15607.64</f>
        <v>17480.559999999998</v>
      </c>
      <c r="E34" s="7"/>
      <c r="F34" s="7">
        <v>20000</v>
      </c>
      <c r="G34" s="4">
        <f t="shared" si="3"/>
        <v>6679.4699999999975</v>
      </c>
    </row>
    <row r="35" spans="2:7" x14ac:dyDescent="0.25">
      <c r="B35" s="5">
        <v>42644</v>
      </c>
      <c r="C35" s="7"/>
      <c r="D35" s="7">
        <f>1872.92+15104.17</f>
        <v>16977.09</v>
      </c>
      <c r="E35" s="7"/>
      <c r="F35" s="7">
        <v>12000</v>
      </c>
      <c r="G35" s="4">
        <f t="shared" si="3"/>
        <v>1702.3799999999974</v>
      </c>
    </row>
    <row r="36" spans="2:7" x14ac:dyDescent="0.25">
      <c r="B36" s="5">
        <v>42675</v>
      </c>
      <c r="C36" s="7"/>
      <c r="D36" s="7">
        <f>1872.92+2516614.58</f>
        <v>2518487.5</v>
      </c>
      <c r="E36" s="7"/>
      <c r="F36" s="7">
        <f>1000+19000+2497500</f>
        <v>2517500</v>
      </c>
      <c r="G36" s="4">
        <f t="shared" si="3"/>
        <v>714.87999999988824</v>
      </c>
    </row>
    <row r="37" spans="2:7" x14ac:dyDescent="0.25">
      <c r="B37" s="5">
        <v>42705</v>
      </c>
      <c r="C37" s="7"/>
      <c r="D37" s="7">
        <f>301752.08+682.82+639.4+1889+532+581.4+832.8+1920.23+3724+15104.17+1109.8+1375.55</f>
        <v>330143.25</v>
      </c>
      <c r="E37" s="7"/>
      <c r="F37" s="7">
        <f>5000+299400+5000+5000+16000</f>
        <v>330400</v>
      </c>
      <c r="G37" s="4">
        <f t="shared" si="3"/>
        <v>971.62999999988824</v>
      </c>
    </row>
    <row r="38" spans="2:7" x14ac:dyDescent="0.25">
      <c r="B38" s="5">
        <v>42736</v>
      </c>
      <c r="C38" s="7"/>
      <c r="D38" s="7">
        <f>548.84+10206.02+16614.58</f>
        <v>27369.440000000002</v>
      </c>
      <c r="E38" s="7"/>
      <c r="F38" s="7">
        <f>12000+15000</f>
        <v>27000</v>
      </c>
      <c r="G38" s="4">
        <f t="shared" si="3"/>
        <v>602.18999999988591</v>
      </c>
    </row>
    <row r="39" spans="2:7" x14ac:dyDescent="0.25">
      <c r="B39" s="5">
        <v>42767</v>
      </c>
      <c r="C39" s="7"/>
      <c r="D39" s="7">
        <f>10154.23+14600.69</f>
        <v>24754.92</v>
      </c>
      <c r="E39" s="7"/>
      <c r="F39" s="7">
        <f>11000+15000</f>
        <v>26000</v>
      </c>
      <c r="G39" s="4">
        <f t="shared" si="3"/>
        <v>1847.2699999998877</v>
      </c>
    </row>
    <row r="40" spans="2:7" x14ac:dyDescent="0.25">
      <c r="B40" s="5">
        <v>42795</v>
      </c>
      <c r="C40" s="7"/>
      <c r="D40" s="7">
        <f>9931.03+14097.22</f>
        <v>24028.25</v>
      </c>
      <c r="E40" s="7"/>
      <c r="F40" s="7">
        <f>10000+14000</f>
        <v>24000</v>
      </c>
      <c r="G40" s="4">
        <f t="shared" si="3"/>
        <v>1819.0199999998877</v>
      </c>
    </row>
    <row r="41" spans="2:7" x14ac:dyDescent="0.25">
      <c r="B41" s="5">
        <v>42826</v>
      </c>
      <c r="C41" s="7"/>
      <c r="D41" s="4">
        <f>10105.56</f>
        <v>10105.56</v>
      </c>
      <c r="E41" s="7"/>
      <c r="F41" s="4">
        <v>11000</v>
      </c>
      <c r="G41" s="4">
        <f t="shared" si="3"/>
        <v>2713.4599999998882</v>
      </c>
    </row>
    <row r="42" spans="2:7" x14ac:dyDescent="0.25">
      <c r="B42" s="1" t="s">
        <v>6</v>
      </c>
      <c r="C42" s="7"/>
      <c r="D42" s="17">
        <f>SUM(D30:D41)</f>
        <v>3042308.09</v>
      </c>
      <c r="E42" s="17"/>
      <c r="F42" s="17">
        <f t="shared" ref="F42" si="4">SUM(F30:F41)</f>
        <v>3042900</v>
      </c>
      <c r="G42" s="9"/>
    </row>
    <row r="43" spans="2:7" x14ac:dyDescent="0.25">
      <c r="B43" s="18" t="s">
        <v>13</v>
      </c>
      <c r="C43" s="18"/>
      <c r="D43" s="18"/>
      <c r="E43" s="18"/>
      <c r="F43" s="18"/>
      <c r="G43" s="18"/>
    </row>
    <row r="44" spans="2:7" x14ac:dyDescent="0.25">
      <c r="B44" s="19" t="s">
        <v>6</v>
      </c>
      <c r="C44" s="20"/>
      <c r="D44" s="21">
        <f>D36-2500000</f>
        <v>18487.5</v>
      </c>
      <c r="E44" s="21"/>
      <c r="F44" s="21">
        <f t="shared" ref="E44:F44" si="5">F36-2500000</f>
        <v>17500</v>
      </c>
      <c r="G44" s="20"/>
    </row>
    <row r="45" spans="2:7" x14ac:dyDescent="0.25">
      <c r="B45" s="20" t="s">
        <v>7</v>
      </c>
      <c r="C45" s="20"/>
      <c r="D45" s="21">
        <f>D44/12</f>
        <v>1540.625</v>
      </c>
      <c r="E45" s="21"/>
      <c r="F45" s="21">
        <f t="shared" ref="E45:F45" si="6">F44/12</f>
        <v>1458.3333333333333</v>
      </c>
      <c r="G45" s="20"/>
    </row>
  </sheetData>
  <mergeCells count="9">
    <mergeCell ref="B26:G26"/>
    <mergeCell ref="B27:G27"/>
    <mergeCell ref="B29:F29"/>
    <mergeCell ref="B43:G43"/>
    <mergeCell ref="B4:G4"/>
    <mergeCell ref="B5:G5"/>
    <mergeCell ref="B6:G6"/>
    <mergeCell ref="B8:F8"/>
    <mergeCell ref="B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2016-08-17T09:16:23Z</dcterms:created>
  <dcterms:modified xsi:type="dcterms:W3CDTF">2017-06-16T09:58:51Z</dcterms:modified>
</cp:coreProperties>
</file>