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70" windowWidth="21075" windowHeight="9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46" i="1" l="1"/>
  <c r="M45" i="1"/>
  <c r="M44" i="1"/>
  <c r="M43" i="1"/>
  <c r="M42" i="1"/>
  <c r="M41" i="1"/>
  <c r="M40" i="1"/>
  <c r="M39" i="1"/>
  <c r="M38" i="1"/>
  <c r="M37" i="1"/>
  <c r="M36" i="1"/>
  <c r="F47" i="1"/>
  <c r="F48" i="1" s="1"/>
  <c r="D41" i="1"/>
  <c r="D39" i="1"/>
  <c r="D38" i="1"/>
  <c r="D37" i="1"/>
  <c r="G37" i="1" s="1"/>
  <c r="G36" i="1"/>
  <c r="D36" i="1"/>
  <c r="D22" i="1"/>
  <c r="E22" i="1"/>
  <c r="F22" i="1"/>
  <c r="G22" i="1"/>
  <c r="C22" i="1"/>
  <c r="E47" i="1"/>
  <c r="E48" i="1" s="1"/>
  <c r="C47" i="1"/>
  <c r="C48" i="1" s="1"/>
  <c r="M10" i="1"/>
  <c r="M11" i="1"/>
  <c r="M12" i="1"/>
  <c r="M13" i="1"/>
  <c r="M14" i="1"/>
  <c r="M15" i="1"/>
  <c r="M16" i="1"/>
  <c r="M9" i="1"/>
  <c r="G24" i="1"/>
  <c r="G25" i="1" s="1"/>
  <c r="D21" i="1"/>
  <c r="E21" i="1"/>
  <c r="F21" i="1"/>
  <c r="C21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38" i="1" l="1"/>
  <c r="G39" i="1" s="1"/>
  <c r="G40" i="1" s="1"/>
  <c r="G41" i="1" s="1"/>
  <c r="G42" i="1" s="1"/>
  <c r="G43" i="1" s="1"/>
  <c r="G44" i="1" s="1"/>
  <c r="G45" i="1" s="1"/>
  <c r="G46" i="1" s="1"/>
  <c r="D47" i="1"/>
  <c r="D48" i="1" s="1"/>
  <c r="G48" i="1"/>
</calcChain>
</file>

<file path=xl/sharedStrings.xml><?xml version="1.0" encoding="utf-8"?>
<sst xmlns="http://schemas.openxmlformats.org/spreadsheetml/2006/main" count="51" uniqueCount="35">
  <si>
    <t>Month</t>
  </si>
  <si>
    <t>No. of Transaction</t>
  </si>
  <si>
    <t>Debit (USD)</t>
  </si>
  <si>
    <t>Credit (USD)</t>
  </si>
  <si>
    <t>Balance (USD)</t>
  </si>
  <si>
    <t>Balance Forward</t>
  </si>
  <si>
    <t>Total</t>
  </si>
  <si>
    <t>Average</t>
  </si>
  <si>
    <t>Mr. Heng Khemara</t>
  </si>
  <si>
    <t>12 Months</t>
  </si>
  <si>
    <t>OD Limit</t>
  </si>
  <si>
    <t>OD utilization rate</t>
  </si>
  <si>
    <t>Average OD Balance</t>
  </si>
  <si>
    <t>No.</t>
  </si>
  <si>
    <t>Installment Amount</t>
  </si>
  <si>
    <t>Due Date</t>
  </si>
  <si>
    <t>Payment Date</t>
  </si>
  <si>
    <t>Days Past Due</t>
  </si>
  <si>
    <t>Conduct of TL: USD30K ( Interest service only)</t>
  </si>
  <si>
    <t>Account Name: Heng Khemara</t>
  </si>
  <si>
    <t>Canadia Bank</t>
  </si>
  <si>
    <t xml:space="preserve">Account No. : 0230000113854 </t>
  </si>
  <si>
    <t>ACELDA Bank</t>
  </si>
  <si>
    <t>Mdm. Heng Sok Leang</t>
  </si>
  <si>
    <t>11 Months</t>
  </si>
  <si>
    <t>Comment:</t>
  </si>
  <si>
    <t>1 to 4 overdue days due to the customer was so busy in business</t>
  </si>
  <si>
    <t>6 to 8 overdue days due to the National Holiday, Khmer New Year and King's Birthday and the customer deposit after holiday</t>
  </si>
  <si>
    <t>Note that, it could not consider as a red flag as the customer have sufficenf OD limit to withdrawal in Mar, Apr, and May 2016 for loan installment at ACLEDA. Honestly, they are so busy in their business.</t>
  </si>
  <si>
    <t>ACLEDA Bank</t>
  </si>
  <si>
    <t>Conduct of TL: USD220K</t>
  </si>
  <si>
    <t>Account No. : 3600-00-590493-1-3</t>
  </si>
  <si>
    <t>Account Name: Heng Sok Leang</t>
  </si>
  <si>
    <t>TL of 220K was approved with monthly interest only and settle principle of USD36,666 every 12 months.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</si>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</sst>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43" fontId="4" fillId="0" borderId="1" xfId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3" fontId="0" fillId="0" borderId="1" xfId="1" applyFont="1" applyBorder="1"/>
    <xf numFmtId="43" fontId="0" fillId="0" borderId="1" xfId="1" applyFont="1" applyBorder="1" applyAlignment="1">
      <alignment horizontal="right"/>
    </xf>
    <xf numFmtId="9" fontId="0" fillId="0" borderId="1" xfId="2" applyFont="1" applyBorder="1"/>
    <xf numFmtId="4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1"/>
  <sheetViews>
    <sheetView tabSelected="1" topLeftCell="B28" zoomScale="115" zoomScaleNormal="115" workbookViewId="0">
      <selection activeCell="I34" sqref="I34:M34"/>
    </sheetView>
  </sheetViews>
  <sheetFormatPr defaultRowHeight="15" x14ac:dyDescent="0.25"/>
  <cols>
    <col min="2" max="2" width="15.140625" customWidth="1"/>
    <col min="3" max="3" width="11.140625" customWidth="1"/>
    <col min="4" max="4" width="15.140625" customWidth="1"/>
    <col min="5" max="5" width="11.85546875" customWidth="1"/>
    <col min="6" max="7" width="15.140625" customWidth="1"/>
    <col min="9" max="9" width="10.42578125" customWidth="1"/>
    <col min="10" max="10" width="16.5703125" customWidth="1"/>
    <col min="11" max="11" width="15" customWidth="1"/>
    <col min="12" max="12" width="15.7109375" customWidth="1"/>
    <col min="13" max="13" width="12.5703125" customWidth="1"/>
  </cols>
  <sheetData>
    <row r="4" spans="2:13" x14ac:dyDescent="0.25">
      <c r="B4" s="33" t="s">
        <v>20</v>
      </c>
      <c r="C4" s="33"/>
      <c r="D4" s="33"/>
      <c r="E4" s="33"/>
      <c r="F4" s="33"/>
      <c r="G4" s="33"/>
      <c r="I4" s="27" t="s">
        <v>20</v>
      </c>
      <c r="J4" s="28"/>
      <c r="K4" s="28"/>
      <c r="L4" s="28"/>
      <c r="M4" s="29"/>
    </row>
    <row r="5" spans="2:13" x14ac:dyDescent="0.25">
      <c r="B5" s="23" t="s">
        <v>8</v>
      </c>
      <c r="C5" s="23"/>
      <c r="D5" s="23"/>
      <c r="E5" s="23"/>
      <c r="F5" s="23"/>
      <c r="G5" s="23"/>
      <c r="I5" s="27" t="s">
        <v>18</v>
      </c>
      <c r="J5" s="28"/>
      <c r="K5" s="28"/>
      <c r="L5" s="28"/>
      <c r="M5" s="29"/>
    </row>
    <row r="6" spans="2:13" x14ac:dyDescent="0.25">
      <c r="B6" s="23" t="s">
        <v>9</v>
      </c>
      <c r="C6" s="23"/>
      <c r="D6" s="23"/>
      <c r="E6" s="23"/>
      <c r="F6" s="23"/>
      <c r="G6" s="23"/>
      <c r="I6" s="27" t="s">
        <v>21</v>
      </c>
      <c r="J6" s="28"/>
      <c r="K6" s="28"/>
      <c r="L6" s="28"/>
      <c r="M6" s="29"/>
    </row>
    <row r="7" spans="2:13" ht="17.25" customHeight="1" x14ac:dyDescent="0.25">
      <c r="B7" s="1" t="s">
        <v>0</v>
      </c>
      <c r="C7" s="2" t="s">
        <v>1</v>
      </c>
      <c r="D7" s="1" t="s">
        <v>2</v>
      </c>
      <c r="E7" s="2" t="s">
        <v>1</v>
      </c>
      <c r="F7" s="1" t="s">
        <v>3</v>
      </c>
      <c r="G7" s="1" t="s">
        <v>4</v>
      </c>
      <c r="I7" s="30" t="s">
        <v>19</v>
      </c>
      <c r="J7" s="31"/>
      <c r="K7" s="31"/>
      <c r="L7" s="31"/>
      <c r="M7" s="32"/>
    </row>
    <row r="8" spans="2:13" x14ac:dyDescent="0.25">
      <c r="B8" s="24" t="s">
        <v>5</v>
      </c>
      <c r="C8" s="25"/>
      <c r="D8" s="25"/>
      <c r="E8" s="25"/>
      <c r="F8" s="26"/>
      <c r="G8" s="4">
        <v>13689.71</v>
      </c>
      <c r="I8" s="20" t="s">
        <v>13</v>
      </c>
      <c r="J8" s="20" t="s">
        <v>14</v>
      </c>
      <c r="K8" s="20" t="s">
        <v>15</v>
      </c>
      <c r="L8" s="20" t="s">
        <v>16</v>
      </c>
      <c r="M8" s="20" t="s">
        <v>17</v>
      </c>
    </row>
    <row r="9" spans="2:13" x14ac:dyDescent="0.25">
      <c r="B9" s="9">
        <v>42339</v>
      </c>
      <c r="C9" s="6">
        <v>21</v>
      </c>
      <c r="D9" s="7">
        <v>102910.88</v>
      </c>
      <c r="E9" s="6">
        <v>5</v>
      </c>
      <c r="F9" s="7">
        <v>55759.11</v>
      </c>
      <c r="G9" s="4">
        <f>G8+F9-D9</f>
        <v>-33462.06</v>
      </c>
      <c r="I9" s="8">
        <v>1</v>
      </c>
      <c r="J9" s="21">
        <v>300</v>
      </c>
      <c r="K9" s="22">
        <v>42463</v>
      </c>
      <c r="L9" s="22">
        <v>42463</v>
      </c>
      <c r="M9" s="20">
        <f>L9-K9</f>
        <v>0</v>
      </c>
    </row>
    <row r="10" spans="2:13" x14ac:dyDescent="0.25">
      <c r="B10" s="5">
        <v>42385</v>
      </c>
      <c r="C10" s="6">
        <v>15</v>
      </c>
      <c r="D10" s="7">
        <v>50445</v>
      </c>
      <c r="E10" s="6">
        <v>3</v>
      </c>
      <c r="F10" s="7">
        <v>20894</v>
      </c>
      <c r="G10" s="4">
        <f t="shared" ref="G10:G20" si="0">G9+F10-D10</f>
        <v>-63013.06</v>
      </c>
      <c r="I10" s="8">
        <v>2</v>
      </c>
      <c r="J10" s="21">
        <v>300</v>
      </c>
      <c r="K10" s="22">
        <v>42493</v>
      </c>
      <c r="L10" s="22">
        <v>42493</v>
      </c>
      <c r="M10" s="20">
        <f t="shared" ref="M10:M16" si="1">L10-K10</f>
        <v>0</v>
      </c>
    </row>
    <row r="11" spans="2:13" x14ac:dyDescent="0.25">
      <c r="B11" s="5">
        <v>42416</v>
      </c>
      <c r="C11" s="6">
        <v>17</v>
      </c>
      <c r="D11" s="7">
        <v>44206.66</v>
      </c>
      <c r="E11" s="6">
        <v>4</v>
      </c>
      <c r="F11" s="7">
        <v>48635</v>
      </c>
      <c r="G11" s="4">
        <f t="shared" si="0"/>
        <v>-58584.72</v>
      </c>
      <c r="I11" s="8">
        <v>3</v>
      </c>
      <c r="J11" s="21">
        <v>310</v>
      </c>
      <c r="K11" s="22">
        <v>42524</v>
      </c>
      <c r="L11" s="22">
        <v>42524</v>
      </c>
      <c r="M11" s="20">
        <f t="shared" si="1"/>
        <v>0</v>
      </c>
    </row>
    <row r="12" spans="2:13" x14ac:dyDescent="0.25">
      <c r="B12" s="5">
        <v>42445</v>
      </c>
      <c r="C12" s="6">
        <v>20</v>
      </c>
      <c r="D12" s="7">
        <v>43535.11</v>
      </c>
      <c r="E12" s="6">
        <v>5</v>
      </c>
      <c r="F12" s="7">
        <v>82080</v>
      </c>
      <c r="G12" s="4">
        <f t="shared" si="0"/>
        <v>-20039.830000000002</v>
      </c>
      <c r="I12" s="8">
        <v>4</v>
      </c>
      <c r="J12" s="21">
        <v>300</v>
      </c>
      <c r="K12" s="22">
        <v>42554</v>
      </c>
      <c r="L12" s="22">
        <v>42554</v>
      </c>
      <c r="M12" s="20">
        <f t="shared" si="1"/>
        <v>0</v>
      </c>
    </row>
    <row r="13" spans="2:13" x14ac:dyDescent="0.25">
      <c r="B13" s="5">
        <v>42476</v>
      </c>
      <c r="C13" s="6">
        <v>12</v>
      </c>
      <c r="D13" s="7">
        <v>26114.91</v>
      </c>
      <c r="E13" s="6">
        <v>4</v>
      </c>
      <c r="F13" s="7">
        <v>44389</v>
      </c>
      <c r="G13" s="4">
        <f t="shared" si="0"/>
        <v>-1765.7400000000016</v>
      </c>
      <c r="I13" s="8">
        <v>5</v>
      </c>
      <c r="J13" s="21">
        <v>310</v>
      </c>
      <c r="K13" s="22">
        <v>42585</v>
      </c>
      <c r="L13" s="22">
        <v>42585</v>
      </c>
      <c r="M13" s="20">
        <f t="shared" si="1"/>
        <v>0</v>
      </c>
    </row>
    <row r="14" spans="2:13" x14ac:dyDescent="0.25">
      <c r="B14" s="5">
        <v>42506</v>
      </c>
      <c r="C14" s="6">
        <v>25</v>
      </c>
      <c r="D14" s="7">
        <v>58383.85</v>
      </c>
      <c r="E14" s="6">
        <v>4</v>
      </c>
      <c r="F14" s="7">
        <v>49000.02</v>
      </c>
      <c r="G14" s="4">
        <f t="shared" si="0"/>
        <v>-11149.57</v>
      </c>
      <c r="I14" s="8">
        <v>6</v>
      </c>
      <c r="J14" s="21">
        <v>310</v>
      </c>
      <c r="K14" s="22">
        <v>42616</v>
      </c>
      <c r="L14" s="22">
        <v>42616</v>
      </c>
      <c r="M14" s="20">
        <f t="shared" si="1"/>
        <v>0</v>
      </c>
    </row>
    <row r="15" spans="2:13" x14ac:dyDescent="0.25">
      <c r="B15" s="5">
        <v>42537</v>
      </c>
      <c r="C15" s="6">
        <v>32</v>
      </c>
      <c r="D15" s="7">
        <v>52852.86</v>
      </c>
      <c r="E15" s="6">
        <v>6</v>
      </c>
      <c r="F15" s="7">
        <v>60800.27</v>
      </c>
      <c r="G15" s="4">
        <f t="shared" si="0"/>
        <v>-3202.1600000000035</v>
      </c>
      <c r="I15" s="8">
        <v>7</v>
      </c>
      <c r="J15" s="21">
        <v>300</v>
      </c>
      <c r="K15" s="22">
        <v>42646</v>
      </c>
      <c r="L15" s="22">
        <v>42646</v>
      </c>
      <c r="M15" s="20">
        <f t="shared" si="1"/>
        <v>0</v>
      </c>
    </row>
    <row r="16" spans="2:13" x14ac:dyDescent="0.25">
      <c r="B16" s="5">
        <v>42567</v>
      </c>
      <c r="C16" s="6">
        <v>23</v>
      </c>
      <c r="D16" s="4">
        <v>55775.040000000001</v>
      </c>
      <c r="E16" s="6">
        <v>5</v>
      </c>
      <c r="F16" s="4">
        <v>72087.289999999994</v>
      </c>
      <c r="G16" s="4">
        <f t="shared" si="0"/>
        <v>13110.089999999989</v>
      </c>
      <c r="I16" s="8">
        <v>8</v>
      </c>
      <c r="J16" s="21">
        <v>310</v>
      </c>
      <c r="K16" s="22">
        <v>42677</v>
      </c>
      <c r="L16" s="22">
        <v>42677</v>
      </c>
      <c r="M16" s="20">
        <f t="shared" si="1"/>
        <v>0</v>
      </c>
    </row>
    <row r="17" spans="2:13" x14ac:dyDescent="0.25">
      <c r="B17" s="5">
        <v>42598</v>
      </c>
      <c r="C17" s="11">
        <v>24</v>
      </c>
      <c r="D17" s="12">
        <v>95746.82</v>
      </c>
      <c r="E17" s="11">
        <v>9</v>
      </c>
      <c r="F17" s="12">
        <v>53320.39</v>
      </c>
      <c r="G17" s="12">
        <f t="shared" si="0"/>
        <v>-29316.340000000026</v>
      </c>
      <c r="I17" s="14"/>
      <c r="J17" s="18"/>
      <c r="K17" s="19"/>
      <c r="L17" s="19"/>
    </row>
    <row r="18" spans="2:13" x14ac:dyDescent="0.25">
      <c r="B18" s="5">
        <v>42629</v>
      </c>
      <c r="C18" s="10">
        <v>26</v>
      </c>
      <c r="D18" s="7">
        <v>45433.97</v>
      </c>
      <c r="E18" s="6">
        <v>7</v>
      </c>
      <c r="F18" s="4">
        <v>63533</v>
      </c>
      <c r="G18" s="4">
        <f t="shared" si="0"/>
        <v>-11217.310000000027</v>
      </c>
      <c r="I18" s="14"/>
      <c r="J18" s="18"/>
      <c r="K18" s="19"/>
      <c r="L18" s="19"/>
    </row>
    <row r="19" spans="2:13" x14ac:dyDescent="0.25">
      <c r="B19" s="5">
        <v>42659</v>
      </c>
      <c r="C19" s="6">
        <v>19</v>
      </c>
      <c r="D19" s="4">
        <v>78086.679999999993</v>
      </c>
      <c r="E19" s="6">
        <v>2</v>
      </c>
      <c r="F19" s="4">
        <v>34900</v>
      </c>
      <c r="G19" s="4">
        <f t="shared" si="0"/>
        <v>-54403.99000000002</v>
      </c>
      <c r="J19" s="18"/>
      <c r="K19" s="19"/>
      <c r="L19" s="19"/>
    </row>
    <row r="20" spans="2:13" x14ac:dyDescent="0.25">
      <c r="B20" s="5">
        <v>42690</v>
      </c>
      <c r="C20" s="6">
        <v>15</v>
      </c>
      <c r="D20" s="4">
        <v>40195</v>
      </c>
      <c r="E20" s="6">
        <v>6</v>
      </c>
      <c r="F20" s="4">
        <v>56602</v>
      </c>
      <c r="G20" s="4">
        <f t="shared" si="0"/>
        <v>-37996.99000000002</v>
      </c>
    </row>
    <row r="21" spans="2:13" x14ac:dyDescent="0.25">
      <c r="B21" s="1" t="s">
        <v>6</v>
      </c>
      <c r="C21" s="6">
        <f>SUM(C9:C20)</f>
        <v>249</v>
      </c>
      <c r="D21" s="7">
        <f t="shared" ref="D21:F21" si="2">SUM(D9:D20)</f>
        <v>693686.7799999998</v>
      </c>
      <c r="E21" s="6">
        <f t="shared" si="2"/>
        <v>60</v>
      </c>
      <c r="F21" s="7">
        <f t="shared" si="2"/>
        <v>642000.08000000007</v>
      </c>
      <c r="G21" s="6"/>
    </row>
    <row r="22" spans="2:13" x14ac:dyDescent="0.25">
      <c r="B22" s="1" t="s">
        <v>7</v>
      </c>
      <c r="C22" s="13">
        <f>AVERAGE(C9:C20)</f>
        <v>20.75</v>
      </c>
      <c r="D22" s="7">
        <f t="shared" ref="D22:G22" si="3">AVERAGE(D9:D20)</f>
        <v>57807.231666666652</v>
      </c>
      <c r="E22" s="13">
        <f t="shared" si="3"/>
        <v>5</v>
      </c>
      <c r="F22" s="7">
        <f t="shared" si="3"/>
        <v>53500.006666666675</v>
      </c>
      <c r="G22" s="7">
        <f t="shared" si="3"/>
        <v>-25920.140000000003</v>
      </c>
    </row>
    <row r="23" spans="2:13" x14ac:dyDescent="0.25">
      <c r="B23" s="34" t="s">
        <v>10</v>
      </c>
      <c r="C23" s="35"/>
      <c r="D23" s="35"/>
      <c r="E23" s="35"/>
      <c r="F23" s="36"/>
      <c r="G23" s="16">
        <v>70000</v>
      </c>
    </row>
    <row r="24" spans="2:13" x14ac:dyDescent="0.25">
      <c r="B24" s="34" t="s">
        <v>12</v>
      </c>
      <c r="C24" s="35"/>
      <c r="D24" s="35"/>
      <c r="E24" s="35"/>
      <c r="F24" s="36"/>
      <c r="G24" s="15">
        <f>(G9+G10+G11+G12+G13+G14+G15+G17+G18+G19+G20)/11</f>
        <v>-29468.342727272728</v>
      </c>
    </row>
    <row r="25" spans="2:13" x14ac:dyDescent="0.25">
      <c r="B25" s="34" t="s">
        <v>11</v>
      </c>
      <c r="C25" s="35"/>
      <c r="D25" s="35"/>
      <c r="E25" s="35"/>
      <c r="F25" s="36"/>
      <c r="G25" s="17">
        <f>-G24/G23</f>
        <v>0.4209763246753247</v>
      </c>
    </row>
    <row r="31" spans="2:13" x14ac:dyDescent="0.25">
      <c r="B31" s="33" t="s">
        <v>22</v>
      </c>
      <c r="C31" s="33"/>
      <c r="D31" s="33"/>
      <c r="E31" s="33"/>
      <c r="F31" s="33"/>
      <c r="G31" s="33"/>
      <c r="I31" s="27" t="s">
        <v>29</v>
      </c>
      <c r="J31" s="28"/>
      <c r="K31" s="28"/>
      <c r="L31" s="28"/>
      <c r="M31" s="29"/>
    </row>
    <row r="32" spans="2:13" x14ac:dyDescent="0.25">
      <c r="B32" s="23" t="s">
        <v>23</v>
      </c>
      <c r="C32" s="23"/>
      <c r="D32" s="23"/>
      <c r="E32" s="23"/>
      <c r="F32" s="23"/>
      <c r="G32" s="23"/>
      <c r="I32" s="27" t="s">
        <v>30</v>
      </c>
      <c r="J32" s="28"/>
      <c r="K32" s="28"/>
      <c r="L32" s="28"/>
      <c r="M32" s="29"/>
    </row>
    <row r="33" spans="2:13" x14ac:dyDescent="0.25">
      <c r="B33" s="23" t="s">
        <v>24</v>
      </c>
      <c r="C33" s="23"/>
      <c r="D33" s="23"/>
      <c r="E33" s="23"/>
      <c r="F33" s="23"/>
      <c r="G33" s="23"/>
      <c r="I33" s="27" t="s">
        <v>31</v>
      </c>
      <c r="J33" s="28"/>
      <c r="K33" s="28"/>
      <c r="L33" s="28"/>
      <c r="M33" s="29"/>
    </row>
    <row r="34" spans="2:13" ht="16.5" customHeight="1" x14ac:dyDescent="0.25">
      <c r="B34" s="1" t="s">
        <v>0</v>
      </c>
      <c r="C34" s="3" t="s">
        <v>1</v>
      </c>
      <c r="D34" s="1" t="s">
        <v>2</v>
      </c>
      <c r="E34" s="3" t="s">
        <v>1</v>
      </c>
      <c r="F34" s="1" t="s">
        <v>3</v>
      </c>
      <c r="G34" s="1" t="s">
        <v>4</v>
      </c>
      <c r="I34" s="30" t="s">
        <v>32</v>
      </c>
      <c r="J34" s="31"/>
      <c r="K34" s="31"/>
      <c r="L34" s="31"/>
      <c r="M34" s="32"/>
    </row>
    <row r="35" spans="2:13" x14ac:dyDescent="0.25">
      <c r="B35" s="24" t="s">
        <v>5</v>
      </c>
      <c r="C35" s="25"/>
      <c r="D35" s="25"/>
      <c r="E35" s="25"/>
      <c r="F35" s="26"/>
      <c r="G35" s="4">
        <v>96.32</v>
      </c>
      <c r="I35" s="20" t="s">
        <v>13</v>
      </c>
      <c r="J35" s="20" t="s">
        <v>14</v>
      </c>
      <c r="K35" s="20" t="s">
        <v>15</v>
      </c>
      <c r="L35" s="20" t="s">
        <v>16</v>
      </c>
      <c r="M35" s="20" t="s">
        <v>17</v>
      </c>
    </row>
    <row r="36" spans="2:13" x14ac:dyDescent="0.25">
      <c r="B36" s="5">
        <v>42385</v>
      </c>
      <c r="C36" s="6">
        <v>2</v>
      </c>
      <c r="D36" s="7">
        <f>1705+36666</f>
        <v>38371</v>
      </c>
      <c r="E36" s="6">
        <v>1</v>
      </c>
      <c r="F36" s="7">
        <v>38371</v>
      </c>
      <c r="G36" s="4">
        <f>G35+F36-D36</f>
        <v>96.319999999999709</v>
      </c>
      <c r="I36" s="8">
        <v>1</v>
      </c>
      <c r="J36" s="21">
        <v>38371</v>
      </c>
      <c r="K36" s="22">
        <v>42380</v>
      </c>
      <c r="L36" s="22">
        <v>42381</v>
      </c>
      <c r="M36" s="20">
        <f>L36-K36</f>
        <v>1</v>
      </c>
    </row>
    <row r="37" spans="2:13" x14ac:dyDescent="0.25">
      <c r="B37" s="5">
        <v>42416</v>
      </c>
      <c r="C37" s="6">
        <v>2</v>
      </c>
      <c r="D37" s="7">
        <f>96.32+1324.52</f>
        <v>1420.84</v>
      </c>
      <c r="E37" s="6">
        <v>1</v>
      </c>
      <c r="F37" s="7">
        <v>1421</v>
      </c>
      <c r="G37" s="4">
        <f t="shared" ref="G37:G46" si="4">G36+F37-D37</f>
        <v>96.479999999999791</v>
      </c>
      <c r="I37" s="8">
        <v>2</v>
      </c>
      <c r="J37" s="21">
        <v>1420.0840000000001</v>
      </c>
      <c r="K37" s="22">
        <v>42411</v>
      </c>
      <c r="L37" s="22">
        <v>42412</v>
      </c>
      <c r="M37" s="20">
        <f t="shared" ref="M37:M46" si="5">L37-K37</f>
        <v>1</v>
      </c>
    </row>
    <row r="38" spans="2:13" x14ac:dyDescent="0.25">
      <c r="B38" s="5">
        <v>42445</v>
      </c>
      <c r="C38" s="6">
        <v>2</v>
      </c>
      <c r="D38" s="7">
        <f>96.48+1232.69</f>
        <v>1329.17</v>
      </c>
      <c r="E38" s="6">
        <v>1</v>
      </c>
      <c r="F38" s="7">
        <v>1329.17</v>
      </c>
      <c r="G38" s="4">
        <f t="shared" si="4"/>
        <v>96.479999999999791</v>
      </c>
      <c r="I38" s="8">
        <v>3</v>
      </c>
      <c r="J38" s="21">
        <v>1329.17</v>
      </c>
      <c r="K38" s="22">
        <v>42440</v>
      </c>
      <c r="L38" s="22">
        <v>42444</v>
      </c>
      <c r="M38" s="20">
        <f t="shared" si="5"/>
        <v>4</v>
      </c>
    </row>
    <row r="39" spans="2:13" x14ac:dyDescent="0.25">
      <c r="B39" s="5">
        <v>42476</v>
      </c>
      <c r="C39" s="6">
        <v>2</v>
      </c>
      <c r="D39" s="7">
        <f>96.48+1324.36</f>
        <v>1420.84</v>
      </c>
      <c r="E39" s="6">
        <v>1</v>
      </c>
      <c r="F39" s="7">
        <v>1421</v>
      </c>
      <c r="G39" s="4">
        <f t="shared" si="4"/>
        <v>96.639999999999873</v>
      </c>
      <c r="I39" s="8">
        <v>4</v>
      </c>
      <c r="J39" s="21">
        <v>1420.84</v>
      </c>
      <c r="K39" s="22">
        <v>42471</v>
      </c>
      <c r="L39" s="22">
        <v>42479</v>
      </c>
      <c r="M39" s="20">
        <f t="shared" si="5"/>
        <v>8</v>
      </c>
    </row>
    <row r="40" spans="2:13" x14ac:dyDescent="0.25">
      <c r="B40" s="5">
        <v>42506</v>
      </c>
      <c r="C40" s="6">
        <v>1</v>
      </c>
      <c r="D40" s="7">
        <v>1375.01</v>
      </c>
      <c r="E40" s="6">
        <v>1</v>
      </c>
      <c r="F40" s="7">
        <v>1375</v>
      </c>
      <c r="G40" s="4">
        <f t="shared" si="4"/>
        <v>96.629999999999882</v>
      </c>
      <c r="I40" s="8">
        <v>5</v>
      </c>
      <c r="J40" s="21">
        <v>1375.01</v>
      </c>
      <c r="K40" s="22">
        <v>42501</v>
      </c>
      <c r="L40" s="22">
        <v>42507</v>
      </c>
      <c r="M40" s="20">
        <f t="shared" si="5"/>
        <v>6</v>
      </c>
    </row>
    <row r="41" spans="2:13" x14ac:dyDescent="0.25">
      <c r="B41" s="5">
        <v>42537</v>
      </c>
      <c r="C41" s="6">
        <v>2</v>
      </c>
      <c r="D41" s="7">
        <f>96.63+1415.88</f>
        <v>1512.5100000000002</v>
      </c>
      <c r="E41" s="6">
        <v>1</v>
      </c>
      <c r="F41" s="7">
        <v>1512</v>
      </c>
      <c r="G41" s="4">
        <f t="shared" si="4"/>
        <v>96.119999999999663</v>
      </c>
      <c r="I41" s="8">
        <v>6</v>
      </c>
      <c r="J41" s="21">
        <v>1512.51</v>
      </c>
      <c r="K41" s="22">
        <v>42534</v>
      </c>
      <c r="L41" s="22">
        <v>42535</v>
      </c>
      <c r="M41" s="20">
        <f t="shared" si="5"/>
        <v>1</v>
      </c>
    </row>
    <row r="42" spans="2:13" x14ac:dyDescent="0.25">
      <c r="B42" s="5">
        <v>42567</v>
      </c>
      <c r="C42" s="6">
        <v>1</v>
      </c>
      <c r="D42" s="4">
        <v>1283.3399999999999</v>
      </c>
      <c r="E42" s="6">
        <v>1</v>
      </c>
      <c r="F42" s="4">
        <v>1284</v>
      </c>
      <c r="G42" s="4">
        <f t="shared" si="4"/>
        <v>96.779999999999745</v>
      </c>
      <c r="I42" s="8">
        <v>7</v>
      </c>
      <c r="J42" s="21">
        <v>1283.3399999999999</v>
      </c>
      <c r="K42" s="22">
        <v>42562</v>
      </c>
      <c r="L42" s="22">
        <v>42562</v>
      </c>
      <c r="M42" s="20">
        <f t="shared" si="5"/>
        <v>0</v>
      </c>
    </row>
    <row r="43" spans="2:13" x14ac:dyDescent="0.25">
      <c r="B43" s="5">
        <v>42598</v>
      </c>
      <c r="C43" s="11">
        <v>1</v>
      </c>
      <c r="D43" s="12">
        <v>1420.84</v>
      </c>
      <c r="E43" s="11">
        <v>1</v>
      </c>
      <c r="F43" s="12">
        <v>1421</v>
      </c>
      <c r="G43" s="4">
        <f t="shared" si="4"/>
        <v>96.939999999999827</v>
      </c>
      <c r="I43" s="8">
        <v>8</v>
      </c>
      <c r="J43" s="21">
        <v>1420.84</v>
      </c>
      <c r="K43" s="22">
        <v>42593</v>
      </c>
      <c r="L43" s="22">
        <v>42593</v>
      </c>
      <c r="M43" s="20">
        <f t="shared" si="5"/>
        <v>0</v>
      </c>
    </row>
    <row r="44" spans="2:13" x14ac:dyDescent="0.25">
      <c r="B44" s="5">
        <v>42629</v>
      </c>
      <c r="C44" s="10">
        <v>1</v>
      </c>
      <c r="D44" s="7">
        <v>1466.67</v>
      </c>
      <c r="E44" s="6">
        <v>1</v>
      </c>
      <c r="F44" s="4">
        <v>1467</v>
      </c>
      <c r="G44" s="4">
        <f t="shared" si="4"/>
        <v>97.269999999999754</v>
      </c>
      <c r="I44" s="8">
        <v>9</v>
      </c>
      <c r="J44" s="21">
        <v>1466.67</v>
      </c>
      <c r="K44" s="22">
        <v>42624</v>
      </c>
      <c r="L44" s="22">
        <v>42625</v>
      </c>
      <c r="M44" s="20">
        <f t="shared" si="5"/>
        <v>1</v>
      </c>
    </row>
    <row r="45" spans="2:13" x14ac:dyDescent="0.25">
      <c r="B45" s="5">
        <v>42659</v>
      </c>
      <c r="C45" s="6">
        <v>1</v>
      </c>
      <c r="D45" s="4">
        <v>1329.17</v>
      </c>
      <c r="E45" s="6">
        <v>1</v>
      </c>
      <c r="F45" s="4">
        <v>1330</v>
      </c>
      <c r="G45" s="4">
        <f t="shared" si="4"/>
        <v>98.099999999999682</v>
      </c>
      <c r="I45" s="8">
        <v>10</v>
      </c>
      <c r="J45" s="21">
        <v>1329.17</v>
      </c>
      <c r="K45" s="22">
        <v>42654</v>
      </c>
      <c r="L45" s="22">
        <v>42654</v>
      </c>
      <c r="M45" s="20">
        <f t="shared" si="5"/>
        <v>0</v>
      </c>
    </row>
    <row r="46" spans="2:13" x14ac:dyDescent="0.25">
      <c r="B46" s="5">
        <v>42690</v>
      </c>
      <c r="C46" s="6">
        <v>1</v>
      </c>
      <c r="D46" s="4">
        <v>1420.84</v>
      </c>
      <c r="E46" s="6">
        <v>1</v>
      </c>
      <c r="F46" s="4">
        <v>1421</v>
      </c>
      <c r="G46" s="4">
        <f t="shared" si="4"/>
        <v>98.259999999999764</v>
      </c>
      <c r="I46" s="8">
        <v>11</v>
      </c>
      <c r="J46" s="21">
        <v>1420.84</v>
      </c>
      <c r="K46" s="22">
        <v>42685</v>
      </c>
      <c r="L46" s="22">
        <v>42685</v>
      </c>
      <c r="M46" s="20">
        <f t="shared" si="5"/>
        <v>0</v>
      </c>
    </row>
    <row r="47" spans="2:13" x14ac:dyDescent="0.25">
      <c r="B47" s="1" t="s">
        <v>6</v>
      </c>
      <c r="C47" s="6">
        <f>SUM(C36:C46)</f>
        <v>16</v>
      </c>
      <c r="D47" s="7">
        <f>SUM(D36:D46)</f>
        <v>52350.229999999981</v>
      </c>
      <c r="E47" s="6">
        <f>SUM(E36:E46)</f>
        <v>11</v>
      </c>
      <c r="F47" s="7">
        <f>SUM(F36:F46)</f>
        <v>52352.17</v>
      </c>
      <c r="G47" s="6"/>
      <c r="I47" t="s">
        <v>25</v>
      </c>
      <c r="L47" t="s">
        <v>34</v>
      </c>
    </row>
    <row r="48" spans="2:13" x14ac:dyDescent="0.25">
      <c r="B48" s="1" t="s">
        <v>7</v>
      </c>
      <c r="C48" s="13">
        <f>AVERAGE(C36:C47)</f>
        <v>2.6666666666666665</v>
      </c>
      <c r="D48" s="7">
        <f>AVERAGE(D36:D47)</f>
        <v>8725.0383333333302</v>
      </c>
      <c r="E48" s="13">
        <f>AVERAGE(E36:E47)</f>
        <v>1.8333333333333333</v>
      </c>
      <c r="F48" s="7">
        <f>AVERAGE(F36:F47)</f>
        <v>8725.3616666666658</v>
      </c>
      <c r="G48" s="7">
        <f>AVERAGE(G36:G47)</f>
        <v>96.910909090908859</v>
      </c>
      <c r="I48" t="s">
        <v>33</v>
      </c>
    </row>
    <row r="49" spans="9:9" x14ac:dyDescent="0.25">
      <c r="I49" t="s">
        <v>26</v>
      </c>
    </row>
    <row r="50" spans="9:9" x14ac:dyDescent="0.25">
      <c r="I50" t="s">
        <v>27</v>
      </c>
    </row>
    <row r="51" spans="9:9" x14ac:dyDescent="0.25">
      <c r="I51" t="s">
        <v>28</v>
      </c>
    </row>
  </sheetData>
  <mergeCells count="19">
    <mergeCell ref="I5:M5"/>
    <mergeCell ref="I4:M4"/>
    <mergeCell ref="I7:M7"/>
    <mergeCell ref="B31:G31"/>
    <mergeCell ref="B32:G32"/>
    <mergeCell ref="B23:F23"/>
    <mergeCell ref="B24:F24"/>
    <mergeCell ref="B25:F25"/>
    <mergeCell ref="I6:M6"/>
    <mergeCell ref="B4:G4"/>
    <mergeCell ref="B5:G5"/>
    <mergeCell ref="B6:G6"/>
    <mergeCell ref="B8:F8"/>
    <mergeCell ref="B33:G33"/>
    <mergeCell ref="B35:F35"/>
    <mergeCell ref="I31:M31"/>
    <mergeCell ref="I32:M32"/>
    <mergeCell ref="I33:M33"/>
    <mergeCell ref="I34:M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Sok Ratanak</cp:lastModifiedBy>
  <dcterms:created xsi:type="dcterms:W3CDTF">2016-08-17T09:16:23Z</dcterms:created>
  <dcterms:modified xsi:type="dcterms:W3CDTF">2016-12-02T11:13:46Z</dcterms:modified>
</cp:coreProperties>
</file>