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brielle\Pós Data Science\D4\"/>
    </mc:Choice>
  </mc:AlternateContent>
  <xr:revisionPtr revIDLastSave="0" documentId="13_ncr:1_{C4D264D1-5E0C-4588-8442-31E522471092}" xr6:coauthVersionLast="45" xr6:coauthVersionMax="45" xr10:uidLastSave="{00000000-0000-0000-0000-000000000000}"/>
  <bookViews>
    <workbookView xWindow="-120" yWindow="-120" windowWidth="20730" windowHeight="11160" xr2:uid="{E368AF6B-FB54-4A98-84DE-544E0B63D9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1" i="1" l="1"/>
  <c r="B261" i="1"/>
  <c r="A261" i="1"/>
  <c r="C251" i="1"/>
  <c r="B251" i="1"/>
  <c r="A251" i="1"/>
  <c r="C241" i="1"/>
  <c r="B241" i="1"/>
  <c r="A241" i="1"/>
  <c r="B231" i="1"/>
  <c r="C221" i="1"/>
  <c r="B221" i="1"/>
  <c r="A221" i="1"/>
  <c r="C211" i="1"/>
  <c r="B211" i="1"/>
  <c r="A211" i="1"/>
  <c r="C201" i="1"/>
  <c r="B201" i="1"/>
  <c r="A201" i="1"/>
  <c r="C191" i="1"/>
  <c r="B191" i="1"/>
  <c r="A191" i="1"/>
  <c r="C181" i="1"/>
  <c r="B181" i="1"/>
  <c r="A181" i="1"/>
  <c r="C171" i="1"/>
  <c r="B171" i="1"/>
  <c r="A171" i="1"/>
  <c r="C161" i="1"/>
  <c r="B161" i="1"/>
  <c r="A161" i="1"/>
  <c r="C151" i="1"/>
  <c r="B151" i="1"/>
  <c r="A151" i="1"/>
  <c r="C141" i="1"/>
  <c r="B141" i="1"/>
  <c r="A141" i="1"/>
  <c r="C131" i="1"/>
  <c r="B131" i="1"/>
  <c r="A131" i="1"/>
  <c r="C121" i="1"/>
  <c r="B121" i="1"/>
  <c r="A121" i="1"/>
  <c r="C111" i="1"/>
  <c r="B111" i="1"/>
  <c r="A111" i="1"/>
  <c r="C101" i="1"/>
  <c r="B101" i="1"/>
  <c r="A101" i="1"/>
  <c r="C91" i="1"/>
  <c r="B91" i="1"/>
  <c r="A91" i="1"/>
  <c r="C81" i="1"/>
  <c r="B81" i="1"/>
  <c r="A81" i="1"/>
  <c r="C71" i="1"/>
  <c r="B71" i="1"/>
  <c r="A71" i="1"/>
  <c r="C61" i="1"/>
  <c r="B61" i="1"/>
  <c r="A61" i="1"/>
  <c r="C51" i="1"/>
  <c r="B51" i="1"/>
  <c r="A51" i="1"/>
  <c r="C41" i="1"/>
  <c r="B41" i="1"/>
  <c r="A41" i="1"/>
  <c r="C31" i="1"/>
  <c r="B31" i="1"/>
  <c r="A31" i="1"/>
  <c r="C21" i="1"/>
  <c r="B21" i="1"/>
  <c r="A21" i="1"/>
  <c r="B16" i="1"/>
  <c r="C11" i="1"/>
  <c r="B11" i="1"/>
  <c r="A11" i="1"/>
  <c r="B6" i="1"/>
</calcChain>
</file>

<file path=xl/sharedStrings.xml><?xml version="1.0" encoding="utf-8"?>
<sst xmlns="http://schemas.openxmlformats.org/spreadsheetml/2006/main" count="4" uniqueCount="3">
  <si>
    <t xml:space="preserve">CULTIVO </t>
  </si>
  <si>
    <t>PIB_TOTAL</t>
  </si>
  <si>
    <t xml:space="preserve">PIB_AGRO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</si>
</sst>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2" fillId="2" borderId="0" xfId="1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3" xfId="1" xr:uid="{C2D6038B-B62A-43C6-8E9F-877DFAFE84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F4D2-BFE0-42E0-B917-119BC3E0D24D}">
  <dimension ref="A1:D261"/>
  <sheetViews>
    <sheetView tabSelected="1" workbookViewId="0">
      <selection activeCell="D261" sqref="A1:D261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10.42578125" bestFit="1" customWidth="1"/>
    <col min="4" max="4" width="11.5703125" bestFit="1" customWidth="1"/>
  </cols>
  <sheetData>
    <row r="1" spans="1:4" x14ac:dyDescent="0.25">
      <c r="A1" s="1" t="s">
        <v>1</v>
      </c>
      <c r="B1" s="1" t="s">
        <v>2</v>
      </c>
      <c r="C1" s="1" t="s">
        <v>1</v>
      </c>
      <c r="D1" s="1" t="s">
        <v>0</v>
      </c>
    </row>
    <row r="2" spans="1:4" x14ac:dyDescent="0.25">
      <c r="A2" s="2">
        <v>111.93461799999999</v>
      </c>
      <c r="B2" s="2">
        <v>9.2012019999999985</v>
      </c>
      <c r="C2" s="2">
        <v>111.93461799999999</v>
      </c>
      <c r="D2" s="3">
        <v>0</v>
      </c>
    </row>
    <row r="3" spans="1:4" x14ac:dyDescent="0.25">
      <c r="A3" s="2">
        <v>122.46600199999999</v>
      </c>
      <c r="B3" s="2">
        <v>7.5820629999999998</v>
      </c>
      <c r="C3" s="2">
        <v>122.46600199999999</v>
      </c>
      <c r="D3" s="3">
        <v>0</v>
      </c>
    </row>
    <row r="4" spans="1:4" x14ac:dyDescent="0.25">
      <c r="A4" s="2">
        <v>137.22216500000002</v>
      </c>
      <c r="B4" s="2">
        <v>8.3516759999999994</v>
      </c>
      <c r="C4" s="2">
        <v>137.22216500000002</v>
      </c>
      <c r="D4" s="3">
        <v>0</v>
      </c>
    </row>
    <row r="5" spans="1:4" x14ac:dyDescent="0.25">
      <c r="A5" s="2">
        <v>147.71104200000002</v>
      </c>
      <c r="B5" s="2">
        <v>10.619783</v>
      </c>
      <c r="C5" s="2">
        <v>147.71104200000002</v>
      </c>
      <c r="D5" s="3">
        <v>68</v>
      </c>
    </row>
    <row r="6" spans="1:4" x14ac:dyDescent="0.25">
      <c r="A6" s="3">
        <v>161.37290100000001</v>
      </c>
      <c r="B6" s="3">
        <f>9478.36/1000</f>
        <v>9.4783600000000003</v>
      </c>
      <c r="C6" s="3">
        <v>161.37290100000001</v>
      </c>
      <c r="D6" s="3">
        <v>67</v>
      </c>
    </row>
    <row r="7" spans="1:4" x14ac:dyDescent="0.25">
      <c r="A7" s="2">
        <v>181.37744800000002</v>
      </c>
      <c r="B7" s="2">
        <v>12.416947</v>
      </c>
      <c r="C7" s="2">
        <v>181.37744800000002</v>
      </c>
      <c r="D7" s="3">
        <v>66</v>
      </c>
    </row>
    <row r="8" spans="1:4" x14ac:dyDescent="0.25">
      <c r="A8" s="3">
        <v>210.59968499999999</v>
      </c>
      <c r="B8" s="3">
        <v>11.551841</v>
      </c>
      <c r="C8" s="3">
        <v>210.59968499999999</v>
      </c>
      <c r="D8" s="3">
        <v>61</v>
      </c>
    </row>
    <row r="9" spans="1:4" x14ac:dyDescent="0.25">
      <c r="A9" s="3">
        <v>218.24762058671041</v>
      </c>
      <c r="B9" s="3">
        <v>10.675029621745979</v>
      </c>
      <c r="C9" s="3">
        <v>218.24762058671041</v>
      </c>
      <c r="D9" s="3">
        <v>61</v>
      </c>
    </row>
    <row r="10" spans="1:4" x14ac:dyDescent="0.25">
      <c r="A10" s="3">
        <v>241.74195176172299</v>
      </c>
      <c r="B10" s="3">
        <v>11.712533296111696</v>
      </c>
      <c r="C10" s="3">
        <v>241.74195176172299</v>
      </c>
      <c r="D10" s="3">
        <v>0</v>
      </c>
    </row>
    <row r="11" spans="1:4" x14ac:dyDescent="0.25">
      <c r="A11" s="3">
        <f>326865.248566434/1000</f>
        <v>326.86524856643405</v>
      </c>
      <c r="B11" s="3">
        <f>25970.6819428438/1000</f>
        <v>25.9706819428438</v>
      </c>
      <c r="C11" s="3">
        <f>326865.248566434/1000</f>
        <v>326.86524856643405</v>
      </c>
      <c r="D11" s="3">
        <v>0</v>
      </c>
    </row>
    <row r="12" spans="1:4" x14ac:dyDescent="0.25">
      <c r="A12" s="2">
        <v>22.821835</v>
      </c>
      <c r="B12" s="2">
        <v>7.8585209999999996</v>
      </c>
      <c r="C12" s="2">
        <v>22.821835</v>
      </c>
      <c r="D12" s="3">
        <v>149</v>
      </c>
    </row>
    <row r="13" spans="1:4" x14ac:dyDescent="0.25">
      <c r="A13" s="2">
        <v>22.945540000000001</v>
      </c>
      <c r="B13" s="2">
        <v>6.742629</v>
      </c>
      <c r="C13" s="2">
        <v>22.945540000000001</v>
      </c>
      <c r="D13" s="3">
        <v>149</v>
      </c>
    </row>
    <row r="14" spans="1:4" x14ac:dyDescent="0.25">
      <c r="A14" s="2">
        <v>26.117917000000002</v>
      </c>
      <c r="B14" s="2">
        <v>7.885745</v>
      </c>
      <c r="C14" s="2">
        <v>26.117917000000002</v>
      </c>
      <c r="D14" s="3">
        <v>149</v>
      </c>
    </row>
    <row r="15" spans="1:4" x14ac:dyDescent="0.25">
      <c r="A15" s="2">
        <v>29.529232</v>
      </c>
      <c r="B15" s="2">
        <v>9.9785450000000004</v>
      </c>
      <c r="C15" s="2">
        <v>29.529232</v>
      </c>
      <c r="D15" s="3">
        <v>1036</v>
      </c>
    </row>
    <row r="16" spans="1:4" x14ac:dyDescent="0.25">
      <c r="A16" s="3">
        <v>33.137987000000003</v>
      </c>
      <c r="B16" s="3">
        <f>10268.715/1000</f>
        <v>10.268715</v>
      </c>
      <c r="C16" s="3">
        <v>33.137987000000003</v>
      </c>
      <c r="D16" s="3">
        <v>3304</v>
      </c>
    </row>
    <row r="17" spans="1:4" x14ac:dyDescent="0.25">
      <c r="A17" s="2">
        <v>35.481142999999996</v>
      </c>
      <c r="B17" s="2">
        <v>9.6898750000000007</v>
      </c>
      <c r="C17" s="2">
        <v>35.481142999999996</v>
      </c>
      <c r="D17" s="3">
        <v>6427</v>
      </c>
    </row>
    <row r="18" spans="1:4" x14ac:dyDescent="0.25">
      <c r="A18" s="3">
        <v>39.953974000000002</v>
      </c>
      <c r="B18" s="3">
        <v>11.965826</v>
      </c>
      <c r="C18" s="3">
        <v>39.953974000000002</v>
      </c>
      <c r="D18" s="3">
        <v>7482</v>
      </c>
    </row>
    <row r="19" spans="1:4" x14ac:dyDescent="0.25">
      <c r="A19" s="3">
        <v>39.01410803763553</v>
      </c>
      <c r="B19" s="3">
        <v>9.2452125170126056</v>
      </c>
      <c r="C19" s="3">
        <v>39.01410803763553</v>
      </c>
      <c r="D19" s="3">
        <v>7642</v>
      </c>
    </row>
    <row r="20" spans="1:4" x14ac:dyDescent="0.25">
      <c r="A20" s="3">
        <v>53.049859588980723</v>
      </c>
      <c r="B20" s="3">
        <v>18.542141827526446</v>
      </c>
      <c r="C20" s="3">
        <v>53.049859588980723</v>
      </c>
      <c r="D20" s="3">
        <v>7570</v>
      </c>
    </row>
    <row r="21" spans="1:4" x14ac:dyDescent="0.25">
      <c r="A21" s="3">
        <f>68258.4778725431/1000</f>
        <v>68.258477872543097</v>
      </c>
      <c r="B21" s="3">
        <f>32971.5221035177/1000</f>
        <v>32.9715221035177</v>
      </c>
      <c r="C21" s="3">
        <f>68258.4778725431/1000</f>
        <v>68.258477872543097</v>
      </c>
      <c r="D21" s="3">
        <v>7630</v>
      </c>
    </row>
    <row r="22" spans="1:4" x14ac:dyDescent="0.25">
      <c r="A22" s="2">
        <v>40.727680999999997</v>
      </c>
      <c r="B22" s="2">
        <v>14.864091</v>
      </c>
      <c r="C22" s="2">
        <v>40.727680999999997</v>
      </c>
      <c r="D22" s="3">
        <v>510</v>
      </c>
    </row>
    <row r="23" spans="1:4" x14ac:dyDescent="0.25">
      <c r="A23" s="2">
        <v>42.749339999999997</v>
      </c>
      <c r="B23" s="2">
        <v>13.700736000000001</v>
      </c>
      <c r="C23" s="2">
        <v>42.749339999999997</v>
      </c>
      <c r="D23" s="3">
        <v>2676</v>
      </c>
    </row>
    <row r="24" spans="1:4" x14ac:dyDescent="0.25">
      <c r="A24" s="2">
        <v>49.090157999999995</v>
      </c>
      <c r="B24" s="2">
        <v>15.391144000000001</v>
      </c>
      <c r="C24" s="2">
        <v>49.090157999999995</v>
      </c>
      <c r="D24" s="3">
        <v>3173</v>
      </c>
    </row>
    <row r="25" spans="1:4" x14ac:dyDescent="0.25">
      <c r="A25" s="2">
        <v>69.030572000000006</v>
      </c>
      <c r="B25" s="2">
        <v>16.856445999999998</v>
      </c>
      <c r="C25" s="2">
        <v>69.030572000000006</v>
      </c>
      <c r="D25" s="3">
        <v>4250</v>
      </c>
    </row>
    <row r="26" spans="1:4" x14ac:dyDescent="0.25">
      <c r="A26" s="3">
        <v>73.911258000000004</v>
      </c>
      <c r="B26" s="3">
        <v>13.154644000000001</v>
      </c>
      <c r="C26" s="3">
        <v>73.911258000000004</v>
      </c>
      <c r="D26" s="3">
        <v>5396</v>
      </c>
    </row>
    <row r="27" spans="1:4" x14ac:dyDescent="0.25">
      <c r="A27" s="2">
        <v>93.495054999999994</v>
      </c>
      <c r="B27" s="2">
        <v>17.586634999999998</v>
      </c>
      <c r="C27" s="2">
        <v>93.495054999999994</v>
      </c>
      <c r="D27" s="3">
        <v>5853</v>
      </c>
    </row>
    <row r="28" spans="1:4" x14ac:dyDescent="0.25">
      <c r="A28" s="3">
        <v>88.326413999999986</v>
      </c>
      <c r="B28" s="3">
        <v>20.895876999999999</v>
      </c>
      <c r="C28" s="3">
        <v>88.326413999999986</v>
      </c>
      <c r="D28" s="3">
        <v>5771</v>
      </c>
    </row>
    <row r="29" spans="1:4" x14ac:dyDescent="0.25">
      <c r="A29" s="3">
        <v>80.670094988035572</v>
      </c>
      <c r="B29" s="3">
        <v>25.27990511799586</v>
      </c>
      <c r="C29" s="3">
        <v>80.670094988035572</v>
      </c>
      <c r="D29" s="3">
        <v>5719</v>
      </c>
    </row>
    <row r="30" spans="1:4" x14ac:dyDescent="0.25">
      <c r="A30" s="3">
        <v>83.221379412618205</v>
      </c>
      <c r="B30" s="3">
        <v>26.052070401393998</v>
      </c>
      <c r="C30" s="3">
        <v>83.221379412618205</v>
      </c>
      <c r="D30" s="3">
        <v>5446</v>
      </c>
    </row>
    <row r="31" spans="1:4" x14ac:dyDescent="0.25">
      <c r="A31" s="3">
        <f>63007.0512413975/1000</f>
        <v>63.007051241397498</v>
      </c>
      <c r="B31" s="3">
        <f>22555.9150309711/1000</f>
        <v>22.5559150309711</v>
      </c>
      <c r="C31" s="3">
        <f>63007.0512413975/1000</f>
        <v>63.007051241397498</v>
      </c>
      <c r="D31" s="3">
        <v>5546</v>
      </c>
    </row>
    <row r="32" spans="1:4" x14ac:dyDescent="0.25">
      <c r="A32" s="2">
        <v>19.752182000000001</v>
      </c>
      <c r="B32" s="2">
        <v>6.0796459999999994</v>
      </c>
      <c r="C32" s="2">
        <v>19.752182000000001</v>
      </c>
      <c r="D32" s="3">
        <v>21</v>
      </c>
    </row>
    <row r="33" spans="1:4" x14ac:dyDescent="0.25">
      <c r="A33" s="2">
        <v>19.362795000000002</v>
      </c>
      <c r="B33" s="2">
        <v>4.2475510000000005</v>
      </c>
      <c r="C33" s="2">
        <v>19.362795000000002</v>
      </c>
      <c r="D33" s="3">
        <v>27</v>
      </c>
    </row>
    <row r="34" spans="1:4" x14ac:dyDescent="0.25">
      <c r="A34" s="2">
        <v>18.612689</v>
      </c>
      <c r="B34" s="2">
        <v>3.1943769999999998</v>
      </c>
      <c r="C34" s="2">
        <v>18.612689</v>
      </c>
      <c r="D34" s="3">
        <v>27</v>
      </c>
    </row>
    <row r="35" spans="1:4" x14ac:dyDescent="0.25">
      <c r="A35" s="2">
        <v>21.87041</v>
      </c>
      <c r="B35" s="2">
        <v>3.5804999999999998</v>
      </c>
      <c r="C35" s="2">
        <v>21.87041</v>
      </c>
      <c r="D35" s="3">
        <v>113</v>
      </c>
    </row>
    <row r="36" spans="1:4" x14ac:dyDescent="0.25">
      <c r="A36" s="3">
        <v>24.564128</v>
      </c>
      <c r="B36" s="3">
        <v>3.6938599999999999</v>
      </c>
      <c r="C36" s="3">
        <v>24.564128</v>
      </c>
      <c r="D36" s="3">
        <v>2178</v>
      </c>
    </row>
    <row r="37" spans="1:4" x14ac:dyDescent="0.25">
      <c r="A37" s="2">
        <v>25.781012999999998</v>
      </c>
      <c r="B37" s="2">
        <v>3.8263029999999998</v>
      </c>
      <c r="C37" s="2">
        <v>25.781012999999998</v>
      </c>
      <c r="D37" s="3">
        <v>4490</v>
      </c>
    </row>
    <row r="38" spans="1:4" x14ac:dyDescent="0.25">
      <c r="A38" s="3">
        <v>42.065800000000003</v>
      </c>
      <c r="B38" s="3">
        <v>12.165627000000001</v>
      </c>
      <c r="C38" s="3">
        <v>42.065800000000003</v>
      </c>
      <c r="D38" s="3">
        <v>4513</v>
      </c>
    </row>
    <row r="39" spans="1:4" x14ac:dyDescent="0.25">
      <c r="A39" s="3">
        <v>47.002378195321214</v>
      </c>
      <c r="B39" s="3">
        <v>15.913940666351548</v>
      </c>
      <c r="C39" s="3">
        <v>47.002378195321214</v>
      </c>
      <c r="D39" s="3">
        <v>5463</v>
      </c>
    </row>
    <row r="40" spans="1:4" x14ac:dyDescent="0.25">
      <c r="A40" s="3">
        <v>47.046005394635756</v>
      </c>
      <c r="B40" s="3">
        <v>15.463721479827115</v>
      </c>
      <c r="C40" s="3">
        <v>47.046005394635756</v>
      </c>
      <c r="D40" s="3">
        <v>6314</v>
      </c>
    </row>
    <row r="41" spans="1:4" x14ac:dyDescent="0.25">
      <c r="A41" s="3">
        <f>40852.7641527053/1000</f>
        <v>40.852764152705298</v>
      </c>
      <c r="B41" s="3">
        <f>16631.4714704548/1000</f>
        <v>16.631471470454798</v>
      </c>
      <c r="C41" s="3">
        <f>40852.7641527053/1000</f>
        <v>40.852764152705298</v>
      </c>
      <c r="D41" s="3">
        <v>7640</v>
      </c>
    </row>
    <row r="42" spans="1:4" x14ac:dyDescent="0.25">
      <c r="A42" s="2">
        <v>42.248213000000007</v>
      </c>
      <c r="B42" s="2">
        <v>10.254890999999999</v>
      </c>
      <c r="C42" s="2">
        <v>42.248213000000007</v>
      </c>
      <c r="D42" s="3">
        <v>1217</v>
      </c>
    </row>
    <row r="43" spans="1:4" x14ac:dyDescent="0.25">
      <c r="A43" s="2">
        <v>42.106480000000005</v>
      </c>
      <c r="B43" s="2">
        <v>8.029852</v>
      </c>
      <c r="C43" s="2">
        <v>42.106480000000005</v>
      </c>
      <c r="D43" s="3">
        <v>1197</v>
      </c>
    </row>
    <row r="44" spans="1:4" x14ac:dyDescent="0.25">
      <c r="A44" s="2">
        <v>46.929816999999993</v>
      </c>
      <c r="B44" s="2">
        <v>6.9382039999999998</v>
      </c>
      <c r="C44" s="2">
        <v>46.929816999999993</v>
      </c>
      <c r="D44" s="3">
        <v>1188</v>
      </c>
    </row>
    <row r="45" spans="1:4" x14ac:dyDescent="0.25">
      <c r="A45" s="2">
        <v>51.494518999999997</v>
      </c>
      <c r="B45" s="2">
        <v>8.4909950000000016</v>
      </c>
      <c r="C45" s="2">
        <v>51.494518999999997</v>
      </c>
      <c r="D45" s="3">
        <v>1210</v>
      </c>
    </row>
    <row r="46" spans="1:4" x14ac:dyDescent="0.25">
      <c r="A46" s="3">
        <v>56.953281000000004</v>
      </c>
      <c r="B46" s="3">
        <v>9.2628909999999998</v>
      </c>
      <c r="C46" s="3">
        <v>56.953281000000004</v>
      </c>
      <c r="D46" s="3">
        <v>1162</v>
      </c>
    </row>
    <row r="47" spans="1:4" x14ac:dyDescent="0.25">
      <c r="A47" s="2">
        <v>58.954324</v>
      </c>
      <c r="B47" s="2">
        <v>8.5587350000000004</v>
      </c>
      <c r="C47" s="2">
        <v>58.954324</v>
      </c>
      <c r="D47" s="3">
        <v>1533</v>
      </c>
    </row>
    <row r="48" spans="1:4" x14ac:dyDescent="0.25">
      <c r="A48" s="3">
        <v>62.609764000000006</v>
      </c>
      <c r="B48" s="3">
        <v>9.5938230000000004</v>
      </c>
      <c r="C48" s="3">
        <v>62.609764000000006</v>
      </c>
      <c r="D48" s="3">
        <v>2524</v>
      </c>
    </row>
    <row r="49" spans="1:4" x14ac:dyDescent="0.25">
      <c r="A49" s="3">
        <v>75.039075752115224</v>
      </c>
      <c r="B49" s="3">
        <v>12.791602377542164</v>
      </c>
      <c r="C49" s="3">
        <v>75.039075752115224</v>
      </c>
      <c r="D49" s="3">
        <v>2455</v>
      </c>
    </row>
    <row r="50" spans="1:4" x14ac:dyDescent="0.25">
      <c r="A50" s="3">
        <v>80.211920820152201</v>
      </c>
      <c r="B50" s="3">
        <v>14.818770729949955</v>
      </c>
      <c r="C50" s="3">
        <v>80.211920820152201</v>
      </c>
      <c r="D50" s="3">
        <v>3344</v>
      </c>
    </row>
    <row r="51" spans="1:4" x14ac:dyDescent="0.25">
      <c r="A51" s="3">
        <f>93486.0424210082/1000</f>
        <v>93.486042421008193</v>
      </c>
      <c r="B51" s="3">
        <f>24569.2115363848/1000</f>
        <v>24.569211536384799</v>
      </c>
      <c r="C51" s="3">
        <f>93486.0424210082/1000</f>
        <v>93.486042421008193</v>
      </c>
      <c r="D51" s="3">
        <v>4021</v>
      </c>
    </row>
    <row r="52" spans="1:4" x14ac:dyDescent="0.25">
      <c r="A52" s="2">
        <v>72.26952</v>
      </c>
      <c r="B52" s="2">
        <v>21.559009</v>
      </c>
      <c r="C52" s="2">
        <v>72.26952</v>
      </c>
      <c r="D52" s="3">
        <v>7711</v>
      </c>
    </row>
    <row r="53" spans="1:4" x14ac:dyDescent="0.25">
      <c r="A53" s="2">
        <v>67.610292999999999</v>
      </c>
      <c r="B53" s="2">
        <v>15.407879999999999</v>
      </c>
      <c r="C53" s="2">
        <v>67.610292999999999</v>
      </c>
      <c r="D53" s="3">
        <v>7854</v>
      </c>
    </row>
    <row r="54" spans="1:4" x14ac:dyDescent="0.25">
      <c r="A54" s="2">
        <v>82.051702999999989</v>
      </c>
      <c r="B54" s="2">
        <v>17.974751999999999</v>
      </c>
      <c r="C54" s="2">
        <v>82.051702999999989</v>
      </c>
      <c r="D54" s="3">
        <v>7857</v>
      </c>
    </row>
    <row r="55" spans="1:4" x14ac:dyDescent="0.25">
      <c r="A55" s="2">
        <v>93.590854999999991</v>
      </c>
      <c r="B55" s="2">
        <v>18.617172</v>
      </c>
      <c r="C55" s="2">
        <v>93.590854999999991</v>
      </c>
      <c r="D55" s="3">
        <v>9229</v>
      </c>
    </row>
    <row r="56" spans="1:4" x14ac:dyDescent="0.25">
      <c r="A56" s="3">
        <v>101.18305199999999</v>
      </c>
      <c r="B56" s="3">
        <v>17.173137999999998</v>
      </c>
      <c r="C56" s="3">
        <v>101.18305199999999</v>
      </c>
      <c r="D56" s="3">
        <v>10373</v>
      </c>
    </row>
    <row r="57" spans="1:4" x14ac:dyDescent="0.25">
      <c r="A57" s="2">
        <v>114.48631200000001</v>
      </c>
      <c r="B57" s="2">
        <v>23.467635999999999</v>
      </c>
      <c r="C57" s="2">
        <v>114.48631200000001</v>
      </c>
      <c r="D57" s="3">
        <v>11949</v>
      </c>
    </row>
    <row r="58" spans="1:4" x14ac:dyDescent="0.25">
      <c r="A58" s="3">
        <v>128.734442</v>
      </c>
      <c r="B58" s="3">
        <v>27.630417000000001</v>
      </c>
      <c r="C58" s="3">
        <v>128.734442</v>
      </c>
      <c r="D58" s="3">
        <v>11717</v>
      </c>
    </row>
    <row r="59" spans="1:4" x14ac:dyDescent="0.25">
      <c r="A59" s="3">
        <v>171.84315180181909</v>
      </c>
      <c r="B59" s="3">
        <v>42.7767221398408</v>
      </c>
      <c r="C59" s="3">
        <v>171.84315180181909</v>
      </c>
      <c r="D59" s="3">
        <v>11733</v>
      </c>
    </row>
    <row r="60" spans="1:4" x14ac:dyDescent="0.25">
      <c r="A60" s="3">
        <v>188.85577320019246</v>
      </c>
      <c r="B60" s="3">
        <v>54.991127275798753</v>
      </c>
      <c r="C60" s="3">
        <v>188.85577320019246</v>
      </c>
      <c r="D60" s="3">
        <v>11705</v>
      </c>
    </row>
    <row r="61" spans="1:4" x14ac:dyDescent="0.25">
      <c r="A61" s="3">
        <f>151895.382753205/1000</f>
        <v>151.89538275320498</v>
      </c>
      <c r="B61" s="3">
        <f>44570.4939082137/1000</f>
        <v>44.570493908213699</v>
      </c>
      <c r="C61" s="3">
        <f>151895.382753205/1000</f>
        <v>151.89538275320498</v>
      </c>
      <c r="D61" s="3">
        <v>13185</v>
      </c>
    </row>
    <row r="62" spans="1:4" x14ac:dyDescent="0.25">
      <c r="A62" s="2">
        <v>22.088844000000002</v>
      </c>
      <c r="B62" s="2">
        <v>3.2354949999999998</v>
      </c>
      <c r="C62" s="2">
        <v>22.088844000000002</v>
      </c>
      <c r="D62" s="3">
        <v>0</v>
      </c>
    </row>
    <row r="63" spans="1:4" x14ac:dyDescent="0.25">
      <c r="A63" s="2">
        <v>25.185595999999997</v>
      </c>
      <c r="B63" s="2">
        <v>3.3120500000000002</v>
      </c>
      <c r="C63" s="2">
        <v>25.185595999999997</v>
      </c>
      <c r="D63" s="3">
        <v>0</v>
      </c>
    </row>
    <row r="64" spans="1:4" x14ac:dyDescent="0.25">
      <c r="A64" s="2">
        <v>26.516190999999999</v>
      </c>
      <c r="B64" s="2">
        <v>3.5096180000000001</v>
      </c>
      <c r="C64" s="2">
        <v>26.516190999999999</v>
      </c>
      <c r="D64" s="3">
        <v>0</v>
      </c>
    </row>
    <row r="65" spans="1:4" x14ac:dyDescent="0.25">
      <c r="A65" s="2">
        <v>30.128625</v>
      </c>
      <c r="B65" s="2">
        <v>4.7796059999999994</v>
      </c>
      <c r="C65" s="2">
        <v>30.128625</v>
      </c>
      <c r="D65" s="3">
        <v>0</v>
      </c>
    </row>
    <row r="66" spans="1:4" x14ac:dyDescent="0.25">
      <c r="A66" s="3">
        <v>32.072217999999999</v>
      </c>
      <c r="B66" s="3">
        <v>4.0669209999999998</v>
      </c>
      <c r="C66" s="3">
        <v>32.072217999999999</v>
      </c>
      <c r="D66" s="3">
        <v>54</v>
      </c>
    </row>
    <row r="67" spans="1:4" x14ac:dyDescent="0.25">
      <c r="A67" s="2">
        <v>35.635084999999997</v>
      </c>
      <c r="B67" s="2">
        <v>4.3435559999999995</v>
      </c>
      <c r="C67" s="2">
        <v>35.635084999999997</v>
      </c>
      <c r="D67" s="3">
        <v>77</v>
      </c>
    </row>
    <row r="68" spans="1:4" x14ac:dyDescent="0.25">
      <c r="A68" s="3">
        <v>40.496879</v>
      </c>
      <c r="B68" s="3">
        <v>4.4293999999999993</v>
      </c>
      <c r="C68" s="3">
        <v>40.496879</v>
      </c>
      <c r="D68" s="3">
        <v>77</v>
      </c>
    </row>
    <row r="69" spans="1:4" x14ac:dyDescent="0.25">
      <c r="A69" s="3">
        <v>42.634517666641514</v>
      </c>
      <c r="B69" s="3">
        <v>5.5567200213682257</v>
      </c>
      <c r="C69" s="3">
        <v>42.634517666641514</v>
      </c>
      <c r="D69" s="3">
        <v>77</v>
      </c>
    </row>
    <row r="70" spans="1:4" x14ac:dyDescent="0.25">
      <c r="A70" s="3">
        <v>45.352432017216984</v>
      </c>
      <c r="B70" s="3">
        <v>5.9988076755970301</v>
      </c>
      <c r="C70" s="3">
        <v>45.352432017216984</v>
      </c>
      <c r="D70" s="3">
        <v>77</v>
      </c>
    </row>
    <row r="71" spans="1:4" x14ac:dyDescent="0.25">
      <c r="A71" s="3">
        <f>49223.4537053585/1000</f>
        <v>49.223453705358502</v>
      </c>
      <c r="B71" s="3">
        <f>11163.6765822631/1000</f>
        <v>11.163676582263101</v>
      </c>
      <c r="C71" s="3">
        <f>49223.4537053585/1000</f>
        <v>49.223453705358502</v>
      </c>
      <c r="D71" s="3">
        <v>76</v>
      </c>
    </row>
    <row r="72" spans="1:4" x14ac:dyDescent="0.25">
      <c r="A72" s="2">
        <v>31.242767000000001</v>
      </c>
      <c r="B72" s="2">
        <v>12.731332</v>
      </c>
      <c r="C72" s="2">
        <v>31.242767000000001</v>
      </c>
      <c r="D72" s="3">
        <v>2748</v>
      </c>
    </row>
    <row r="73" spans="1:4" x14ac:dyDescent="0.25">
      <c r="A73" s="2">
        <v>30.931498000000001</v>
      </c>
      <c r="B73" s="2">
        <v>10.666390999999999</v>
      </c>
      <c r="C73" s="2">
        <v>30.931498000000001</v>
      </c>
      <c r="D73" s="3">
        <v>2846</v>
      </c>
    </row>
    <row r="74" spans="1:4" x14ac:dyDescent="0.25">
      <c r="A74" s="2">
        <v>40.500834000000005</v>
      </c>
      <c r="B74" s="2">
        <v>15.711592000000001</v>
      </c>
      <c r="C74" s="2">
        <v>40.500834000000005</v>
      </c>
      <c r="D74" s="5">
        <v>4999</v>
      </c>
    </row>
    <row r="75" spans="1:4" x14ac:dyDescent="0.25">
      <c r="A75" s="2">
        <v>39.371324000000001</v>
      </c>
      <c r="B75" s="2">
        <v>13.751797</v>
      </c>
      <c r="C75" s="2">
        <v>39.371324000000001</v>
      </c>
      <c r="D75" s="6">
        <v>7284</v>
      </c>
    </row>
    <row r="76" spans="1:4" x14ac:dyDescent="0.25">
      <c r="A76" s="3">
        <v>46.272986000000003</v>
      </c>
      <c r="B76" s="3">
        <v>16.348939999999999</v>
      </c>
      <c r="C76" s="3">
        <v>46.272986000000003</v>
      </c>
      <c r="D76" s="6">
        <v>12067</v>
      </c>
    </row>
    <row r="77" spans="1:4" x14ac:dyDescent="0.25">
      <c r="A77" s="2">
        <v>52.273361999999999</v>
      </c>
      <c r="B77" s="2">
        <v>18.652892999999999</v>
      </c>
      <c r="C77" s="2">
        <v>52.273361999999999</v>
      </c>
      <c r="D77" s="6">
        <v>14399</v>
      </c>
    </row>
    <row r="78" spans="1:4" x14ac:dyDescent="0.25">
      <c r="A78" s="3">
        <v>71.869467999999998</v>
      </c>
      <c r="B78" s="3">
        <v>33.775330000000004</v>
      </c>
      <c r="C78" s="3">
        <v>71.869467999999998</v>
      </c>
      <c r="D78" s="6">
        <v>14357</v>
      </c>
    </row>
    <row r="79" spans="1:4" x14ac:dyDescent="0.25">
      <c r="A79" s="3">
        <v>89.817972105467078</v>
      </c>
      <c r="B79" s="3">
        <v>46.511318577263694</v>
      </c>
      <c r="C79" s="3">
        <v>89.817972105467078</v>
      </c>
      <c r="D79" s="6">
        <v>15281</v>
      </c>
    </row>
    <row r="80" spans="1:4" x14ac:dyDescent="0.25">
      <c r="A80" s="3">
        <v>82.35469239296981</v>
      </c>
      <c r="B80" s="3">
        <v>35.522710617368205</v>
      </c>
      <c r="C80" s="3">
        <v>82.35469239296981</v>
      </c>
      <c r="D80" s="6">
        <v>18050</v>
      </c>
    </row>
    <row r="81" spans="1:4" x14ac:dyDescent="0.25">
      <c r="A81" s="3">
        <f>96959.8028102858/1000</f>
        <v>96.959802810285794</v>
      </c>
      <c r="B81" s="3">
        <f>43128.5634295324/1000</f>
        <v>43.128563429532399</v>
      </c>
      <c r="C81" s="3">
        <f>96959.8028102858/1000</f>
        <v>96.959802810285794</v>
      </c>
      <c r="D81" s="6">
        <v>19642</v>
      </c>
    </row>
    <row r="82" spans="1:4" x14ac:dyDescent="0.25">
      <c r="A82" s="2">
        <v>173.22799700000002</v>
      </c>
      <c r="B82" s="2">
        <v>33.477743000000004</v>
      </c>
      <c r="C82" s="2">
        <v>173.22799700000002</v>
      </c>
      <c r="D82" s="6">
        <v>8097</v>
      </c>
    </row>
    <row r="83" spans="1:4" x14ac:dyDescent="0.25">
      <c r="A83" s="2">
        <v>175.596532</v>
      </c>
      <c r="B83" s="2">
        <v>7.4399509999999998</v>
      </c>
      <c r="C83" s="2">
        <v>175.596532</v>
      </c>
      <c r="D83" s="6">
        <v>9205</v>
      </c>
    </row>
    <row r="84" spans="1:4" x14ac:dyDescent="0.25">
      <c r="A84" s="2">
        <v>184.63550000000001</v>
      </c>
      <c r="B84" s="2">
        <v>33.219027000000004</v>
      </c>
      <c r="C84" s="2">
        <v>184.63550000000001</v>
      </c>
      <c r="D84" s="6">
        <v>12633</v>
      </c>
    </row>
    <row r="85" spans="1:4" x14ac:dyDescent="0.25">
      <c r="A85" s="2">
        <v>209.65526</v>
      </c>
      <c r="B85" s="2">
        <v>34.972266000000005</v>
      </c>
      <c r="C85" s="2">
        <v>209.65526</v>
      </c>
      <c r="D85" s="6">
        <v>18111</v>
      </c>
    </row>
    <row r="86" spans="1:4" x14ac:dyDescent="0.25">
      <c r="A86" s="3">
        <v>209.58448100000001</v>
      </c>
      <c r="B86" s="3">
        <v>22.735319999999998</v>
      </c>
      <c r="C86" s="3">
        <v>209.58448100000001</v>
      </c>
      <c r="D86" s="6">
        <v>22181</v>
      </c>
    </row>
    <row r="87" spans="1:4" x14ac:dyDescent="0.25">
      <c r="A87" s="2">
        <v>273.112348</v>
      </c>
      <c r="B87" s="2">
        <v>30.639778999999997</v>
      </c>
      <c r="C87" s="2">
        <v>273.112348</v>
      </c>
      <c r="D87" s="6">
        <v>27535</v>
      </c>
    </row>
    <row r="88" spans="1:4" x14ac:dyDescent="0.25">
      <c r="A88" s="3">
        <v>290.697337</v>
      </c>
      <c r="B88" s="3">
        <v>34.174188999999998</v>
      </c>
      <c r="C88" s="3">
        <v>290.697337</v>
      </c>
      <c r="D88" s="6">
        <v>27774</v>
      </c>
    </row>
    <row r="89" spans="1:4" x14ac:dyDescent="0.25">
      <c r="A89" s="3">
        <v>358.11027891348141</v>
      </c>
      <c r="B89" s="3">
        <v>63.469820985155302</v>
      </c>
      <c r="C89" s="3">
        <v>358.11027891348141</v>
      </c>
      <c r="D89" s="6">
        <v>30150</v>
      </c>
    </row>
    <row r="90" spans="1:4" x14ac:dyDescent="0.25">
      <c r="A90" s="3">
        <v>384.02338030448658</v>
      </c>
      <c r="B90" s="3">
        <v>69.345440250341596</v>
      </c>
      <c r="C90" s="3">
        <v>384.02338030448658</v>
      </c>
      <c r="D90" s="6">
        <v>31926</v>
      </c>
    </row>
    <row r="91" spans="1:4" x14ac:dyDescent="0.25">
      <c r="A91" s="3">
        <f>363487.638914219/1000</f>
        <v>363.48763891421896</v>
      </c>
      <c r="B91" s="3">
        <f>65181.0201639042/1000</f>
        <v>65.181020163904194</v>
      </c>
      <c r="C91" s="3">
        <f>363487.638914219/1000</f>
        <v>363.48763891421896</v>
      </c>
      <c r="D91" s="6">
        <v>34919</v>
      </c>
    </row>
    <row r="92" spans="1:4" x14ac:dyDescent="0.25">
      <c r="A92" s="2">
        <v>75.148796000000004</v>
      </c>
      <c r="B92" s="2">
        <v>17.871195</v>
      </c>
      <c r="C92" s="2">
        <v>75.148796000000004</v>
      </c>
      <c r="D92" s="3">
        <v>0</v>
      </c>
    </row>
    <row r="93" spans="1:4" x14ac:dyDescent="0.25">
      <c r="A93" s="2">
        <v>79.964008000000007</v>
      </c>
      <c r="B93" s="2">
        <v>16.535396000000002</v>
      </c>
      <c r="C93" s="2">
        <v>79.964008000000007</v>
      </c>
      <c r="D93" s="3">
        <v>98</v>
      </c>
    </row>
    <row r="94" spans="1:4" x14ac:dyDescent="0.25">
      <c r="A94" s="2">
        <v>83.298218000000006</v>
      </c>
      <c r="B94" s="2">
        <v>16.59083</v>
      </c>
      <c r="C94" s="2">
        <v>83.298218000000006</v>
      </c>
      <c r="D94" s="3">
        <v>842</v>
      </c>
    </row>
    <row r="95" spans="1:4" x14ac:dyDescent="0.25">
      <c r="A95" s="2">
        <v>90.092344999999995</v>
      </c>
      <c r="B95" s="2">
        <v>17.312747999999999</v>
      </c>
      <c r="C95" s="2">
        <v>90.092344999999995</v>
      </c>
      <c r="D95" s="6">
        <v>1990</v>
      </c>
    </row>
    <row r="96" spans="1:4" x14ac:dyDescent="0.25">
      <c r="A96" s="3">
        <v>104.151957</v>
      </c>
      <c r="B96" s="3">
        <v>17.744516999999998</v>
      </c>
      <c r="C96" s="3">
        <v>104.151957</v>
      </c>
      <c r="D96" s="6">
        <v>2204</v>
      </c>
    </row>
    <row r="97" spans="1:4" x14ac:dyDescent="0.25">
      <c r="A97" s="2">
        <v>113.51740799999999</v>
      </c>
      <c r="B97" s="2">
        <v>19.947496999999998</v>
      </c>
      <c r="C97" s="2">
        <v>113.51740799999999</v>
      </c>
      <c r="D97" s="6">
        <v>6350</v>
      </c>
    </row>
    <row r="98" spans="1:4" x14ac:dyDescent="0.25">
      <c r="A98" s="3">
        <v>131.44063</v>
      </c>
      <c r="B98" s="3">
        <v>26.509006000000003</v>
      </c>
      <c r="C98" s="3">
        <v>131.44063</v>
      </c>
      <c r="D98" s="6">
        <v>11070</v>
      </c>
    </row>
    <row r="99" spans="1:4" x14ac:dyDescent="0.25">
      <c r="A99" s="3">
        <v>149.34490226740471</v>
      </c>
      <c r="B99" s="3">
        <v>32.130419978151949</v>
      </c>
      <c r="C99" s="3">
        <v>149.34490226740471</v>
      </c>
      <c r="D99" s="6">
        <v>13265</v>
      </c>
    </row>
    <row r="100" spans="1:4" x14ac:dyDescent="0.25">
      <c r="A100" s="3">
        <v>159.23854453163702</v>
      </c>
      <c r="B100" s="3">
        <v>33.312740967120249</v>
      </c>
      <c r="C100" s="3">
        <v>159.23854453163702</v>
      </c>
      <c r="D100" s="6">
        <v>14660</v>
      </c>
    </row>
    <row r="101" spans="1:4" x14ac:dyDescent="0.25">
      <c r="A101" s="3">
        <f>273942.888873831/1000</f>
        <v>273.94288887383101</v>
      </c>
      <c r="B101" s="3">
        <f>47357.03249616/1000</f>
        <v>47.357032496159995</v>
      </c>
      <c r="C101" s="3">
        <f>273942.888873831/1000</f>
        <v>273.94288887383101</v>
      </c>
      <c r="D101" s="6">
        <v>19404</v>
      </c>
    </row>
    <row r="102" spans="1:4" x14ac:dyDescent="0.25">
      <c r="A102" s="2">
        <v>41.320954</v>
      </c>
      <c r="B102" s="2">
        <v>11.47635</v>
      </c>
      <c r="C102" s="2">
        <v>41.320954</v>
      </c>
      <c r="D102" s="6">
        <v>5060</v>
      </c>
    </row>
    <row r="103" spans="1:4" x14ac:dyDescent="0.25">
      <c r="A103" s="2">
        <v>50.223860000000002</v>
      </c>
      <c r="B103" s="2">
        <v>10.936067</v>
      </c>
      <c r="C103" s="2">
        <v>50.223860000000002</v>
      </c>
      <c r="D103" s="6">
        <v>5173</v>
      </c>
    </row>
    <row r="104" spans="1:4" x14ac:dyDescent="0.25">
      <c r="A104" s="2">
        <v>68.889246999999997</v>
      </c>
      <c r="B104" s="2">
        <v>16.161936999999998</v>
      </c>
      <c r="C104" s="2">
        <v>68.889246999999997</v>
      </c>
      <c r="D104" s="6">
        <v>5009</v>
      </c>
    </row>
    <row r="105" spans="1:4" x14ac:dyDescent="0.25">
      <c r="A105" s="2">
        <v>74.678260999999992</v>
      </c>
      <c r="B105" s="2">
        <v>14.30472</v>
      </c>
      <c r="C105" s="2">
        <v>74.678260999999992</v>
      </c>
      <c r="D105" s="6">
        <v>1930</v>
      </c>
    </row>
    <row r="106" spans="1:4" x14ac:dyDescent="0.25">
      <c r="A106" s="3">
        <v>72.433274999999995</v>
      </c>
      <c r="B106" s="3">
        <v>16.448055</v>
      </c>
      <c r="C106" s="3">
        <v>72.433274999999995</v>
      </c>
      <c r="D106" s="6">
        <v>4055</v>
      </c>
    </row>
    <row r="107" spans="1:4" x14ac:dyDescent="0.25">
      <c r="A107" s="2">
        <v>79.240490000000008</v>
      </c>
      <c r="B107" s="2">
        <v>21.514979</v>
      </c>
      <c r="C107" s="2">
        <v>79.240490000000008</v>
      </c>
      <c r="D107" s="6">
        <v>5691</v>
      </c>
    </row>
    <row r="108" spans="1:4" x14ac:dyDescent="0.25">
      <c r="A108" s="3">
        <v>85.869833999999997</v>
      </c>
      <c r="B108" s="3">
        <v>24.587184000000001</v>
      </c>
      <c r="C108" s="3">
        <v>85.869833999999997</v>
      </c>
      <c r="D108" s="6">
        <v>5807</v>
      </c>
    </row>
    <row r="109" spans="1:4" x14ac:dyDescent="0.25">
      <c r="A109" s="3">
        <v>112.56746392679274</v>
      </c>
      <c r="B109" s="3">
        <v>28.584980556188224</v>
      </c>
      <c r="C109" s="3">
        <v>112.56746392679274</v>
      </c>
      <c r="D109" s="6">
        <v>5827</v>
      </c>
    </row>
    <row r="110" spans="1:4" x14ac:dyDescent="0.25">
      <c r="A110" s="3">
        <v>105.17964917697122</v>
      </c>
      <c r="B110" s="3">
        <v>31.534928901708312</v>
      </c>
      <c r="C110" s="3">
        <v>105.17964917697122</v>
      </c>
      <c r="D110" s="6">
        <v>5689</v>
      </c>
    </row>
    <row r="111" spans="1:4" x14ac:dyDescent="0.25">
      <c r="A111" s="3">
        <f>72293.7321190342/1000</f>
        <v>72.293732119034203</v>
      </c>
      <c r="B111" s="3">
        <f>21850.338498451/1000</f>
        <v>21.850338498451002</v>
      </c>
      <c r="C111" s="3">
        <f>72293.7321190342/1000</f>
        <v>72.293732119034203</v>
      </c>
      <c r="D111" s="6">
        <v>5261</v>
      </c>
    </row>
    <row r="112" spans="1:4" x14ac:dyDescent="0.25">
      <c r="A112" s="2">
        <v>27.846800999999999</v>
      </c>
      <c r="B112" s="2">
        <v>9.983293999999999</v>
      </c>
      <c r="C112" s="2">
        <v>27.846800999999999</v>
      </c>
      <c r="D112" s="6">
        <v>744</v>
      </c>
    </row>
    <row r="113" spans="1:4" x14ac:dyDescent="0.25">
      <c r="A113" s="2">
        <v>27.969412999999999</v>
      </c>
      <c r="B113" s="2">
        <v>9.2191869999999998</v>
      </c>
      <c r="C113" s="2">
        <v>27.969412999999999</v>
      </c>
      <c r="D113" s="6">
        <v>1173</v>
      </c>
    </row>
    <row r="114" spans="1:4" x14ac:dyDescent="0.25">
      <c r="A114" s="2">
        <v>40.065714999999997</v>
      </c>
      <c r="B114" s="2">
        <v>14.051108000000001</v>
      </c>
      <c r="C114" s="2">
        <v>40.065714999999997</v>
      </c>
      <c r="D114" s="6">
        <v>1660</v>
      </c>
    </row>
    <row r="115" spans="1:4" x14ac:dyDescent="0.25">
      <c r="A115" s="2">
        <v>57.615089999999995</v>
      </c>
      <c r="B115" s="2">
        <v>25.326871999999998</v>
      </c>
      <c r="C115" s="2">
        <v>57.615089999999995</v>
      </c>
      <c r="D115" s="6">
        <v>4883</v>
      </c>
    </row>
    <row r="116" spans="1:4" x14ac:dyDescent="0.25">
      <c r="A116" s="3">
        <v>87.20423000000001</v>
      </c>
      <c r="B116" s="3">
        <v>16.010988999999999</v>
      </c>
      <c r="C116" s="3">
        <v>87.20423000000001</v>
      </c>
      <c r="D116" s="6">
        <v>7271</v>
      </c>
    </row>
    <row r="117" spans="1:4" x14ac:dyDescent="0.25">
      <c r="A117" s="2">
        <v>211.46687499999999</v>
      </c>
      <c r="B117" s="2">
        <v>26.654398</v>
      </c>
      <c r="C117" s="2">
        <v>211.46687499999999</v>
      </c>
      <c r="D117" s="6">
        <v>10525</v>
      </c>
    </row>
    <row r="118" spans="1:4" x14ac:dyDescent="0.25">
      <c r="A118" s="3">
        <v>321.86570200000006</v>
      </c>
      <c r="B118" s="3">
        <v>33.329937999999999</v>
      </c>
      <c r="C118" s="3">
        <v>321.86570200000006</v>
      </c>
      <c r="D118" s="6">
        <v>12097</v>
      </c>
    </row>
    <row r="119" spans="1:4" x14ac:dyDescent="0.25">
      <c r="A119" s="3">
        <v>203.72531361590848</v>
      </c>
      <c r="B119" s="3">
        <v>55.180135558817668</v>
      </c>
      <c r="C119" s="3">
        <v>203.72531361590848</v>
      </c>
      <c r="D119" s="6">
        <v>13449</v>
      </c>
    </row>
    <row r="120" spans="1:4" x14ac:dyDescent="0.25">
      <c r="A120" s="3">
        <v>167.23976348234146</v>
      </c>
      <c r="B120" s="3">
        <v>52.072077958744515</v>
      </c>
      <c r="C120" s="3">
        <v>167.23976348234146</v>
      </c>
      <c r="D120" s="6">
        <v>13782</v>
      </c>
    </row>
    <row r="121" spans="1:4" x14ac:dyDescent="0.25">
      <c r="A121" s="3">
        <f>191378.328013569/1000</f>
        <v>191.37832801356899</v>
      </c>
      <c r="B121" s="3">
        <f>55645.986290899/1000</f>
        <v>55.645986290899003</v>
      </c>
      <c r="C121" s="3">
        <f>191378.328013569/1000</f>
        <v>191.37832801356899</v>
      </c>
      <c r="D121" s="6">
        <v>14398</v>
      </c>
    </row>
    <row r="122" spans="1:4" x14ac:dyDescent="0.25">
      <c r="A122" s="2">
        <v>22.961276000000002</v>
      </c>
      <c r="B122" s="2">
        <v>6.7428410000000003</v>
      </c>
      <c r="C122" s="2">
        <v>22.961276000000002</v>
      </c>
      <c r="D122" s="6">
        <v>187</v>
      </c>
    </row>
    <row r="123" spans="1:4" x14ac:dyDescent="0.25">
      <c r="A123" s="2">
        <v>23.695636</v>
      </c>
      <c r="B123" s="2">
        <v>6.2109680000000003</v>
      </c>
      <c r="C123" s="2">
        <v>23.695636</v>
      </c>
      <c r="D123" s="6">
        <v>544</v>
      </c>
    </row>
    <row r="124" spans="1:4" x14ac:dyDescent="0.25">
      <c r="A124" s="2">
        <v>26.539759</v>
      </c>
      <c r="B124" s="2">
        <v>7.9745619999999997</v>
      </c>
      <c r="C124" s="2">
        <v>26.539759</v>
      </c>
      <c r="D124" s="6">
        <v>864</v>
      </c>
    </row>
    <row r="125" spans="1:4" x14ac:dyDescent="0.25">
      <c r="A125" s="2">
        <v>28.472789000000002</v>
      </c>
      <c r="B125" s="2">
        <v>8.3754460000000002</v>
      </c>
      <c r="C125" s="2">
        <v>28.472789000000002</v>
      </c>
      <c r="D125" s="6">
        <v>1603</v>
      </c>
    </row>
    <row r="126" spans="1:4" x14ac:dyDescent="0.25">
      <c r="A126" s="3">
        <v>31.965675000000001</v>
      </c>
      <c r="B126" s="3">
        <v>8.6764740000000007</v>
      </c>
      <c r="C126" s="3">
        <v>31.965675000000001</v>
      </c>
      <c r="D126" s="6">
        <v>2377</v>
      </c>
    </row>
    <row r="127" spans="1:4" x14ac:dyDescent="0.25">
      <c r="A127" s="2">
        <v>35.695171999999999</v>
      </c>
      <c r="B127" s="2">
        <v>9.9037240000000004</v>
      </c>
      <c r="C127" s="2">
        <v>35.695171999999999</v>
      </c>
      <c r="D127" s="6">
        <v>2997</v>
      </c>
    </row>
    <row r="128" spans="1:4" x14ac:dyDescent="0.25">
      <c r="A128" s="3">
        <v>42.60496400000001</v>
      </c>
      <c r="B128" s="3">
        <v>12.717012</v>
      </c>
      <c r="C128" s="3">
        <v>42.60496400000001</v>
      </c>
      <c r="D128" s="6">
        <v>2642</v>
      </c>
    </row>
    <row r="129" spans="1:4" x14ac:dyDescent="0.25">
      <c r="A129" s="3">
        <v>46.016101817628766</v>
      </c>
      <c r="B129" s="3">
        <v>13.622823474844669</v>
      </c>
      <c r="C129" s="3">
        <v>46.016101817628766</v>
      </c>
      <c r="D129" s="6">
        <v>2715</v>
      </c>
    </row>
    <row r="130" spans="1:4" x14ac:dyDescent="0.25">
      <c r="A130" s="3">
        <v>46.377046225839322</v>
      </c>
      <c r="B130" s="3">
        <v>12.24603143942066</v>
      </c>
      <c r="C130" s="3">
        <v>46.377046225839322</v>
      </c>
      <c r="D130" s="6">
        <v>2670</v>
      </c>
    </row>
    <row r="131" spans="1:4" x14ac:dyDescent="0.25">
      <c r="A131" s="3">
        <f>45883.740254823/1000</f>
        <v>45.883740254823003</v>
      </c>
      <c r="B131" s="3">
        <f>13636.3675321328/1000</f>
        <v>13.6363675321328</v>
      </c>
      <c r="C131" s="3">
        <f>45883.740254823/1000</f>
        <v>45.883740254823003</v>
      </c>
      <c r="D131" s="6">
        <v>2559</v>
      </c>
    </row>
    <row r="132" spans="1:4" x14ac:dyDescent="0.25">
      <c r="A132" s="2">
        <v>294.87066399999998</v>
      </c>
      <c r="B132" s="2">
        <v>13.515253000000001</v>
      </c>
      <c r="C132" s="2">
        <v>294.87066399999998</v>
      </c>
      <c r="D132" s="6">
        <v>2548</v>
      </c>
    </row>
    <row r="133" spans="1:4" x14ac:dyDescent="0.25">
      <c r="A133" s="2">
        <v>307.012495</v>
      </c>
      <c r="B133" s="2">
        <v>10.153270000000001</v>
      </c>
      <c r="C133" s="2">
        <v>307.012495</v>
      </c>
      <c r="D133" s="6">
        <v>2956</v>
      </c>
    </row>
    <row r="134" spans="1:4" x14ac:dyDescent="0.25">
      <c r="A134" s="2">
        <v>322.307771</v>
      </c>
      <c r="B134" s="2">
        <v>10.184094999999999</v>
      </c>
      <c r="C134" s="2">
        <v>322.307771</v>
      </c>
      <c r="D134" s="6">
        <v>3483</v>
      </c>
    </row>
    <row r="135" spans="1:4" x14ac:dyDescent="0.25">
      <c r="A135" s="2">
        <v>276.38538400000004</v>
      </c>
      <c r="B135" s="2">
        <v>10.756875000000001</v>
      </c>
      <c r="C135" s="2">
        <v>276.38538400000004</v>
      </c>
      <c r="D135" s="6">
        <v>9989</v>
      </c>
    </row>
    <row r="136" spans="1:4" x14ac:dyDescent="0.25">
      <c r="A136" s="3">
        <v>350.03611899999999</v>
      </c>
      <c r="B136" s="3">
        <v>12.220507</v>
      </c>
      <c r="C136" s="3">
        <v>350.03611899999999</v>
      </c>
      <c r="D136" s="6">
        <v>15176</v>
      </c>
    </row>
    <row r="137" spans="1:4" x14ac:dyDescent="0.25">
      <c r="A137" s="2">
        <v>360.13023100000004</v>
      </c>
      <c r="B137" s="2">
        <v>24.324898000000001</v>
      </c>
      <c r="C137" s="2">
        <v>360.13023100000004</v>
      </c>
      <c r="D137" s="6">
        <v>19546</v>
      </c>
    </row>
    <row r="138" spans="1:4" x14ac:dyDescent="0.25">
      <c r="A138" s="3">
        <v>359.158255</v>
      </c>
      <c r="B138" s="3">
        <v>29.178321</v>
      </c>
      <c r="C138" s="3">
        <v>359.158255</v>
      </c>
      <c r="D138" s="6">
        <v>20219</v>
      </c>
    </row>
    <row r="139" spans="1:4" x14ac:dyDescent="0.25">
      <c r="A139" s="3">
        <v>426.57875954449224</v>
      </c>
      <c r="B139" s="3">
        <v>40.76788407965374</v>
      </c>
      <c r="C139" s="3">
        <v>426.57875954449224</v>
      </c>
      <c r="D139" s="6">
        <v>20237</v>
      </c>
    </row>
    <row r="140" spans="1:4" x14ac:dyDescent="0.25">
      <c r="A140" s="3">
        <v>471.28274965110529</v>
      </c>
      <c r="B140" s="3">
        <v>38.82269142764725</v>
      </c>
      <c r="C140" s="3">
        <v>471.28274965110529</v>
      </c>
      <c r="D140" s="6">
        <v>20714</v>
      </c>
    </row>
    <row r="141" spans="1:4" x14ac:dyDescent="0.25">
      <c r="A141" s="3">
        <f>527332.440724287/1000</f>
        <v>527.33244072428693</v>
      </c>
      <c r="B141" s="3">
        <f>45644.7400529276/1000</f>
        <v>45.644740052927595</v>
      </c>
      <c r="C141" s="3">
        <f>527332.440724287/1000</f>
        <v>527.33244072428693</v>
      </c>
      <c r="D141" s="6">
        <v>20805</v>
      </c>
    </row>
    <row r="142" spans="1:4" x14ac:dyDescent="0.25">
      <c r="A142" s="2">
        <v>83.943524000000011</v>
      </c>
      <c r="B142" s="2">
        <v>18.429803</v>
      </c>
      <c r="C142" s="2">
        <v>83.943524000000011</v>
      </c>
      <c r="D142" s="6">
        <v>584</v>
      </c>
    </row>
    <row r="143" spans="1:4" x14ac:dyDescent="0.25">
      <c r="A143" s="2">
        <v>82.450486999999995</v>
      </c>
      <c r="B143" s="2">
        <v>12.125363</v>
      </c>
      <c r="C143" s="2">
        <v>82.450486999999995</v>
      </c>
      <c r="D143" s="6">
        <v>586</v>
      </c>
    </row>
    <row r="144" spans="1:4" x14ac:dyDescent="0.25">
      <c r="A144" s="2">
        <v>94.515309999999999</v>
      </c>
      <c r="B144" s="2">
        <v>17.335740000000001</v>
      </c>
      <c r="C144" s="2">
        <v>94.515309999999999</v>
      </c>
      <c r="D144" s="6">
        <v>1136</v>
      </c>
    </row>
    <row r="145" spans="1:4" x14ac:dyDescent="0.25">
      <c r="A145" s="2">
        <v>99.210961999999995</v>
      </c>
      <c r="B145" s="2">
        <v>15.315663000000001</v>
      </c>
      <c r="C145" s="2">
        <v>99.210961999999995</v>
      </c>
      <c r="D145" s="6">
        <v>2387</v>
      </c>
    </row>
    <row r="146" spans="1:4" x14ac:dyDescent="0.25">
      <c r="A146" s="3">
        <v>110.059466</v>
      </c>
      <c r="B146" s="3">
        <v>15.386079000000001</v>
      </c>
      <c r="C146" s="3">
        <v>110.059466</v>
      </c>
      <c r="D146" s="6">
        <v>2215</v>
      </c>
    </row>
    <row r="147" spans="1:4" x14ac:dyDescent="0.25">
      <c r="A147" s="2">
        <v>137.27587899999997</v>
      </c>
      <c r="B147" s="2">
        <v>16.206013000000002</v>
      </c>
      <c r="C147" s="2">
        <v>137.27587899999997</v>
      </c>
      <c r="D147" s="6">
        <v>3996</v>
      </c>
    </row>
    <row r="148" spans="1:4" x14ac:dyDescent="0.25">
      <c r="A148" s="3">
        <v>143.97662500000001</v>
      </c>
      <c r="B148" s="3">
        <v>18.118288</v>
      </c>
      <c r="C148" s="3">
        <v>143.97662500000001</v>
      </c>
      <c r="D148" s="6">
        <v>3897</v>
      </c>
    </row>
    <row r="149" spans="1:4" x14ac:dyDescent="0.25">
      <c r="A149" s="3">
        <v>171.55468530108476</v>
      </c>
      <c r="B149" s="3">
        <v>18.936656702873236</v>
      </c>
      <c r="C149" s="3">
        <v>171.55468530108476</v>
      </c>
      <c r="D149" s="6">
        <v>3668</v>
      </c>
    </row>
    <row r="150" spans="1:4" x14ac:dyDescent="0.25">
      <c r="A150" s="3">
        <v>171.44779315634051</v>
      </c>
      <c r="B150" s="3">
        <v>21.232461042677738</v>
      </c>
      <c r="C150" s="3">
        <v>171.44779315634051</v>
      </c>
      <c r="D150" s="6">
        <v>3634</v>
      </c>
    </row>
    <row r="151" spans="1:4" x14ac:dyDescent="0.25">
      <c r="A151" s="3">
        <f>189986.118720096/1000</f>
        <v>189.98611872009602</v>
      </c>
      <c r="B151" s="3">
        <f>28922.5538906567/1000</f>
        <v>28.922553890656701</v>
      </c>
      <c r="C151" s="3">
        <f>189986.118720096/1000</f>
        <v>189.98611872009602</v>
      </c>
      <c r="D151" s="6">
        <v>3724</v>
      </c>
    </row>
    <row r="152" spans="1:4" x14ac:dyDescent="0.25">
      <c r="A152" s="2">
        <v>258.115882</v>
      </c>
      <c r="B152" s="2">
        <v>16.799734000000001</v>
      </c>
      <c r="C152" s="2">
        <v>258.115882</v>
      </c>
      <c r="D152" s="6">
        <v>0</v>
      </c>
    </row>
    <row r="153" spans="1:4" x14ac:dyDescent="0.25">
      <c r="A153" s="2">
        <v>284.63514099999998</v>
      </c>
      <c r="B153" s="2">
        <v>15.442798</v>
      </c>
      <c r="C153" s="2">
        <v>284.63514099999998</v>
      </c>
      <c r="D153" s="6">
        <v>10</v>
      </c>
    </row>
    <row r="154" spans="1:4" x14ac:dyDescent="0.25">
      <c r="A154" s="2">
        <v>302.98053800000002</v>
      </c>
      <c r="B154" s="2">
        <v>15.637777</v>
      </c>
      <c r="C154" s="2">
        <v>302.98053800000002</v>
      </c>
      <c r="D154" s="6">
        <v>10</v>
      </c>
    </row>
    <row r="155" spans="1:4" x14ac:dyDescent="0.25">
      <c r="A155" s="2">
        <v>323.58085800000003</v>
      </c>
      <c r="B155" s="2">
        <v>18.75611</v>
      </c>
      <c r="C155" s="2">
        <v>323.58085800000003</v>
      </c>
      <c r="D155" s="6">
        <v>507</v>
      </c>
    </row>
    <row r="156" spans="1:4" x14ac:dyDescent="0.25">
      <c r="A156" s="3">
        <v>332.06975499999999</v>
      </c>
      <c r="B156" s="3">
        <v>19.630595</v>
      </c>
      <c r="C156" s="3">
        <v>332.06975499999999</v>
      </c>
      <c r="D156" s="6">
        <v>735</v>
      </c>
    </row>
    <row r="157" spans="1:4" x14ac:dyDescent="0.25">
      <c r="A157" s="2">
        <v>378.74631599999998</v>
      </c>
      <c r="B157" s="2">
        <v>20.624217999999999</v>
      </c>
      <c r="C157" s="2">
        <v>378.74631599999998</v>
      </c>
      <c r="D157" s="6">
        <v>1391</v>
      </c>
    </row>
    <row r="158" spans="1:4" x14ac:dyDescent="0.25">
      <c r="A158" s="3">
        <v>413.01000300000004</v>
      </c>
      <c r="B158" s="3">
        <v>23.387748999999999</v>
      </c>
      <c r="C158" s="3">
        <v>413.01000300000004</v>
      </c>
      <c r="D158" s="6">
        <v>1382</v>
      </c>
    </row>
    <row r="159" spans="1:4" x14ac:dyDescent="0.25">
      <c r="A159" s="3">
        <v>452.12083120563886</v>
      </c>
      <c r="B159" s="3">
        <v>23.693666562012485</v>
      </c>
      <c r="C159" s="3">
        <v>452.12083120563886</v>
      </c>
      <c r="D159" s="6">
        <v>2313</v>
      </c>
    </row>
    <row r="160" spans="1:4" x14ac:dyDescent="0.25">
      <c r="A160" s="3">
        <v>495.0151006498478</v>
      </c>
      <c r="B160" s="3">
        <v>35.900325516987522</v>
      </c>
      <c r="C160" s="3">
        <v>495.0151006498478</v>
      </c>
      <c r="D160" s="6">
        <v>7388</v>
      </c>
    </row>
    <row r="161" spans="1:4" x14ac:dyDescent="0.25">
      <c r="A161" s="3">
        <f>802855.988444268/1000</f>
        <v>802.85598844426795</v>
      </c>
      <c r="B161" s="3">
        <f>50553.7767108669/1000</f>
        <v>50.553776710866899</v>
      </c>
      <c r="C161" s="3">
        <f>802855.988444268/1000</f>
        <v>802.85598844426795</v>
      </c>
      <c r="D161" s="6">
        <v>11291</v>
      </c>
    </row>
    <row r="162" spans="1:4" x14ac:dyDescent="0.25">
      <c r="A162" s="2">
        <v>2002.063905</v>
      </c>
      <c r="B162" s="2">
        <v>16.995267999999999</v>
      </c>
      <c r="C162" s="2">
        <v>2002.063905</v>
      </c>
      <c r="D162" s="6">
        <v>7849</v>
      </c>
    </row>
    <row r="163" spans="1:4" x14ac:dyDescent="0.25">
      <c r="A163" s="2">
        <v>2242.19884</v>
      </c>
      <c r="B163" s="2">
        <v>22.565408999999999</v>
      </c>
      <c r="C163" s="2">
        <v>2242.19884</v>
      </c>
      <c r="D163" s="6">
        <v>8041</v>
      </c>
    </row>
    <row r="164" spans="1:4" x14ac:dyDescent="0.25">
      <c r="A164" s="2">
        <v>2472.5615200000002</v>
      </c>
      <c r="B164" s="2">
        <v>25.720311000000002</v>
      </c>
      <c r="C164" s="2">
        <v>2472.5615200000002</v>
      </c>
      <c r="D164" s="6">
        <v>8117</v>
      </c>
    </row>
    <row r="165" spans="1:4" x14ac:dyDescent="0.25">
      <c r="A165" s="2">
        <v>2602.7624960000003</v>
      </c>
      <c r="B165" s="2">
        <v>23.148045</v>
      </c>
      <c r="C165" s="2">
        <v>2602.7624960000003</v>
      </c>
      <c r="D165" s="6">
        <v>8203</v>
      </c>
    </row>
    <row r="166" spans="1:4" x14ac:dyDescent="0.25">
      <c r="A166" s="3">
        <v>2814.5137719999998</v>
      </c>
      <c r="B166" s="3">
        <v>18.42502</v>
      </c>
      <c r="C166" s="3">
        <v>2814.5137719999998</v>
      </c>
      <c r="D166" s="6">
        <v>8269</v>
      </c>
    </row>
    <row r="167" spans="1:4" x14ac:dyDescent="0.25">
      <c r="A167" s="2">
        <v>3237.688463</v>
      </c>
      <c r="B167" s="2">
        <v>16.796105000000001</v>
      </c>
      <c r="C167" s="2">
        <v>3237.688463</v>
      </c>
      <c r="D167" s="6">
        <v>8473</v>
      </c>
    </row>
    <row r="168" spans="1:4" x14ac:dyDescent="0.25">
      <c r="A168" s="3">
        <v>3783.374217</v>
      </c>
      <c r="B168" s="3">
        <v>22.330807</v>
      </c>
      <c r="C168" s="3">
        <v>3783.374217</v>
      </c>
      <c r="D168" s="6">
        <v>8353</v>
      </c>
    </row>
    <row r="169" spans="1:4" x14ac:dyDescent="0.25">
      <c r="A169" s="3">
        <v>3961.1823422567841</v>
      </c>
      <c r="B169" s="3">
        <v>25.132934710260333</v>
      </c>
      <c r="C169" s="3">
        <v>3961.1823422567841</v>
      </c>
      <c r="D169" s="6">
        <v>8032</v>
      </c>
    </row>
    <row r="170" spans="1:4" x14ac:dyDescent="0.25">
      <c r="A170" s="3">
        <v>4290.0676908294281</v>
      </c>
      <c r="B170" s="3">
        <v>22.710434658407976</v>
      </c>
      <c r="C170" s="3">
        <v>4290.0676908294281</v>
      </c>
      <c r="D170" s="6">
        <v>8096</v>
      </c>
    </row>
    <row r="171" spans="1:4" x14ac:dyDescent="0.25">
      <c r="A171" s="3">
        <f>5212059.91635133/1000</f>
        <v>5212.0599163513298</v>
      </c>
      <c r="B171" s="3">
        <f>28691.4179816895/1000</f>
        <v>28.691417981689501</v>
      </c>
      <c r="C171" s="3">
        <f>5212059.91635133/1000</f>
        <v>5212.0599163513298</v>
      </c>
      <c r="D171" s="6">
        <v>8132</v>
      </c>
    </row>
    <row r="172" spans="1:4" x14ac:dyDescent="0.25">
      <c r="A172" s="2">
        <v>241.37869499999999</v>
      </c>
      <c r="B172" s="2">
        <v>12.078063</v>
      </c>
      <c r="C172" s="2">
        <v>241.37869499999999</v>
      </c>
      <c r="D172" s="6">
        <v>2628</v>
      </c>
    </row>
    <row r="173" spans="1:4" x14ac:dyDescent="0.25">
      <c r="A173" s="2">
        <v>273.905529</v>
      </c>
      <c r="B173" s="2">
        <v>11.253691</v>
      </c>
      <c r="C173" s="2">
        <v>273.905529</v>
      </c>
      <c r="D173" s="6">
        <v>3292</v>
      </c>
    </row>
    <row r="174" spans="1:4" x14ac:dyDescent="0.25">
      <c r="A174" s="2">
        <v>291.44483299999996</v>
      </c>
      <c r="B174" s="2">
        <v>12.927524</v>
      </c>
      <c r="C174" s="2">
        <v>291.44483299999996</v>
      </c>
      <c r="D174" s="6">
        <v>3721</v>
      </c>
    </row>
    <row r="175" spans="1:4" x14ac:dyDescent="0.25">
      <c r="A175" s="2">
        <v>319.267135</v>
      </c>
      <c r="B175" s="2">
        <v>13.296196</v>
      </c>
      <c r="C175" s="2">
        <v>319.267135</v>
      </c>
      <c r="D175" s="6">
        <v>5526</v>
      </c>
    </row>
    <row r="176" spans="1:4" x14ac:dyDescent="0.25">
      <c r="A176" s="3">
        <v>353.65459199999998</v>
      </c>
      <c r="B176" s="3">
        <v>12.732531000000002</v>
      </c>
      <c r="C176" s="3">
        <v>353.65459199999998</v>
      </c>
      <c r="D176" s="6">
        <v>6702</v>
      </c>
    </row>
    <row r="177" spans="1:4" x14ac:dyDescent="0.25">
      <c r="A177" s="2">
        <v>401.56624200000005</v>
      </c>
      <c r="B177" s="2">
        <v>14.469076999999999</v>
      </c>
      <c r="C177" s="2">
        <v>401.56624200000005</v>
      </c>
      <c r="D177" s="6">
        <v>8635</v>
      </c>
    </row>
    <row r="178" spans="1:4" x14ac:dyDescent="0.25">
      <c r="A178" s="3">
        <v>428.35424800000004</v>
      </c>
      <c r="B178" s="3">
        <v>22.113242999999997</v>
      </c>
      <c r="C178" s="3">
        <v>428.35424800000004</v>
      </c>
      <c r="D178" s="6">
        <v>9054</v>
      </c>
    </row>
    <row r="179" spans="1:4" x14ac:dyDescent="0.25">
      <c r="A179" s="3">
        <v>459.62251987665667</v>
      </c>
      <c r="B179" s="3">
        <v>26.002364545156723</v>
      </c>
      <c r="C179" s="3">
        <v>459.62251987665667</v>
      </c>
      <c r="D179" s="6">
        <v>9707</v>
      </c>
    </row>
    <row r="180" spans="1:4" x14ac:dyDescent="0.25">
      <c r="A180" s="3">
        <v>517.24616839649809</v>
      </c>
      <c r="B180" s="3">
        <v>25.27589343227028</v>
      </c>
      <c r="C180" s="3">
        <v>517.24616839649809</v>
      </c>
      <c r="D180" s="6">
        <v>9880</v>
      </c>
    </row>
    <row r="181" spans="1:4" x14ac:dyDescent="0.25">
      <c r="A181" s="3">
        <f>525362.109646808/1000</f>
        <v>525.36210964680799</v>
      </c>
      <c r="B181" s="3">
        <f>31816.1885093296/1000</f>
        <v>31.816188509329599</v>
      </c>
      <c r="C181" s="3">
        <f>525362.109646808/1000</f>
        <v>525.36210964680799</v>
      </c>
      <c r="D181" s="6">
        <v>10431</v>
      </c>
    </row>
    <row r="182" spans="1:4" x14ac:dyDescent="0.25">
      <c r="A182" s="2">
        <v>394.87572999999998</v>
      </c>
      <c r="B182" s="2">
        <v>47.280211999999999</v>
      </c>
      <c r="C182" s="2">
        <v>394.87572999999998</v>
      </c>
      <c r="D182" s="6">
        <v>9332</v>
      </c>
    </row>
    <row r="183" spans="1:4" x14ac:dyDescent="0.25">
      <c r="A183" s="2">
        <v>423.00878899999998</v>
      </c>
      <c r="B183" s="2">
        <v>43.320995000000003</v>
      </c>
      <c r="C183" s="2">
        <v>423.00878899999998</v>
      </c>
      <c r="D183" s="6">
        <v>9711</v>
      </c>
    </row>
    <row r="184" spans="1:4" x14ac:dyDescent="0.25">
      <c r="A184" s="2">
        <v>562.26166499999999</v>
      </c>
      <c r="B184" s="2">
        <v>52.378584000000004</v>
      </c>
      <c r="C184" s="2">
        <v>562.26166499999999</v>
      </c>
      <c r="D184" s="6">
        <v>9980</v>
      </c>
    </row>
    <row r="185" spans="1:4" x14ac:dyDescent="0.25">
      <c r="A185" s="2">
        <v>502.35966000000002</v>
      </c>
      <c r="B185" s="2">
        <v>47.285021999999998</v>
      </c>
      <c r="C185" s="2">
        <v>502.35966000000002</v>
      </c>
      <c r="D185" s="6">
        <v>12605</v>
      </c>
    </row>
    <row r="186" spans="1:4" x14ac:dyDescent="0.25">
      <c r="A186" s="3">
        <v>546.26399000000004</v>
      </c>
      <c r="B186" s="3">
        <v>43.503838999999999</v>
      </c>
      <c r="C186" s="3">
        <v>546.26399000000004</v>
      </c>
      <c r="D186" s="6">
        <v>21330</v>
      </c>
    </row>
    <row r="187" spans="1:4" x14ac:dyDescent="0.25">
      <c r="A187" s="2">
        <v>656.32846900000004</v>
      </c>
      <c r="B187" s="2">
        <v>54.712809999999998</v>
      </c>
      <c r="C187" s="2">
        <v>656.32846900000004</v>
      </c>
      <c r="D187" s="6">
        <v>25466</v>
      </c>
    </row>
    <row r="188" spans="1:4" x14ac:dyDescent="0.25">
      <c r="A188" s="3">
        <v>767.53543999999999</v>
      </c>
      <c r="B188" s="3">
        <v>71.165263999999993</v>
      </c>
      <c r="C188" s="3">
        <v>767.53543999999999</v>
      </c>
      <c r="D188" s="6">
        <v>29707</v>
      </c>
    </row>
    <row r="189" spans="1:4" x14ac:dyDescent="0.25">
      <c r="A189" s="3">
        <v>873.65133353029887</v>
      </c>
      <c r="B189" s="3">
        <v>101.55735829145432</v>
      </c>
      <c r="C189" s="3">
        <v>873.65133353029887</v>
      </c>
      <c r="D189" s="6">
        <v>30904</v>
      </c>
    </row>
    <row r="190" spans="1:4" x14ac:dyDescent="0.25">
      <c r="A190" s="3">
        <v>1012.7144352217861</v>
      </c>
      <c r="B190" s="3">
        <v>142.33098071294381</v>
      </c>
      <c r="C190" s="3">
        <v>1012.7144352217861</v>
      </c>
      <c r="D190" s="6">
        <v>33618</v>
      </c>
    </row>
    <row r="191" spans="1:4" x14ac:dyDescent="0.25">
      <c r="A191" s="3">
        <f>843330.615299922/1000</f>
        <v>843.33061529992199</v>
      </c>
      <c r="B191" s="3">
        <f>242217.396681051/1000</f>
        <v>242.21739668105101</v>
      </c>
      <c r="C191" s="3">
        <f>843330.615299922/1000</f>
        <v>843.33061529992199</v>
      </c>
      <c r="D191" s="6">
        <v>40359</v>
      </c>
    </row>
    <row r="192" spans="1:4" x14ac:dyDescent="0.25">
      <c r="A192" s="2">
        <v>130.16955799999999</v>
      </c>
      <c r="B192" s="2">
        <v>8.0690279999999994</v>
      </c>
      <c r="C192" s="2">
        <v>130.16955799999999</v>
      </c>
      <c r="D192" s="6">
        <v>362</v>
      </c>
    </row>
    <row r="193" spans="1:4" x14ac:dyDescent="0.25">
      <c r="A193" s="2">
        <v>145.66998900000002</v>
      </c>
      <c r="B193" s="2">
        <v>7.659681</v>
      </c>
      <c r="C193" s="2">
        <v>145.66998900000002</v>
      </c>
      <c r="D193" s="6">
        <v>764</v>
      </c>
    </row>
    <row r="194" spans="1:4" x14ac:dyDescent="0.25">
      <c r="A194" s="2">
        <v>175.41208799999998</v>
      </c>
      <c r="B194" s="2">
        <v>9.2239170000000001</v>
      </c>
      <c r="C194" s="2">
        <v>175.41208799999998</v>
      </c>
      <c r="D194" s="6">
        <v>776</v>
      </c>
    </row>
    <row r="195" spans="1:4" x14ac:dyDescent="0.25">
      <c r="A195" s="2">
        <v>182.82371300000003</v>
      </c>
      <c r="B195" s="2">
        <v>9.389723</v>
      </c>
      <c r="C195" s="2">
        <v>182.82371300000003</v>
      </c>
      <c r="D195" s="6">
        <v>937</v>
      </c>
    </row>
    <row r="196" spans="1:4" x14ac:dyDescent="0.25">
      <c r="A196" s="3">
        <v>219.941102</v>
      </c>
      <c r="B196" s="3">
        <v>8.8668370000000003</v>
      </c>
      <c r="C196" s="3">
        <v>219.941102</v>
      </c>
      <c r="D196" s="6">
        <v>1187</v>
      </c>
    </row>
    <row r="197" spans="1:4" x14ac:dyDescent="0.25">
      <c r="A197" s="2">
        <v>256.07318700000002</v>
      </c>
      <c r="B197" s="2">
        <v>9.3271250000000006</v>
      </c>
      <c r="C197" s="2">
        <v>256.07318700000002</v>
      </c>
      <c r="D197" s="6">
        <v>1413</v>
      </c>
    </row>
    <row r="198" spans="1:4" x14ac:dyDescent="0.25">
      <c r="A198" s="3">
        <v>271.30243799999994</v>
      </c>
      <c r="B198" s="3">
        <v>9.0927000000000007</v>
      </c>
      <c r="C198" s="3">
        <v>271.30243799999994</v>
      </c>
      <c r="D198" s="6">
        <v>1565</v>
      </c>
    </row>
    <row r="199" spans="1:4" x14ac:dyDescent="0.25">
      <c r="A199" s="3">
        <v>314.23210934844838</v>
      </c>
      <c r="B199" s="3">
        <v>14.538361274843339</v>
      </c>
      <c r="C199" s="3">
        <v>314.23210934844838</v>
      </c>
      <c r="D199" s="6">
        <v>1427</v>
      </c>
    </row>
    <row r="200" spans="1:4" x14ac:dyDescent="0.25">
      <c r="A200" s="3">
        <v>329.33088434089143</v>
      </c>
      <c r="B200" s="3">
        <v>17.456719604100911</v>
      </c>
      <c r="C200" s="3">
        <v>329.33088434089143</v>
      </c>
      <c r="D200" s="6">
        <v>1250</v>
      </c>
    </row>
    <row r="201" spans="1:4" x14ac:dyDescent="0.25">
      <c r="A201" s="3">
        <f>444087.628801644/1000</f>
        <v>444.08762880164403</v>
      </c>
      <c r="B201" s="3">
        <f>29400.2465447136/1000</f>
        <v>29.4002465447136</v>
      </c>
      <c r="C201" s="3">
        <f>444087.628801644/1000</f>
        <v>444.08762880164403</v>
      </c>
      <c r="D201" s="6">
        <v>1320</v>
      </c>
    </row>
    <row r="202" spans="1:4" x14ac:dyDescent="0.25">
      <c r="A202" s="2">
        <v>601.93974400000002</v>
      </c>
      <c r="B202" s="2">
        <v>10.31697</v>
      </c>
      <c r="C202" s="2">
        <v>601.93974400000002</v>
      </c>
      <c r="D202" s="6">
        <v>17</v>
      </c>
    </row>
    <row r="203" spans="1:4" x14ac:dyDescent="0.25">
      <c r="A203" s="2">
        <v>659.15565200000003</v>
      </c>
      <c r="B203" s="2">
        <v>11.596049000000001</v>
      </c>
      <c r="C203" s="2">
        <v>659.15565200000003</v>
      </c>
      <c r="D203" s="6">
        <v>0</v>
      </c>
    </row>
    <row r="204" spans="1:4" x14ac:dyDescent="0.25">
      <c r="A204" s="2">
        <v>707.15930800000001</v>
      </c>
      <c r="B204" s="2">
        <v>9.1711069999999992</v>
      </c>
      <c r="C204" s="2">
        <v>707.15930800000001</v>
      </c>
      <c r="D204" s="6">
        <v>0</v>
      </c>
    </row>
    <row r="205" spans="1:4" x14ac:dyDescent="0.25">
      <c r="A205" s="2">
        <v>677.347129</v>
      </c>
      <c r="B205" s="2">
        <v>10.235700999999999</v>
      </c>
      <c r="C205" s="2">
        <v>677.347129</v>
      </c>
      <c r="D205" s="6">
        <v>574</v>
      </c>
    </row>
    <row r="206" spans="1:4" x14ac:dyDescent="0.25">
      <c r="A206" s="3">
        <v>682.48290699999984</v>
      </c>
      <c r="B206" s="3">
        <v>11.626514999999999</v>
      </c>
      <c r="C206" s="3">
        <v>682.48290699999984</v>
      </c>
      <c r="D206" s="6">
        <v>558</v>
      </c>
    </row>
    <row r="207" spans="1:4" x14ac:dyDescent="0.25">
      <c r="A207" s="2">
        <v>769.401567</v>
      </c>
      <c r="B207" s="2">
        <v>11.773928</v>
      </c>
      <c r="C207" s="2">
        <v>769.401567</v>
      </c>
      <c r="D207" s="6">
        <v>2350</v>
      </c>
    </row>
    <row r="208" spans="1:4" x14ac:dyDescent="0.25">
      <c r="A208" s="3">
        <v>894.03562700000009</v>
      </c>
      <c r="B208" s="3">
        <v>16.832048999999998</v>
      </c>
      <c r="C208" s="3">
        <v>894.03562700000009</v>
      </c>
      <c r="D208" s="6">
        <v>2872</v>
      </c>
    </row>
    <row r="209" spans="1:4" x14ac:dyDescent="0.25">
      <c r="A209" s="3">
        <v>874.5827933436758</v>
      </c>
      <c r="B209" s="3">
        <v>18.999211151953268</v>
      </c>
      <c r="C209" s="3">
        <v>874.5827933436758</v>
      </c>
      <c r="D209" s="6">
        <v>2873</v>
      </c>
    </row>
    <row r="210" spans="1:4" x14ac:dyDescent="0.25">
      <c r="A210" s="3">
        <v>938.14343708358319</v>
      </c>
      <c r="B210" s="3">
        <v>23.850779225137906</v>
      </c>
      <c r="C210" s="3">
        <v>938.14343708358319</v>
      </c>
      <c r="D210" s="6">
        <v>5693</v>
      </c>
    </row>
    <row r="211" spans="1:4" x14ac:dyDescent="0.25">
      <c r="A211" s="3">
        <f>1030266.09827078/1000</f>
        <v>1030.26609827078</v>
      </c>
      <c r="B211" s="3">
        <f>32352.3652585/1000</f>
        <v>32.352365258500001</v>
      </c>
      <c r="C211" s="3">
        <f>1030266.09827078/1000</f>
        <v>1030.26609827078</v>
      </c>
      <c r="D211" s="6">
        <v>6371</v>
      </c>
    </row>
    <row r="212" spans="1:4" x14ac:dyDescent="0.25">
      <c r="A212" s="2">
        <v>137.772021</v>
      </c>
      <c r="B212" s="2">
        <v>25.858381000000001</v>
      </c>
      <c r="C212" s="2">
        <v>137.772021</v>
      </c>
      <c r="D212" s="6">
        <v>0</v>
      </c>
    </row>
    <row r="213" spans="1:4" x14ac:dyDescent="0.25">
      <c r="A213" s="2">
        <v>137.59824300000002</v>
      </c>
      <c r="B213" s="2">
        <v>13.220668</v>
      </c>
      <c r="C213" s="2">
        <v>137.59824300000002</v>
      </c>
      <c r="D213" s="6">
        <v>0</v>
      </c>
    </row>
    <row r="214" spans="1:4" x14ac:dyDescent="0.25">
      <c r="A214" s="2">
        <v>133.50806899999998</v>
      </c>
      <c r="B214" s="2">
        <v>14.174125999999999</v>
      </c>
      <c r="C214" s="2">
        <v>133.50806899999998</v>
      </c>
      <c r="D214" s="6">
        <v>0</v>
      </c>
    </row>
    <row r="215" spans="1:4" x14ac:dyDescent="0.25">
      <c r="A215" s="2">
        <v>142.22652899999997</v>
      </c>
      <c r="B215" s="2">
        <v>17.682835999999998</v>
      </c>
      <c r="C215" s="2">
        <v>142.22652899999997</v>
      </c>
      <c r="D215" s="6">
        <v>2281</v>
      </c>
    </row>
    <row r="216" spans="1:4" x14ac:dyDescent="0.25">
      <c r="A216" s="3">
        <v>144.267371</v>
      </c>
      <c r="B216" s="3">
        <v>15.642084000000001</v>
      </c>
      <c r="C216" s="3">
        <v>144.267371</v>
      </c>
      <c r="D216" s="6">
        <v>10785</v>
      </c>
    </row>
    <row r="217" spans="1:4" x14ac:dyDescent="0.25">
      <c r="A217" s="2">
        <v>218.43025899999998</v>
      </c>
      <c r="B217" s="2">
        <v>23.023935000000002</v>
      </c>
      <c r="C217" s="2">
        <v>218.43025899999998</v>
      </c>
      <c r="D217" s="6">
        <v>15080</v>
      </c>
    </row>
    <row r="218" spans="1:4" x14ac:dyDescent="0.25">
      <c r="A218" s="3">
        <v>314.98417899999998</v>
      </c>
      <c r="B218" s="3">
        <v>26.041035000000001</v>
      </c>
      <c r="C218" s="3">
        <v>314.98417899999998</v>
      </c>
      <c r="D218" s="6">
        <v>15662</v>
      </c>
    </row>
    <row r="219" spans="1:4" x14ac:dyDescent="0.25">
      <c r="A219" s="3">
        <v>290.22763682914837</v>
      </c>
      <c r="B219" s="3">
        <v>55.069115271072121</v>
      </c>
      <c r="C219" s="3">
        <v>290.22763682914837</v>
      </c>
      <c r="D219" s="6">
        <v>15747</v>
      </c>
    </row>
    <row r="220" spans="1:4" x14ac:dyDescent="0.25">
      <c r="A220" s="3">
        <v>271.06618972997194</v>
      </c>
      <c r="B220" s="3">
        <v>51.637083139645448</v>
      </c>
      <c r="C220" s="3">
        <v>271.06618972997194</v>
      </c>
      <c r="D220" s="6">
        <v>17167</v>
      </c>
    </row>
    <row r="221" spans="1:4" x14ac:dyDescent="0.25">
      <c r="A221" s="3">
        <f>177476.504418535/1000</f>
        <v>177.476504418535</v>
      </c>
      <c r="B221" s="3">
        <f>57351.2793576469/1000</f>
        <v>57.351279357646895</v>
      </c>
      <c r="C221" s="3">
        <f>177476.504418535/1000</f>
        <v>177.476504418535</v>
      </c>
      <c r="D221" s="6">
        <v>18823</v>
      </c>
    </row>
    <row r="222" spans="1:4" x14ac:dyDescent="0.25">
      <c r="A222" s="2">
        <v>135.02532399999998</v>
      </c>
      <c r="B222" s="2">
        <v>11.331918999999999</v>
      </c>
      <c r="C222" s="2">
        <v>135.02532399999998</v>
      </c>
      <c r="D222" s="6">
        <v>1461</v>
      </c>
    </row>
    <row r="223" spans="1:4" x14ac:dyDescent="0.25">
      <c r="A223" s="2">
        <v>150.380562</v>
      </c>
      <c r="B223" s="2">
        <v>9.1388439999999989</v>
      </c>
      <c r="C223" s="2">
        <v>150.380562</v>
      </c>
      <c r="D223" s="6">
        <v>1514</v>
      </c>
    </row>
    <row r="224" spans="1:4" x14ac:dyDescent="0.25">
      <c r="A224" s="2">
        <v>165.36325399999998</v>
      </c>
      <c r="B224" s="2">
        <v>11.460825999999999</v>
      </c>
      <c r="C224" s="2">
        <v>165.36325399999998</v>
      </c>
      <c r="D224" s="6">
        <v>2270</v>
      </c>
    </row>
    <row r="225" spans="1:4" x14ac:dyDescent="0.25">
      <c r="A225" s="2">
        <v>167.64496899999997</v>
      </c>
      <c r="B225" s="2">
        <v>13.867722000000001</v>
      </c>
      <c r="C225" s="2">
        <v>167.64496899999997</v>
      </c>
      <c r="D225" s="6">
        <v>4056</v>
      </c>
    </row>
    <row r="226" spans="1:4" x14ac:dyDescent="0.25">
      <c r="A226" s="3">
        <v>176.82856100000001</v>
      </c>
      <c r="B226" s="3">
        <v>13.305615</v>
      </c>
      <c r="C226" s="3">
        <v>176.82856100000001</v>
      </c>
      <c r="D226" s="6">
        <v>3912</v>
      </c>
    </row>
    <row r="227" spans="1:4" x14ac:dyDescent="0.25">
      <c r="A227" s="2">
        <v>209.48970600000001</v>
      </c>
      <c r="B227" s="2">
        <v>23.532730000000001</v>
      </c>
      <c r="C227" s="2">
        <v>209.48970600000001</v>
      </c>
      <c r="D227" s="6">
        <v>4671</v>
      </c>
    </row>
    <row r="228" spans="1:4" x14ac:dyDescent="0.25">
      <c r="A228" s="3">
        <v>231.597071</v>
      </c>
      <c r="B228" s="3">
        <v>20.071484000000002</v>
      </c>
      <c r="C228" s="3">
        <v>231.597071</v>
      </c>
      <c r="D228" s="6">
        <v>4642</v>
      </c>
    </row>
    <row r="229" spans="1:4" x14ac:dyDescent="0.25">
      <c r="A229" s="3">
        <v>238.28366819166294</v>
      </c>
      <c r="B229" s="3">
        <v>17.951825266651191</v>
      </c>
      <c r="C229" s="3">
        <v>238.28366819166294</v>
      </c>
      <c r="D229" s="6">
        <v>4373</v>
      </c>
    </row>
    <row r="230" spans="1:4" x14ac:dyDescent="0.25">
      <c r="A230" s="3">
        <v>248.94670370956106</v>
      </c>
      <c r="B230" s="3">
        <v>16.072694801140937</v>
      </c>
      <c r="C230" s="3">
        <v>248.94670370956106</v>
      </c>
      <c r="D230" s="6">
        <v>4510</v>
      </c>
    </row>
    <row r="231" spans="1:4" x14ac:dyDescent="0.25">
      <c r="A231" s="4">
        <v>281.27100000000002</v>
      </c>
      <c r="B231" s="3">
        <f>24468.4747855443/1000</f>
        <v>24.468474785544299</v>
      </c>
      <c r="C231" s="4">
        <v>281.27100000000002</v>
      </c>
      <c r="D231" s="6">
        <v>4731</v>
      </c>
    </row>
    <row r="232" spans="1:4" x14ac:dyDescent="0.25">
      <c r="A232" s="2">
        <v>182.864127</v>
      </c>
      <c r="B232" s="2">
        <v>15.731579</v>
      </c>
      <c r="C232" s="2">
        <v>182.864127</v>
      </c>
      <c r="D232" s="7">
        <v>5083</v>
      </c>
    </row>
    <row r="233" spans="1:4" x14ac:dyDescent="0.25">
      <c r="A233" s="2">
        <v>207.93342200000001</v>
      </c>
      <c r="B233" s="2">
        <v>13.296415999999999</v>
      </c>
      <c r="C233" s="2">
        <v>207.93342200000001</v>
      </c>
      <c r="D233" s="7">
        <v>3198</v>
      </c>
    </row>
    <row r="234" spans="1:4" x14ac:dyDescent="0.25">
      <c r="A234" s="2">
        <v>185.59012800000002</v>
      </c>
      <c r="B234" s="2">
        <v>12.328702</v>
      </c>
      <c r="C234" s="2">
        <v>185.59012800000002</v>
      </c>
      <c r="D234" s="7">
        <v>4154</v>
      </c>
    </row>
    <row r="235" spans="1:4" x14ac:dyDescent="0.25">
      <c r="A235" s="2">
        <v>202.80848899999998</v>
      </c>
      <c r="B235" s="2">
        <v>10.459076</v>
      </c>
      <c r="C235" s="2">
        <v>202.80848899999998</v>
      </c>
      <c r="D235" s="7">
        <v>6932</v>
      </c>
    </row>
    <row r="236" spans="1:4" x14ac:dyDescent="0.25">
      <c r="A236" s="3">
        <v>213.15095199999999</v>
      </c>
      <c r="B236" s="3">
        <v>11.877155</v>
      </c>
      <c r="C236" s="3">
        <v>213.15095199999999</v>
      </c>
      <c r="D236" s="7">
        <v>12120</v>
      </c>
    </row>
    <row r="237" spans="1:4" x14ac:dyDescent="0.25">
      <c r="A237" s="2">
        <v>254.49746500000001</v>
      </c>
      <c r="B237" s="2">
        <v>15.275986999999999</v>
      </c>
      <c r="C237" s="2">
        <v>254.49746500000001</v>
      </c>
      <c r="D237" s="7">
        <v>15693</v>
      </c>
    </row>
    <row r="238" spans="1:4" x14ac:dyDescent="0.25">
      <c r="A238" s="3">
        <v>294.15979100000004</v>
      </c>
      <c r="B238" s="3">
        <v>18.720752000000001</v>
      </c>
      <c r="C238" s="3">
        <v>294.15979100000004</v>
      </c>
      <c r="D238" s="8">
        <v>16707</v>
      </c>
    </row>
    <row r="239" spans="1:4" x14ac:dyDescent="0.25">
      <c r="A239" s="3">
        <v>311.87880243160913</v>
      </c>
      <c r="B239" s="3">
        <v>33.958110036561024</v>
      </c>
      <c r="C239" s="3">
        <v>311.87880243160913</v>
      </c>
      <c r="D239" s="7">
        <v>18670</v>
      </c>
    </row>
    <row r="240" spans="1:4" x14ac:dyDescent="0.25">
      <c r="A240" s="3">
        <v>326.46554182160833</v>
      </c>
      <c r="B240" s="3">
        <v>37.627521925049294</v>
      </c>
      <c r="C240" s="3">
        <v>326.46554182160833</v>
      </c>
      <c r="D240" s="7">
        <v>18305</v>
      </c>
    </row>
    <row r="241" spans="1:4" x14ac:dyDescent="0.25">
      <c r="A241" s="3">
        <f>183227.975377902/1000</f>
        <v>183.227975377902</v>
      </c>
      <c r="B241" s="3">
        <f>43503.3065294631/1000</f>
        <v>43.503306529463103</v>
      </c>
      <c r="C241" s="3">
        <f>183227.975377902/1000</f>
        <v>183.227975377902</v>
      </c>
      <c r="D241" s="7">
        <v>20252</v>
      </c>
    </row>
    <row r="242" spans="1:4" x14ac:dyDescent="0.25">
      <c r="A242" s="2">
        <v>30.330118000000002</v>
      </c>
      <c r="B242" s="2">
        <v>5.2914919999999999</v>
      </c>
      <c r="C242" s="2">
        <v>30.330118000000002</v>
      </c>
      <c r="D242" s="6">
        <v>0</v>
      </c>
    </row>
    <row r="243" spans="1:4" x14ac:dyDescent="0.25">
      <c r="A243" s="2">
        <v>29.053939</v>
      </c>
      <c r="B243" s="2">
        <v>2.858409</v>
      </c>
      <c r="C243" s="2">
        <v>29.053939</v>
      </c>
      <c r="D243" s="6">
        <v>0</v>
      </c>
    </row>
    <row r="244" spans="1:4" x14ac:dyDescent="0.25">
      <c r="A244" s="2">
        <v>32.355950999999997</v>
      </c>
      <c r="B244" s="2">
        <v>3.9347159999999999</v>
      </c>
      <c r="C244" s="2">
        <v>32.355950999999997</v>
      </c>
      <c r="D244" s="6">
        <v>950</v>
      </c>
    </row>
    <row r="245" spans="1:4" x14ac:dyDescent="0.25">
      <c r="A245" s="2">
        <v>35.694138000000002</v>
      </c>
      <c r="B245" s="2">
        <v>4.5477600000000002</v>
      </c>
      <c r="C245" s="2">
        <v>35.694138000000002</v>
      </c>
      <c r="D245" s="6">
        <v>993</v>
      </c>
    </row>
    <row r="246" spans="1:4" x14ac:dyDescent="0.25">
      <c r="A246" s="3">
        <v>40.452286999999998</v>
      </c>
      <c r="B246" s="3">
        <v>4.7505850000000001</v>
      </c>
      <c r="C246" s="3">
        <v>40.452286999999998</v>
      </c>
      <c r="D246" s="6">
        <v>999</v>
      </c>
    </row>
    <row r="247" spans="1:4" x14ac:dyDescent="0.25">
      <c r="A247" s="2">
        <v>45.638656000000005</v>
      </c>
      <c r="B247" s="2">
        <v>5.7627860000000002</v>
      </c>
      <c r="C247" s="2">
        <v>45.638656000000005</v>
      </c>
      <c r="D247" s="6">
        <v>2047</v>
      </c>
    </row>
    <row r="248" spans="1:4" x14ac:dyDescent="0.25">
      <c r="A248" s="3">
        <v>53.567561000000005</v>
      </c>
      <c r="B248" s="3">
        <v>7.9850649999999996</v>
      </c>
      <c r="C248" s="3">
        <v>53.567561000000005</v>
      </c>
      <c r="D248" s="6">
        <v>2810</v>
      </c>
    </row>
    <row r="249" spans="1:4" x14ac:dyDescent="0.25">
      <c r="A249" s="3">
        <v>58.985269053234525</v>
      </c>
      <c r="B249" s="3">
        <v>9.3823318780045923</v>
      </c>
      <c r="C249" s="3">
        <v>58.985269053234525</v>
      </c>
      <c r="D249" s="6">
        <v>3299</v>
      </c>
    </row>
    <row r="250" spans="1:4" x14ac:dyDescent="0.25">
      <c r="A250" s="3">
        <v>66.696110129585406</v>
      </c>
      <c r="B250" s="3">
        <v>10.66526405023728</v>
      </c>
      <c r="C250" s="3">
        <v>66.696110129585406</v>
      </c>
      <c r="D250" s="6">
        <v>4090</v>
      </c>
    </row>
    <row r="251" spans="1:4" x14ac:dyDescent="0.25">
      <c r="A251" s="3">
        <f>72279.2837489758/1000</f>
        <v>72.2792837489758</v>
      </c>
      <c r="B251" s="3">
        <f>12113.4952956067/1000</f>
        <v>12.1134952956067</v>
      </c>
      <c r="C251" s="3">
        <f>72279.2837489758/1000</f>
        <v>72.2792837489758</v>
      </c>
      <c r="D251" s="6">
        <v>4253</v>
      </c>
    </row>
    <row r="252" spans="1:4" x14ac:dyDescent="0.25">
      <c r="A252" s="2">
        <v>123.60207199999999</v>
      </c>
      <c r="B252" s="2">
        <v>23.950420999999999</v>
      </c>
      <c r="C252" s="2">
        <v>123.60207199999999</v>
      </c>
      <c r="D252" s="6">
        <v>13548</v>
      </c>
    </row>
    <row r="253" spans="1:4" x14ac:dyDescent="0.25">
      <c r="A253" s="2">
        <v>131.38265899999999</v>
      </c>
      <c r="B253" s="2">
        <v>23.599672999999999</v>
      </c>
      <c r="C253" s="2">
        <v>131.38265899999999</v>
      </c>
      <c r="D253" s="6">
        <v>16277</v>
      </c>
    </row>
    <row r="254" spans="1:4" x14ac:dyDescent="0.25">
      <c r="A254" s="2">
        <v>151.92544400000003</v>
      </c>
      <c r="B254" s="2">
        <v>31.411511999999998</v>
      </c>
      <c r="C254" s="2">
        <v>151.92544400000003</v>
      </c>
      <c r="D254" s="6">
        <v>17454</v>
      </c>
    </row>
    <row r="255" spans="1:4" x14ac:dyDescent="0.25">
      <c r="A255" s="2">
        <v>146.28420399999999</v>
      </c>
      <c r="B255" s="2">
        <v>24.513047999999998</v>
      </c>
      <c r="C255" s="2">
        <v>146.28420399999999</v>
      </c>
      <c r="D255" s="6">
        <v>19654</v>
      </c>
    </row>
    <row r="256" spans="1:4" x14ac:dyDescent="0.25">
      <c r="A256" s="3">
        <v>161.59435099999999</v>
      </c>
      <c r="B256" s="3">
        <v>20.660014</v>
      </c>
      <c r="C256" s="3">
        <v>161.59435099999999</v>
      </c>
      <c r="D256" s="6">
        <v>23504</v>
      </c>
    </row>
    <row r="257" spans="1:4" x14ac:dyDescent="0.25">
      <c r="A257" s="2">
        <v>208.362989</v>
      </c>
      <c r="B257" s="2">
        <v>26.411875999999999</v>
      </c>
      <c r="C257" s="2">
        <v>208.362989</v>
      </c>
      <c r="D257" s="6">
        <v>27741</v>
      </c>
    </row>
    <row r="258" spans="1:4" x14ac:dyDescent="0.25">
      <c r="A258" s="3">
        <v>251.87884599999998</v>
      </c>
      <c r="B258" s="3">
        <v>41.381470999999998</v>
      </c>
      <c r="C258" s="3">
        <v>251.87884599999998</v>
      </c>
      <c r="D258" s="6">
        <v>27422</v>
      </c>
    </row>
    <row r="259" spans="1:4" x14ac:dyDescent="0.25">
      <c r="A259" s="3">
        <v>301.12440916706362</v>
      </c>
      <c r="B259" s="3">
        <v>67.812165129218343</v>
      </c>
      <c r="C259" s="3">
        <v>301.12440916706362</v>
      </c>
      <c r="D259" s="6">
        <v>30481</v>
      </c>
    </row>
    <row r="260" spans="1:4" x14ac:dyDescent="0.25">
      <c r="A260" s="3">
        <v>314.11163961373848</v>
      </c>
      <c r="B260" s="3">
        <v>59.527245636222304</v>
      </c>
      <c r="C260" s="3">
        <v>314.11163961373848</v>
      </c>
      <c r="D260" s="6">
        <v>30813</v>
      </c>
    </row>
    <row r="261" spans="1:4" x14ac:dyDescent="0.25">
      <c r="A261" s="3">
        <f>417947.396177135/1000</f>
        <v>417.94739617713498</v>
      </c>
      <c r="B261" s="3">
        <f>78876.7558722504/1000</f>
        <v>78.876755872250399</v>
      </c>
      <c r="C261" s="3">
        <f>417947.396177135/1000</f>
        <v>417.94739617713498</v>
      </c>
      <c r="D261" s="6">
        <v>33068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Núcleo de Provas</dc:creator>
  <cp:lastModifiedBy>Núcleo de Provas</cp:lastModifiedBy>
  <dcterms:created xsi:type="dcterms:W3CDTF">2019-06-15T17:06:03Z</dcterms:created>
  <dcterms:modified xsi:type="dcterms:W3CDTF">2020-05-29T22:17:25Z</dcterms:modified>
</cp:coreProperties>
</file>