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yanda.Mncube\Documents\Code\python\DataSci\"/>
    </mc:Choice>
  </mc:AlternateContent>
  <xr:revisionPtr revIDLastSave="0" documentId="13_ncr:1_{1B9A741E-2CA8-4D53-AA0E-1991ED2B5143}" xr6:coauthVersionLast="43" xr6:coauthVersionMax="43" xr10:uidLastSave="{00000000-0000-0000-0000-000000000000}"/>
  <bookViews>
    <workbookView xWindow="-108" yWindow="-108" windowWidth="23256" windowHeight="12576" xr2:uid="{5DD6F6C2-905C-4ECB-8A52-71FAB650D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L2" i="1"/>
  <c r="L1" i="1"/>
  <c r="L10" i="1" l="1"/>
  <c r="L3" i="1"/>
  <c r="L4" i="1"/>
  <c r="L8" i="1" l="1"/>
  <c r="L7" i="1" s="1"/>
  <c r="D11" i="1" s="1"/>
  <c r="C13" i="1"/>
  <c r="C14" i="1" s="1"/>
  <c r="K13" i="1"/>
  <c r="K14" i="1" s="1"/>
  <c r="D13" i="1"/>
  <c r="D14" i="1" s="1"/>
  <c r="E13" i="1"/>
  <c r="E14" i="1" s="1"/>
  <c r="I13" i="1"/>
  <c r="I14" i="1" s="1"/>
  <c r="F13" i="1"/>
  <c r="F14" i="1" s="1"/>
  <c r="G13" i="1"/>
  <c r="G14" i="1" s="1"/>
  <c r="H13" i="1"/>
  <c r="H14" i="1" s="1"/>
  <c r="J13" i="1"/>
  <c r="J14" i="1" s="1"/>
  <c r="L13" i="1" l="1"/>
  <c r="H11" i="1"/>
  <c r="H17" i="1" s="1"/>
  <c r="H18" i="1" s="1"/>
  <c r="G11" i="1"/>
  <c r="F11" i="1"/>
  <c r="I11" i="1"/>
  <c r="I17" i="1" s="1"/>
  <c r="I18" i="1" s="1"/>
  <c r="J11" i="1"/>
  <c r="L14" i="1"/>
  <c r="L15" i="1" s="1"/>
  <c r="C11" i="1"/>
  <c r="E11" i="1"/>
  <c r="K11" i="1"/>
  <c r="K17" i="1" s="1"/>
  <c r="K18" i="1" s="1"/>
  <c r="D17" i="1"/>
  <c r="D18" i="1" s="1"/>
  <c r="G17" i="1"/>
  <c r="G18" i="1" s="1"/>
  <c r="F17" i="1"/>
  <c r="F18" i="1" s="1"/>
  <c r="L11" i="1" l="1"/>
  <c r="C17" i="1"/>
  <c r="C18" i="1" s="1"/>
  <c r="J17" i="1"/>
  <c r="J18" i="1" s="1"/>
  <c r="E17" i="1"/>
  <c r="E18" i="1" s="1"/>
  <c r="L17" i="1" l="1"/>
  <c r="L18" i="1"/>
  <c r="L19" i="1" s="1"/>
</calcChain>
</file>

<file path=xl/sharedStrings.xml><?xml version="1.0" encoding="utf-8"?>
<sst xmlns="http://schemas.openxmlformats.org/spreadsheetml/2006/main" count="17" uniqueCount="17">
  <si>
    <t>N</t>
  </si>
  <si>
    <t>xy</t>
  </si>
  <si>
    <t>y</t>
  </si>
  <si>
    <t>x</t>
  </si>
  <si>
    <t>intersect</t>
  </si>
  <si>
    <t>gradient</t>
  </si>
  <si>
    <t>sample size</t>
  </si>
  <si>
    <t>"Sum of squares around the mean"</t>
  </si>
  <si>
    <t>"Total Sum of squares "</t>
  </si>
  <si>
    <t>SS(mean)</t>
  </si>
  <si>
    <t>SS(tot)</t>
  </si>
  <si>
    <t>SS(res)</t>
  </si>
  <si>
    <t>VAR(mean)</t>
  </si>
  <si>
    <t>VAR(res)</t>
  </si>
  <si>
    <t>"Sum of squares around the fit"</t>
  </si>
  <si>
    <t>"Variance around the mean"</t>
  </si>
  <si>
    <t>"Variance around the fit"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</si>
</sst>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onsolas"/>
      <family val="3"/>
    </font>
    <font>
      <sz val="11"/>
      <color rgb="FFFF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2</xdr:row>
      <xdr:rowOff>3810</xdr:rowOff>
    </xdr:from>
    <xdr:ext cx="18011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8F157A9-E2C5-4735-8885-32A93A3E5B36}"/>
                </a:ext>
              </a:extLst>
            </xdr:cNvPr>
            <xdr:cNvSpPr txBox="1"/>
          </xdr:nvSpPr>
          <xdr:spPr>
            <a:xfrm>
              <a:off x="236220" y="369570"/>
              <a:ext cx="18011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8F157A9-E2C5-4735-8885-32A93A3E5B36}"/>
                </a:ext>
              </a:extLst>
            </xdr:cNvPr>
            <xdr:cNvSpPr txBox="1"/>
          </xdr:nvSpPr>
          <xdr:spPr>
            <a:xfrm>
              <a:off x="236220" y="369570"/>
              <a:ext cx="18011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𝑥^2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236220</xdr:colOff>
      <xdr:row>5</xdr:row>
      <xdr:rowOff>179070</xdr:rowOff>
    </xdr:from>
    <xdr:ext cx="1153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D86DBF-0757-432E-B024-C712F73A376D}"/>
                </a:ext>
              </a:extLst>
            </xdr:cNvPr>
            <xdr:cNvSpPr txBox="1"/>
          </xdr:nvSpPr>
          <xdr:spPr>
            <a:xfrm>
              <a:off x="236220" y="1093470"/>
              <a:ext cx="11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D86DBF-0757-432E-B024-C712F73A376D}"/>
                </a:ext>
              </a:extLst>
            </xdr:cNvPr>
            <xdr:cNvSpPr txBox="1"/>
          </xdr:nvSpPr>
          <xdr:spPr>
            <a:xfrm>
              <a:off x="236220" y="1093470"/>
              <a:ext cx="11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Z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228600</xdr:colOff>
      <xdr:row>7</xdr:row>
      <xdr:rowOff>3810</xdr:rowOff>
    </xdr:from>
    <xdr:ext cx="1684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A1761DB-70FC-4BB0-A9EB-69B2E4825D1B}"/>
                </a:ext>
              </a:extLst>
            </xdr:cNvPr>
            <xdr:cNvSpPr txBox="1"/>
          </xdr:nvSpPr>
          <xdr:spPr>
            <a:xfrm>
              <a:off x="228600" y="1283970"/>
              <a:ext cx="168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Z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A1761DB-70FC-4BB0-A9EB-69B2E4825D1B}"/>
                </a:ext>
              </a:extLst>
            </xdr:cNvPr>
            <xdr:cNvSpPr txBox="1"/>
          </xdr:nvSpPr>
          <xdr:spPr>
            <a:xfrm>
              <a:off x="228600" y="1283970"/>
              <a:ext cx="168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Z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_1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123825</xdr:colOff>
      <xdr:row>12</xdr:row>
      <xdr:rowOff>5715</xdr:rowOff>
    </xdr:from>
    <xdr:ext cx="3627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123A1AF-258C-4C8A-AC60-2DFBCC237F8C}"/>
                </a:ext>
              </a:extLst>
            </xdr:cNvPr>
            <xdr:cNvSpPr txBox="1"/>
          </xdr:nvSpPr>
          <xdr:spPr>
            <a:xfrm>
              <a:off x="123825" y="1815465"/>
              <a:ext cx="3627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Z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123A1AF-258C-4C8A-AC60-2DFBCC237F8C}"/>
                </a:ext>
              </a:extLst>
            </xdr:cNvPr>
            <xdr:cNvSpPr txBox="1"/>
          </xdr:nvSpPr>
          <xdr:spPr>
            <a:xfrm>
              <a:off x="123825" y="1815465"/>
              <a:ext cx="3627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𝑦−𝑦 ̅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226695</xdr:colOff>
      <xdr:row>9</xdr:row>
      <xdr:rowOff>177165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5A1E7C-1AE5-45A6-AAF5-64D6D289BA63}"/>
                </a:ext>
              </a:extLst>
            </xdr:cNvPr>
            <xdr:cNvSpPr txBox="1"/>
          </xdr:nvSpPr>
          <xdr:spPr>
            <a:xfrm>
              <a:off x="226695" y="198691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Z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5A1E7C-1AE5-45A6-AAF5-64D6D289BA63}"/>
                </a:ext>
              </a:extLst>
            </xdr:cNvPr>
            <xdr:cNvSpPr txBox="1"/>
          </xdr:nvSpPr>
          <xdr:spPr>
            <a:xfrm>
              <a:off x="226695" y="198691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𝑦 ̂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64770</xdr:colOff>
      <xdr:row>13</xdr:row>
      <xdr:rowOff>0</xdr:rowOff>
    </xdr:from>
    <xdr:ext cx="54521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C4D55B-FC99-4454-9950-0D3C5178A98A}"/>
                </a:ext>
              </a:extLst>
            </xdr:cNvPr>
            <xdr:cNvSpPr txBox="1"/>
          </xdr:nvSpPr>
          <xdr:spPr>
            <a:xfrm>
              <a:off x="64770" y="2377440"/>
              <a:ext cx="54521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Z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Z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Z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ZA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ZA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C4D55B-FC99-4454-9950-0D3C5178A98A}"/>
                </a:ext>
              </a:extLst>
            </xdr:cNvPr>
            <xdr:cNvSpPr txBox="1"/>
          </xdr:nvSpPr>
          <xdr:spPr>
            <a:xfrm>
              <a:off x="64770" y="2377440"/>
              <a:ext cx="54521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(𝑦−𝑦 ̅ )^2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30480</xdr:colOff>
      <xdr:row>8</xdr:row>
      <xdr:rowOff>171450</xdr:rowOff>
    </xdr:from>
    <xdr:ext cx="5181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E9D710B-F0E4-4FAD-8C60-651C059EF858}"/>
                </a:ext>
              </a:extLst>
            </xdr:cNvPr>
            <xdr:cNvSpPr txBox="1"/>
          </xdr:nvSpPr>
          <xdr:spPr>
            <a:xfrm>
              <a:off x="30480" y="1817370"/>
              <a:ext cx="5181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E9D710B-F0E4-4FAD-8C60-651C059EF858}"/>
                </a:ext>
              </a:extLst>
            </xdr:cNvPr>
            <xdr:cNvSpPr txBox="1"/>
          </xdr:nvSpPr>
          <xdr:spPr>
            <a:xfrm>
              <a:off x="30480" y="1817370"/>
              <a:ext cx="5181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𝑦 ̅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131445</xdr:colOff>
      <xdr:row>16</xdr:row>
      <xdr:rowOff>0</xdr:rowOff>
    </xdr:from>
    <xdr:ext cx="3627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1843195-7B0E-4CF1-8ECE-477BA0032C2B}"/>
                </a:ext>
              </a:extLst>
            </xdr:cNvPr>
            <xdr:cNvSpPr txBox="1"/>
          </xdr:nvSpPr>
          <xdr:spPr>
            <a:xfrm>
              <a:off x="131445" y="2743200"/>
              <a:ext cx="3627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Z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1843195-7B0E-4CF1-8ECE-477BA0032C2B}"/>
                </a:ext>
              </a:extLst>
            </xdr:cNvPr>
            <xdr:cNvSpPr txBox="1"/>
          </xdr:nvSpPr>
          <xdr:spPr>
            <a:xfrm>
              <a:off x="131445" y="2743200"/>
              <a:ext cx="3627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𝑦−𝑦 ̂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55245</xdr:colOff>
      <xdr:row>17</xdr:row>
      <xdr:rowOff>0</xdr:rowOff>
    </xdr:from>
    <xdr:ext cx="5452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EFD8FA4-AA8F-4401-B3D5-900BF20F7619}"/>
                </a:ext>
              </a:extLst>
            </xdr:cNvPr>
            <xdr:cNvSpPr txBox="1"/>
          </xdr:nvSpPr>
          <xdr:spPr>
            <a:xfrm>
              <a:off x="55245" y="292608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Z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Z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Z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̂"/>
                                <m:ctrlPr>
                                  <a:rPr lang="en-ZA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ZA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Z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Z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EFD8FA4-AA8F-4401-B3D5-900BF20F7619}"/>
                </a:ext>
              </a:extLst>
            </xdr:cNvPr>
            <xdr:cNvSpPr txBox="1"/>
          </xdr:nvSpPr>
          <xdr:spPr>
            <a:xfrm>
              <a:off x="55245" y="2926080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ZA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(𝑦−𝑦 ̂ )^2</a:t>
              </a:r>
              <a:endParaRPr lang="en-Z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0C67-CF09-4C0D-AA8C-0B046925F198}">
  <dimension ref="A1:U21"/>
  <sheetViews>
    <sheetView tabSelected="1" workbookViewId="0">
      <selection activeCell="Z10" sqref="Z10"/>
    </sheetView>
  </sheetViews>
  <sheetFormatPr defaultColWidth="4.77734375" defaultRowHeight="14.4" x14ac:dyDescent="0.3"/>
  <cols>
    <col min="1" max="1" width="8.77734375" style="1" customWidth="1"/>
    <col min="2" max="2" width="14.77734375" style="1" customWidth="1"/>
    <col min="3" max="11" width="4.77734375" style="1"/>
    <col min="12" max="12" width="5.5546875" style="1" customWidth="1"/>
    <col min="13" max="13" width="4.77734375" style="1" customWidth="1"/>
    <col min="14" max="16384" width="4.77734375" style="1"/>
  </cols>
  <sheetData>
    <row r="1" spans="1:21" x14ac:dyDescent="0.3">
      <c r="A1" s="1" t="s">
        <v>3</v>
      </c>
      <c r="C1" s="1">
        <v>1</v>
      </c>
      <c r="D1" s="1">
        <v>1</v>
      </c>
      <c r="E1" s="1">
        <v>2</v>
      </c>
      <c r="F1" s="1">
        <v>3</v>
      </c>
      <c r="G1" s="1">
        <v>4</v>
      </c>
      <c r="H1" s="1">
        <v>3</v>
      </c>
      <c r="I1" s="1">
        <v>4</v>
      </c>
      <c r="J1" s="1">
        <v>6</v>
      </c>
      <c r="K1" s="1">
        <v>4</v>
      </c>
      <c r="L1" s="1">
        <f>SUM(C1:K1)</f>
        <v>28</v>
      </c>
    </row>
    <row r="2" spans="1:21" x14ac:dyDescent="0.3">
      <c r="A2" s="1" t="s">
        <v>2</v>
      </c>
      <c r="C2" s="1">
        <v>2</v>
      </c>
      <c r="D2" s="1">
        <v>1</v>
      </c>
      <c r="E2" s="1">
        <v>0.5</v>
      </c>
      <c r="F2" s="1">
        <v>1</v>
      </c>
      <c r="G2" s="1">
        <v>3</v>
      </c>
      <c r="H2" s="1">
        <v>3</v>
      </c>
      <c r="I2" s="1">
        <v>2</v>
      </c>
      <c r="J2" s="1">
        <v>5</v>
      </c>
      <c r="K2" s="1">
        <v>4</v>
      </c>
      <c r="L2" s="1">
        <f t="shared" ref="L2:L14" si="0">SUM(C2:K2)</f>
        <v>21.5</v>
      </c>
    </row>
    <row r="3" spans="1:21" x14ac:dyDescent="0.3">
      <c r="C3" s="1">
        <f>C1*C1</f>
        <v>1</v>
      </c>
      <c r="D3" s="1">
        <f>D1*D1</f>
        <v>1</v>
      </c>
      <c r="E3" s="1">
        <f>E1*E1</f>
        <v>4</v>
      </c>
      <c r="F3" s="1">
        <f>F1*F1</f>
        <v>9</v>
      </c>
      <c r="G3" s="1">
        <f>G1*G1</f>
        <v>16</v>
      </c>
      <c r="H3" s="1">
        <f>H1*H1</f>
        <v>9</v>
      </c>
      <c r="I3" s="1">
        <f>I1*I1</f>
        <v>16</v>
      </c>
      <c r="J3" s="1">
        <f>J1*J1</f>
        <v>36</v>
      </c>
      <c r="K3" s="1">
        <f>K1*K1</f>
        <v>16</v>
      </c>
      <c r="L3" s="1">
        <f t="shared" si="0"/>
        <v>108</v>
      </c>
    </row>
    <row r="4" spans="1:21" x14ac:dyDescent="0.3">
      <c r="A4" s="1" t="s">
        <v>1</v>
      </c>
      <c r="C4" s="1">
        <f>C1*C2</f>
        <v>2</v>
      </c>
      <c r="D4" s="1">
        <f>D1*D2</f>
        <v>1</v>
      </c>
      <c r="E4" s="1">
        <f>E1*E2</f>
        <v>1</v>
      </c>
      <c r="F4" s="1">
        <f>F1*F2</f>
        <v>3</v>
      </c>
      <c r="G4" s="1">
        <f>G1*G2</f>
        <v>12</v>
      </c>
      <c r="H4" s="1">
        <f>H1*H2</f>
        <v>9</v>
      </c>
      <c r="I4" s="1">
        <f>I1*I2</f>
        <v>8</v>
      </c>
      <c r="J4" s="1">
        <f>J1*J2</f>
        <v>30</v>
      </c>
      <c r="K4" s="1">
        <f>K1*K2</f>
        <v>16</v>
      </c>
      <c r="L4" s="1">
        <f t="shared" si="0"/>
        <v>82</v>
      </c>
    </row>
    <row r="6" spans="1:21" x14ac:dyDescent="0.3">
      <c r="A6" s="1" t="s">
        <v>0</v>
      </c>
      <c r="B6" s="1" t="s">
        <v>6</v>
      </c>
      <c r="H6" s="2"/>
      <c r="I6" s="2"/>
      <c r="J6" s="2"/>
      <c r="K6" s="2"/>
      <c r="L6" s="4">
        <f>COLUMNS(C1:K1)</f>
        <v>9</v>
      </c>
    </row>
    <row r="7" spans="1:21" x14ac:dyDescent="0.3">
      <c r="B7" s="1" t="s">
        <v>4</v>
      </c>
      <c r="H7" s="2"/>
      <c r="I7" s="2"/>
      <c r="J7" s="2"/>
      <c r="K7" s="2"/>
      <c r="L7" s="4">
        <f>(L2-(L8*L1))/(L6)</f>
        <v>0.13829787234042554</v>
      </c>
      <c r="M7" s="2"/>
      <c r="N7" s="2"/>
      <c r="O7" s="2"/>
    </row>
    <row r="8" spans="1:21" x14ac:dyDescent="0.3">
      <c r="B8" s="1" t="s">
        <v>5</v>
      </c>
      <c r="H8" s="2"/>
      <c r="I8" s="2"/>
      <c r="J8" s="2"/>
      <c r="K8" s="2"/>
      <c r="L8" s="4">
        <f>(L6*(L4)-(L1*L2))/(L6*(L3)-(L1*L1))</f>
        <v>0.72340425531914898</v>
      </c>
      <c r="M8" s="2"/>
      <c r="N8" s="2"/>
      <c r="O8" s="2"/>
    </row>
    <row r="9" spans="1:21" x14ac:dyDescent="0.3">
      <c r="C9" s="3"/>
      <c r="D9" s="3"/>
      <c r="E9" s="3"/>
      <c r="F9" s="3"/>
      <c r="G9" s="3"/>
      <c r="H9" s="3"/>
      <c r="I9" s="3"/>
      <c r="J9" s="3"/>
      <c r="K9" s="3"/>
    </row>
    <row r="10" spans="1:21" x14ac:dyDescent="0.3">
      <c r="L10" s="4">
        <f>L2/L6</f>
        <v>2.3888888888888888</v>
      </c>
    </row>
    <row r="11" spans="1:21" x14ac:dyDescent="0.3">
      <c r="C11" s="1">
        <f>(C1*$L$8)+$L$7</f>
        <v>0.86170212765957455</v>
      </c>
      <c r="D11" s="1">
        <f>(D1*$L$8)+$L$7</f>
        <v>0.86170212765957455</v>
      </c>
      <c r="E11" s="1">
        <f>(E1*$L$8)+$L$7</f>
        <v>1.5851063829787235</v>
      </c>
      <c r="F11" s="1">
        <f>(F1*$L$8)+$L$7</f>
        <v>2.3085106382978724</v>
      </c>
      <c r="G11" s="1">
        <f>(G1*$L$8)+$L$7</f>
        <v>3.0319148936170213</v>
      </c>
      <c r="H11" s="1">
        <f>(H1*$L$8)+$L$7</f>
        <v>2.3085106382978724</v>
      </c>
      <c r="I11" s="1">
        <f>(I1*$L$8)+$L$7</f>
        <v>3.0319148936170213</v>
      </c>
      <c r="J11" s="1">
        <f>(J1*$L$8)+$L$7</f>
        <v>4.4787234042553195</v>
      </c>
      <c r="K11" s="1">
        <f>(K1*$L$8)+$L$7</f>
        <v>3.0319148936170213</v>
      </c>
      <c r="L11" s="4">
        <f>SUM(C11:K11)</f>
        <v>21.5</v>
      </c>
      <c r="O11" s="2"/>
      <c r="P11" s="2"/>
      <c r="Q11" s="2"/>
      <c r="R11" s="2"/>
      <c r="S11" s="2"/>
      <c r="T11" s="2"/>
    </row>
    <row r="13" spans="1:21" x14ac:dyDescent="0.3">
      <c r="B13" s="1" t="s">
        <v>10</v>
      </c>
      <c r="C13" s="1">
        <f>C2-$L$10</f>
        <v>-0.38888888888888884</v>
      </c>
      <c r="D13" s="1">
        <f>D2-$L$10</f>
        <v>-1.3888888888888888</v>
      </c>
      <c r="E13" s="1">
        <f>E2-$L$10</f>
        <v>-1.8888888888888888</v>
      </c>
      <c r="F13" s="1">
        <f>F2-$L$10</f>
        <v>-1.3888888888888888</v>
      </c>
      <c r="G13" s="1">
        <f>G2-$L$10</f>
        <v>0.61111111111111116</v>
      </c>
      <c r="H13" s="1">
        <f>H2-$L$10</f>
        <v>0.61111111111111116</v>
      </c>
      <c r="I13" s="1">
        <f>I2-$L$10</f>
        <v>-0.38888888888888884</v>
      </c>
      <c r="J13" s="1">
        <f>J2-$L$10</f>
        <v>2.6111111111111112</v>
      </c>
      <c r="K13" s="1">
        <f>K2-$L$10</f>
        <v>1.6111111111111112</v>
      </c>
      <c r="L13" s="1">
        <f t="shared" si="0"/>
        <v>0</v>
      </c>
      <c r="M13" s="8" t="s">
        <v>8</v>
      </c>
      <c r="N13" s="9"/>
      <c r="O13" s="9"/>
      <c r="P13" s="9"/>
      <c r="Q13" s="9"/>
      <c r="R13" s="9"/>
      <c r="S13" s="9"/>
      <c r="T13" s="10"/>
    </row>
    <row r="14" spans="1:21" x14ac:dyDescent="0.3">
      <c r="B14" s="1" t="s">
        <v>9</v>
      </c>
      <c r="C14" s="1">
        <f>C13*C13</f>
        <v>0.15123456790123452</v>
      </c>
      <c r="D14" s="1">
        <f>D13*D13</f>
        <v>1.9290123456790123</v>
      </c>
      <c r="E14" s="1">
        <f>E13*E13</f>
        <v>3.5679012345679011</v>
      </c>
      <c r="F14" s="1">
        <f>F13*F13</f>
        <v>1.9290123456790123</v>
      </c>
      <c r="G14" s="1">
        <f>G13*G13</f>
        <v>0.37345679012345684</v>
      </c>
      <c r="H14" s="1">
        <f>H13*H13</f>
        <v>0.37345679012345684</v>
      </c>
      <c r="I14" s="1">
        <f>I13*I13</f>
        <v>0.15123456790123452</v>
      </c>
      <c r="J14" s="1">
        <f>J13*J13</f>
        <v>6.8179012345679011</v>
      </c>
      <c r="K14" s="1">
        <f>K13*K13</f>
        <v>2.5956790123456792</v>
      </c>
      <c r="L14" s="4">
        <f t="shared" si="0"/>
        <v>17.888888888888889</v>
      </c>
      <c r="M14" s="8" t="s">
        <v>7</v>
      </c>
      <c r="N14" s="9"/>
      <c r="O14" s="9"/>
      <c r="P14" s="9"/>
      <c r="Q14" s="9"/>
      <c r="R14" s="9"/>
      <c r="S14" s="9"/>
      <c r="T14" s="10"/>
      <c r="U14" s="2"/>
    </row>
    <row r="15" spans="1:21" x14ac:dyDescent="0.3">
      <c r="B15" s="1" t="s">
        <v>12</v>
      </c>
      <c r="L15" s="4">
        <f>L14/$L$6</f>
        <v>1.9876543209876543</v>
      </c>
      <c r="M15" s="8" t="s">
        <v>15</v>
      </c>
      <c r="N15" s="9"/>
      <c r="O15" s="9"/>
      <c r="P15" s="9"/>
      <c r="Q15" s="9"/>
      <c r="R15" s="9"/>
      <c r="S15" s="9"/>
      <c r="T15" s="10"/>
      <c r="U15" s="2"/>
    </row>
    <row r="16" spans="1:21" x14ac:dyDescent="0.3">
      <c r="M16" s="3"/>
      <c r="N16" s="3"/>
      <c r="O16" s="3"/>
      <c r="P16" s="3"/>
      <c r="Q16" s="3"/>
      <c r="R16" s="3"/>
      <c r="S16" s="3"/>
      <c r="T16" s="2"/>
      <c r="U16" s="2"/>
    </row>
    <row r="17" spans="2:20" x14ac:dyDescent="0.3">
      <c r="C17" s="1">
        <f>C2-C11</f>
        <v>1.1382978723404253</v>
      </c>
      <c r="D17" s="1">
        <f>D2-D11</f>
        <v>0.13829787234042545</v>
      </c>
      <c r="E17" s="1">
        <f>E2-E11</f>
        <v>-1.0851063829787235</v>
      </c>
      <c r="F17" s="1">
        <f>F2-F11</f>
        <v>-1.3085106382978724</v>
      </c>
      <c r="G17" s="1">
        <f>G2-G11</f>
        <v>-3.1914893617021267E-2</v>
      </c>
      <c r="H17" s="1">
        <f>H2-H11</f>
        <v>0.6914893617021276</v>
      </c>
      <c r="I17" s="1">
        <f>I2-I11</f>
        <v>-1.0319148936170213</v>
      </c>
      <c r="J17" s="1">
        <f>J2-J11</f>
        <v>0.52127659574468055</v>
      </c>
      <c r="K17" s="1">
        <f>K2-K11</f>
        <v>0.96808510638297873</v>
      </c>
      <c r="L17" s="1">
        <f>SUM(C17:K17)</f>
        <v>-8.8817841970012523E-16</v>
      </c>
      <c r="M17" s="5"/>
      <c r="N17" s="5"/>
      <c r="O17" s="5"/>
      <c r="P17" s="5"/>
      <c r="Q17" s="5"/>
      <c r="R17" s="5"/>
      <c r="S17" s="5"/>
      <c r="T17" s="2"/>
    </row>
    <row r="18" spans="2:20" x14ac:dyDescent="0.3">
      <c r="B18" s="1" t="s">
        <v>11</v>
      </c>
      <c r="C18" s="1">
        <f>C17*C17</f>
        <v>1.2957220461747392</v>
      </c>
      <c r="D18" s="1">
        <f t="shared" ref="D18:K18" si="1">D17*D17</f>
        <v>1.9126301493888616E-2</v>
      </c>
      <c r="E18" s="1">
        <f t="shared" si="1"/>
        <v>1.1774558623811682</v>
      </c>
      <c r="F18" s="1">
        <f t="shared" si="1"/>
        <v>1.7122000905387054</v>
      </c>
      <c r="G18" s="1">
        <f t="shared" si="1"/>
        <v>1.0185604345857848E-3</v>
      </c>
      <c r="H18" s="1">
        <f t="shared" si="1"/>
        <v>0.47815753734721583</v>
      </c>
      <c r="I18" s="1">
        <f t="shared" si="1"/>
        <v>1.0648483476686283</v>
      </c>
      <c r="J18" s="1">
        <f t="shared" si="1"/>
        <v>0.27172928927116313</v>
      </c>
      <c r="K18" s="1">
        <f t="shared" si="1"/>
        <v>0.93718877320054328</v>
      </c>
      <c r="L18" s="4">
        <f>SUM(C18:K18)</f>
        <v>6.9574468085106389</v>
      </c>
      <c r="M18" s="8" t="s">
        <v>14</v>
      </c>
      <c r="N18" s="9"/>
      <c r="O18" s="9"/>
      <c r="P18" s="9"/>
      <c r="Q18" s="9"/>
      <c r="R18" s="9"/>
      <c r="S18" s="9"/>
      <c r="T18" s="10"/>
    </row>
    <row r="19" spans="2:20" x14ac:dyDescent="0.3">
      <c r="B19" s="1" t="s">
        <v>13</v>
      </c>
      <c r="L19" s="4">
        <f>L18/$L$6</f>
        <v>0.77304964539007104</v>
      </c>
      <c r="M19" s="8" t="s">
        <v>16</v>
      </c>
      <c r="N19" s="9"/>
      <c r="O19" s="9"/>
      <c r="P19" s="9"/>
      <c r="Q19" s="9"/>
      <c r="R19" s="9"/>
      <c r="S19" s="9"/>
      <c r="T19" s="10"/>
    </row>
    <row r="20" spans="2:20" s="6" customFormat="1" x14ac:dyDescent="0.3">
      <c r="O20" s="7"/>
      <c r="P20" s="7"/>
      <c r="Q20" s="7"/>
      <c r="R20" s="7"/>
      <c r="S20" s="7"/>
      <c r="T20" s="7"/>
    </row>
    <row r="21" spans="2:20" s="6" customFormat="1" x14ac:dyDescent="0.3">
      <c r="O21" s="7"/>
      <c r="P21" s="7"/>
      <c r="Q21" s="7"/>
      <c r="R21" s="7"/>
      <c r="S21" s="7"/>
    </row>
  </sheetData>
  <mergeCells count="6">
    <mergeCell ref="M14:T14"/>
    <mergeCell ref="M13:T13"/>
    <mergeCell ref="M15:T15"/>
    <mergeCell ref="M18:T18"/>
    <mergeCell ref="M19:T19"/>
    <mergeCell ref="M17:S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Luyanda Mncube (Britehouse)</dc:creator>
  <cp:lastModifiedBy>Luyanda Mncube (Britehouse)</cp:lastModifiedBy>
  <dcterms:created xsi:type="dcterms:W3CDTF">2019-11-22T09:22:57Z</dcterms:created>
  <dcterms:modified xsi:type="dcterms:W3CDTF">2020-01-06T20:09:59Z</dcterms:modified>
</cp:coreProperties>
</file>