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yu/Documents/Master Thesis/rating/lab_10q_sp/Glucose_top10mix_sp/xlsx/"/>
    </mc:Choice>
  </mc:AlternateContent>
  <xr:revisionPtr revIDLastSave="0" documentId="13_ncr:40009_{2C5F1D1A-93F1-D045-B230-A746234E1ECB}" xr6:coauthVersionLast="36" xr6:coauthVersionMax="36" xr10:uidLastSave="{00000000-0000-0000-0000-000000000000}"/>
  <bookViews>
    <workbookView xWindow="1560" yWindow="760" windowWidth="27240" windowHeight="15440" activeTab="2"/>
  </bookViews>
  <sheets>
    <sheet name="Q2" sheetId="1" r:id="rId1"/>
    <sheet name="GS" sheetId="3" r:id="rId2"/>
    <sheet name="all+lab+fea" sheetId="2" r:id="rId3"/>
  </sheets>
  <calcPr calcId="181029"/>
</workbook>
</file>

<file path=xl/calcChain.xml><?xml version="1.0" encoding="utf-8"?>
<calcChain xmlns="http://schemas.openxmlformats.org/spreadsheetml/2006/main">
  <c r="S13" i="2" l="1"/>
  <c r="T13" i="2" s="1"/>
  <c r="S12" i="2"/>
  <c r="T12" i="2" s="1"/>
  <c r="T11" i="2"/>
  <c r="S11" i="2"/>
  <c r="T10" i="2"/>
  <c r="S10" i="2"/>
  <c r="T9" i="2"/>
  <c r="S9" i="2"/>
  <c r="T8" i="2"/>
  <c r="S8" i="2"/>
  <c r="T7" i="2"/>
  <c r="S7" i="2"/>
  <c r="T6" i="2"/>
  <c r="S6" i="2"/>
  <c r="T5" i="2"/>
  <c r="S5" i="2"/>
  <c r="T4" i="2"/>
  <c r="S4" i="2"/>
  <c r="N6" i="2"/>
  <c r="N5" i="2"/>
  <c r="N4" i="2"/>
  <c r="N7" i="2"/>
  <c r="N10" i="2"/>
  <c r="N8" i="2"/>
  <c r="N13" i="2"/>
  <c r="N9" i="2"/>
  <c r="N12" i="2"/>
  <c r="N11" i="2"/>
  <c r="N2" i="2"/>
  <c r="R13" i="3"/>
  <c r="S13" i="3" s="1"/>
  <c r="R12" i="3"/>
  <c r="S12" i="3" s="1"/>
  <c r="S11" i="3"/>
  <c r="R11" i="3"/>
  <c r="R10" i="3"/>
  <c r="S10" i="3" s="1"/>
  <c r="R9" i="3"/>
  <c r="S9" i="3" s="1"/>
  <c r="R8" i="3"/>
  <c r="S8" i="3" s="1"/>
  <c r="S7" i="3"/>
  <c r="R7" i="3"/>
  <c r="R6" i="3"/>
  <c r="S6" i="3" s="1"/>
  <c r="R5" i="3"/>
  <c r="S5" i="3" s="1"/>
  <c r="R4" i="3"/>
  <c r="S4" i="3" s="1"/>
  <c r="U13" i="2" l="1"/>
  <c r="W13" i="2" s="1"/>
  <c r="U4" i="2"/>
  <c r="W4" i="2" s="1"/>
  <c r="U5" i="2"/>
  <c r="W5" i="2" s="1"/>
  <c r="U6" i="2"/>
  <c r="W6" i="2" s="1"/>
  <c r="U7" i="2"/>
  <c r="W7" i="2" s="1"/>
  <c r="U8" i="2"/>
  <c r="W8" i="2" s="1"/>
  <c r="U9" i="2"/>
  <c r="W9" i="2" s="1"/>
  <c r="U10" i="2"/>
  <c r="W10" i="2" s="1"/>
  <c r="U11" i="2"/>
  <c r="W11" i="2" s="1"/>
  <c r="U12" i="2"/>
  <c r="W12" i="2" s="1"/>
  <c r="T13" i="3"/>
  <c r="T9" i="3"/>
  <c r="T5" i="3"/>
  <c r="T7" i="3"/>
  <c r="T8" i="3"/>
  <c r="T10" i="3"/>
  <c r="T6" i="3"/>
  <c r="T4" i="3"/>
  <c r="T11" i="3"/>
  <c r="T12" i="3"/>
</calcChain>
</file>

<file path=xl/sharedStrings.xml><?xml version="1.0" encoding="utf-8"?>
<sst xmlns="http://schemas.openxmlformats.org/spreadsheetml/2006/main" count="163" uniqueCount="36">
  <si>
    <t>TF-IDF</t>
  </si>
  <si>
    <t>ELMo</t>
  </si>
  <si>
    <t>USE</t>
  </si>
  <si>
    <t>Sentence length</t>
  </si>
  <si>
    <t>Stopword count</t>
  </si>
  <si>
    <t>WH question type</t>
  </si>
  <si>
    <t>Glucose test</t>
  </si>
  <si>
    <t>Glucose range</t>
  </si>
  <si>
    <t>GS</t>
  </si>
  <si>
    <t xml:space="preserve">My glucose is 120, tryglycerides 95, LDL 128, HDL 53, carbon dioxide 32, what does this mean? </t>
  </si>
  <si>
    <t>['Glucose,', '=', '120,', ',', 'Glucose,', '=', '95,', ',', 'Glucose,', '=', '128,', ',', 'Glucose,', '=', '53,', ',', 'Glucose,', '=', '32,']</t>
  </si>
  <si>
    <t>[]</t>
  </si>
  <si>
    <t xml:space="preserve">What does it mean when your blood sugar level is 100 and you feel like it is low? </t>
  </si>
  <si>
    <t>['blood_glucose_measurement,', '=', '100,']</t>
  </si>
  <si>
    <t xml:space="preserve">my fasting blood sugar 141 mg/dl &amp; pp sugar is 110mg/dl, what does it mean? </t>
  </si>
  <si>
    <t>['Glucose,', '=', '141,', 'mg/dl,', 'Glucose,', '=', '110,', 'mg/dl']</t>
  </si>
  <si>
    <t>what is mean glucose? HbA1C  is 7.8. Mean blood glucose is 201.68. Is it normal or higher level?</t>
  </si>
  <si>
    <t>['mean_Glucose,', '=', '201.68,']</t>
  </si>
  <si>
    <t xml:space="preserve">What does it mean when your blood sugar level is 123? </t>
  </si>
  <si>
    <t>['blood_glucose_measurement,', '=', '123,']</t>
  </si>
  <si>
    <t xml:space="preserve">My glucose level is at 103mg/dl after fasting test? What does it mean? </t>
  </si>
  <si>
    <t xml:space="preserve">what does it means when your glucose (sugar) level is 150 after 5 hrs? </t>
  </si>
  <si>
    <t>['Glucose,', '=', '150,', ',', 'Glucose,', '=', '5,']</t>
  </si>
  <si>
    <t xml:space="preserve">what is the meaning of blood glucose ? </t>
  </si>
  <si>
    <t xml:space="preserve">My blood group is B+, haemoglobin 10.3 gm%, creatinine 2.03 mg/dl, potasiam 5.2.are these ok if not how to? </t>
  </si>
  <si>
    <t>['Creatinine', '=', '10.3', 'gm', 'Creatinine', '=', '2.03', 'mg/dl', 'Creatinine', '=', '5.2']</t>
  </si>
  <si>
    <t xml:space="preserve">Iam taking Mixtard insulin for one month. Morning 36 U evening 32. My age 53. Is Insulin lead to complication? </t>
  </si>
  <si>
    <t>What do my ferritin levels mean? My ferritin levels are 17 ug/L (20-200) L</t>
  </si>
  <si>
    <t>i</t>
  </si>
  <si>
    <t>Rel i</t>
  </si>
  <si>
    <t>log2(i+1)</t>
  </si>
  <si>
    <t>Rel i/log2(i+1)</t>
  </si>
  <si>
    <t>IDCG</t>
  </si>
  <si>
    <t>Total</t>
  </si>
  <si>
    <t>DCG</t>
  </si>
  <si>
    <t>nDCG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</si>
</sst>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N13"/>
    </sheetView>
  </sheetViews>
  <sheetFormatPr baseColWidth="10" defaultRowHeight="16" x14ac:dyDescent="0.2"/>
  <sheetData>
    <row r="1" spans="1:14" x14ac:dyDescent="0.2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</row>
    <row r="2" spans="1:14" x14ac:dyDescent="0.2">
      <c r="A2">
        <v>83397</v>
      </c>
      <c r="B2" t="s">
        <v>9</v>
      </c>
      <c r="C2" t="s">
        <v>10</v>
      </c>
      <c r="D2" t="s">
        <v>11</v>
      </c>
      <c r="E2" t="s">
        <v>11</v>
      </c>
      <c r="F2">
        <v>1</v>
      </c>
      <c r="G2">
        <v>0.99999988100000003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4" spans="1:14" x14ac:dyDescent="0.2">
      <c r="A4">
        <v>214172</v>
      </c>
      <c r="B4" t="s">
        <v>12</v>
      </c>
      <c r="C4" t="s">
        <v>13</v>
      </c>
      <c r="D4" t="s">
        <v>11</v>
      </c>
      <c r="E4" t="s">
        <v>11</v>
      </c>
      <c r="F4">
        <v>2.9871281999999999E-2</v>
      </c>
      <c r="G4">
        <v>0.62270879800000001</v>
      </c>
      <c r="H4">
        <v>0.74534601</v>
      </c>
      <c r="I4">
        <v>0.92307692299999999</v>
      </c>
      <c r="J4">
        <v>0.571428571</v>
      </c>
      <c r="K4">
        <v>1</v>
      </c>
      <c r="L4">
        <v>1</v>
      </c>
      <c r="M4">
        <v>1</v>
      </c>
      <c r="N4">
        <v>3.3333333330000001</v>
      </c>
    </row>
    <row r="5" spans="1:14" x14ac:dyDescent="0.2">
      <c r="A5">
        <v>1657155</v>
      </c>
      <c r="B5" t="s">
        <v>14</v>
      </c>
      <c r="C5" t="s">
        <v>15</v>
      </c>
      <c r="D5" t="s">
        <v>11</v>
      </c>
      <c r="E5" t="s">
        <v>11</v>
      </c>
      <c r="F5">
        <v>2.7073409999999999E-2</v>
      </c>
      <c r="G5">
        <v>0.83093690899999995</v>
      </c>
      <c r="H5">
        <v>0.76780992800000003</v>
      </c>
      <c r="I5">
        <v>0.84615384599999999</v>
      </c>
      <c r="J5">
        <v>0.85714285700000004</v>
      </c>
      <c r="K5">
        <v>1</v>
      </c>
      <c r="L5">
        <v>1</v>
      </c>
      <c r="M5">
        <v>0.66666666699999999</v>
      </c>
      <c r="N5">
        <v>3.3333333330000001</v>
      </c>
    </row>
    <row r="6" spans="1:14" x14ac:dyDescent="0.2">
      <c r="A6">
        <v>3251157</v>
      </c>
      <c r="B6" t="s">
        <v>16</v>
      </c>
      <c r="C6" t="s">
        <v>17</v>
      </c>
      <c r="D6" t="s">
        <v>11</v>
      </c>
      <c r="E6" t="s">
        <v>11</v>
      </c>
      <c r="F6">
        <v>0.121708302</v>
      </c>
      <c r="G6">
        <v>0.741673052</v>
      </c>
      <c r="H6">
        <v>0.80059021699999999</v>
      </c>
      <c r="I6">
        <v>0.92307692299999999</v>
      </c>
      <c r="J6">
        <v>1</v>
      </c>
      <c r="K6">
        <v>1</v>
      </c>
      <c r="L6">
        <v>1</v>
      </c>
      <c r="M6">
        <v>0.66666666699999999</v>
      </c>
      <c r="N6">
        <v>3.3333333330000001</v>
      </c>
    </row>
    <row r="7" spans="1:14" x14ac:dyDescent="0.2">
      <c r="A7">
        <v>3563384</v>
      </c>
      <c r="B7" t="s">
        <v>18</v>
      </c>
      <c r="C7" t="s">
        <v>19</v>
      </c>
      <c r="D7" t="s">
        <v>11</v>
      </c>
      <c r="E7" t="s">
        <v>11</v>
      </c>
      <c r="F7">
        <v>4.6186206E-2</v>
      </c>
      <c r="G7">
        <v>0.60053360499999997</v>
      </c>
      <c r="H7">
        <v>0.79133117200000003</v>
      </c>
      <c r="I7">
        <v>0.53846153799999996</v>
      </c>
      <c r="J7">
        <v>0.85714285700000004</v>
      </c>
      <c r="K7">
        <v>1</v>
      </c>
      <c r="L7">
        <v>1</v>
      </c>
      <c r="M7">
        <v>1</v>
      </c>
      <c r="N7">
        <v>3.3333333330000001</v>
      </c>
    </row>
    <row r="8" spans="1:14" x14ac:dyDescent="0.2">
      <c r="A8">
        <v>293327</v>
      </c>
      <c r="B8" t="s">
        <v>20</v>
      </c>
      <c r="C8" t="s">
        <v>11</v>
      </c>
      <c r="D8" t="s">
        <v>11</v>
      </c>
      <c r="E8" t="s">
        <v>11</v>
      </c>
      <c r="F8">
        <v>9.2557319999999998E-2</v>
      </c>
      <c r="G8">
        <v>0.77658712900000004</v>
      </c>
      <c r="H8">
        <v>0.77050149400000001</v>
      </c>
      <c r="I8">
        <v>0.69230769199999997</v>
      </c>
      <c r="J8">
        <v>0.85714285700000004</v>
      </c>
      <c r="K8">
        <v>1</v>
      </c>
      <c r="L8">
        <v>0</v>
      </c>
      <c r="M8">
        <v>0</v>
      </c>
      <c r="N8">
        <v>2.6666666669999999</v>
      </c>
    </row>
    <row r="9" spans="1:14" x14ac:dyDescent="0.2">
      <c r="A9">
        <v>3515978</v>
      </c>
      <c r="B9" t="s">
        <v>21</v>
      </c>
      <c r="C9" t="s">
        <v>22</v>
      </c>
      <c r="D9" t="s">
        <v>11</v>
      </c>
      <c r="E9" t="s">
        <v>11</v>
      </c>
      <c r="F9">
        <v>8.9983446999999994E-2</v>
      </c>
      <c r="G9">
        <v>0.67577099799999996</v>
      </c>
      <c r="H9">
        <v>0.80010807500000003</v>
      </c>
      <c r="I9">
        <v>0.76923076899999998</v>
      </c>
      <c r="J9">
        <v>0.571428571</v>
      </c>
      <c r="K9">
        <v>1</v>
      </c>
      <c r="L9">
        <v>1</v>
      </c>
      <c r="M9">
        <v>0.66666666699999999</v>
      </c>
      <c r="N9">
        <v>2.6666666669999999</v>
      </c>
    </row>
    <row r="10" spans="1:14" x14ac:dyDescent="0.2">
      <c r="A10">
        <v>219393</v>
      </c>
      <c r="B10" t="s">
        <v>23</v>
      </c>
      <c r="F10">
        <v>0.18833206799999999</v>
      </c>
      <c r="G10">
        <v>0.50214701900000003</v>
      </c>
      <c r="H10">
        <v>0.72001022100000001</v>
      </c>
      <c r="I10">
        <v>0.30769230800000003</v>
      </c>
      <c r="J10">
        <v>1</v>
      </c>
      <c r="K10">
        <v>1</v>
      </c>
      <c r="L10">
        <v>0</v>
      </c>
      <c r="M10">
        <v>0</v>
      </c>
      <c r="N10">
        <v>1.6666666670000001</v>
      </c>
    </row>
    <row r="11" spans="1:14" x14ac:dyDescent="0.2">
      <c r="A11">
        <v>1945491</v>
      </c>
      <c r="B11" t="s">
        <v>24</v>
      </c>
      <c r="C11" t="s">
        <v>11</v>
      </c>
      <c r="D11" t="s">
        <v>11</v>
      </c>
      <c r="E11" t="s">
        <v>25</v>
      </c>
      <c r="F11">
        <v>0</v>
      </c>
      <c r="G11">
        <v>0.83156240000000003</v>
      </c>
      <c r="H11">
        <v>0.76335001000000002</v>
      </c>
      <c r="I11">
        <v>0.84615384599999999</v>
      </c>
      <c r="J11">
        <v>0.85714285700000004</v>
      </c>
      <c r="K11">
        <v>1</v>
      </c>
      <c r="L11">
        <v>0</v>
      </c>
      <c r="M11">
        <v>0</v>
      </c>
      <c r="N11">
        <v>1.6666666670000001</v>
      </c>
    </row>
    <row r="12" spans="1:14" x14ac:dyDescent="0.2">
      <c r="A12">
        <v>308576</v>
      </c>
      <c r="B12" t="s">
        <v>26</v>
      </c>
      <c r="C12" t="s">
        <v>11</v>
      </c>
      <c r="D12" t="s">
        <v>11</v>
      </c>
      <c r="E12" t="s">
        <v>11</v>
      </c>
      <c r="F12">
        <v>0.117884847</v>
      </c>
      <c r="G12">
        <v>0.69584697500000003</v>
      </c>
      <c r="H12">
        <v>0.746831417</v>
      </c>
      <c r="I12">
        <v>0.76923076899999998</v>
      </c>
      <c r="J12">
        <v>0.71428571399999996</v>
      </c>
      <c r="K12">
        <v>0</v>
      </c>
      <c r="L12">
        <v>0</v>
      </c>
      <c r="M12">
        <v>0</v>
      </c>
      <c r="N12">
        <v>0.33333333300000001</v>
      </c>
    </row>
    <row r="13" spans="1:14" x14ac:dyDescent="0.2">
      <c r="A13">
        <v>1113824</v>
      </c>
      <c r="B13" t="s">
        <v>27</v>
      </c>
      <c r="C13" t="s">
        <v>11</v>
      </c>
      <c r="D13" t="s">
        <v>11</v>
      </c>
      <c r="E13" t="s">
        <v>11</v>
      </c>
      <c r="F13">
        <v>2.2798133000000002E-2</v>
      </c>
      <c r="G13">
        <v>0.76072025300000001</v>
      </c>
      <c r="H13">
        <v>0.68335342399999999</v>
      </c>
      <c r="I13">
        <v>0.76923076899999998</v>
      </c>
      <c r="J13">
        <v>0.85714285700000004</v>
      </c>
      <c r="K13">
        <v>1</v>
      </c>
      <c r="L13">
        <v>0</v>
      </c>
      <c r="M13">
        <v>0</v>
      </c>
      <c r="N13">
        <v>0.33333333300000001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T5" sqref="T5"/>
    </sheetView>
  </sheetViews>
  <sheetFormatPr baseColWidth="10" defaultRowHeight="16" x14ac:dyDescent="0.2"/>
  <sheetData>
    <row r="1" spans="1:20" x14ac:dyDescent="0.2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</row>
    <row r="2" spans="1:20" x14ac:dyDescent="0.2">
      <c r="A2">
        <v>83397</v>
      </c>
      <c r="B2" t="s">
        <v>9</v>
      </c>
      <c r="C2" t="s">
        <v>10</v>
      </c>
      <c r="D2" t="s">
        <v>11</v>
      </c>
      <c r="E2" t="s">
        <v>11</v>
      </c>
      <c r="F2">
        <v>1</v>
      </c>
      <c r="G2">
        <v>0.99999988100000003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4" spans="1:20" x14ac:dyDescent="0.2">
      <c r="A4">
        <v>214172</v>
      </c>
      <c r="B4" t="s">
        <v>12</v>
      </c>
      <c r="C4" t="s">
        <v>13</v>
      </c>
      <c r="D4" t="s">
        <v>11</v>
      </c>
      <c r="E4" t="s">
        <v>11</v>
      </c>
      <c r="F4">
        <v>2.9871281999999999E-2</v>
      </c>
      <c r="G4">
        <v>0.62270879800000001</v>
      </c>
      <c r="H4">
        <v>0.74534601</v>
      </c>
      <c r="I4">
        <v>0.92307692299999999</v>
      </c>
      <c r="J4">
        <v>0.571428571</v>
      </c>
      <c r="K4">
        <v>1</v>
      </c>
      <c r="L4">
        <v>1</v>
      </c>
      <c r="M4">
        <v>1</v>
      </c>
      <c r="N4">
        <v>3.3333333330000001</v>
      </c>
      <c r="P4">
        <v>1</v>
      </c>
      <c r="Q4">
        <v>3.3333333330000001</v>
      </c>
      <c r="R4">
        <f>LOG(P4+1, 2)</f>
        <v>1</v>
      </c>
      <c r="S4">
        <f>Q4/R4</f>
        <v>3.3333333330000001</v>
      </c>
      <c r="T4">
        <f>S4</f>
        <v>3.3333333330000001</v>
      </c>
    </row>
    <row r="5" spans="1:20" x14ac:dyDescent="0.2">
      <c r="A5">
        <v>1657155</v>
      </c>
      <c r="B5" t="s">
        <v>14</v>
      </c>
      <c r="C5" t="s">
        <v>15</v>
      </c>
      <c r="D5" t="s">
        <v>11</v>
      </c>
      <c r="E5" t="s">
        <v>11</v>
      </c>
      <c r="F5">
        <v>2.7073409999999999E-2</v>
      </c>
      <c r="G5">
        <v>0.83093690899999995</v>
      </c>
      <c r="H5">
        <v>0.76780992800000003</v>
      </c>
      <c r="I5">
        <v>0.84615384599999999</v>
      </c>
      <c r="J5">
        <v>0.85714285700000004</v>
      </c>
      <c r="K5">
        <v>1</v>
      </c>
      <c r="L5">
        <v>1</v>
      </c>
      <c r="M5">
        <v>0.66666666699999999</v>
      </c>
      <c r="N5">
        <v>3.3333333330000001</v>
      </c>
      <c r="P5">
        <v>2</v>
      </c>
      <c r="Q5">
        <v>3.3333333330000001</v>
      </c>
      <c r="R5">
        <f t="shared" ref="R5:R13" si="0">LOG(P5+1, 2)</f>
        <v>1.5849625007211563</v>
      </c>
      <c r="S5">
        <f t="shared" ref="S5:S13" si="1">Q5/R5</f>
        <v>2.103099178361215</v>
      </c>
      <c r="T5">
        <f>SUM(S$4:S5)</f>
        <v>5.4364325113612146</v>
      </c>
    </row>
    <row r="6" spans="1:20" x14ac:dyDescent="0.2">
      <c r="A6">
        <v>3251157</v>
      </c>
      <c r="B6" t="s">
        <v>16</v>
      </c>
      <c r="C6" t="s">
        <v>17</v>
      </c>
      <c r="D6" t="s">
        <v>11</v>
      </c>
      <c r="E6" t="s">
        <v>11</v>
      </c>
      <c r="F6">
        <v>0.121708302</v>
      </c>
      <c r="G6">
        <v>0.741673052</v>
      </c>
      <c r="H6">
        <v>0.80059021699999999</v>
      </c>
      <c r="I6">
        <v>0.92307692299999999</v>
      </c>
      <c r="J6">
        <v>1</v>
      </c>
      <c r="K6">
        <v>1</v>
      </c>
      <c r="L6">
        <v>1</v>
      </c>
      <c r="M6">
        <v>0.66666666699999999</v>
      </c>
      <c r="N6">
        <v>3.3333333330000001</v>
      </c>
      <c r="P6">
        <v>3</v>
      </c>
      <c r="Q6">
        <v>3.3333333330000001</v>
      </c>
      <c r="R6">
        <f t="shared" si="0"/>
        <v>2</v>
      </c>
      <c r="S6">
        <f t="shared" si="1"/>
        <v>1.6666666665000001</v>
      </c>
      <c r="T6">
        <f>SUM(S$4:S6)</f>
        <v>7.1030991778612149</v>
      </c>
    </row>
    <row r="7" spans="1:20" x14ac:dyDescent="0.2">
      <c r="A7">
        <v>3563384</v>
      </c>
      <c r="B7" t="s">
        <v>18</v>
      </c>
      <c r="C7" t="s">
        <v>19</v>
      </c>
      <c r="D7" t="s">
        <v>11</v>
      </c>
      <c r="E7" t="s">
        <v>11</v>
      </c>
      <c r="F7">
        <v>4.6186206E-2</v>
      </c>
      <c r="G7">
        <v>0.60053360499999997</v>
      </c>
      <c r="H7">
        <v>0.79133117200000003</v>
      </c>
      <c r="I7">
        <v>0.53846153799999996</v>
      </c>
      <c r="J7">
        <v>0.85714285700000004</v>
      </c>
      <c r="K7">
        <v>1</v>
      </c>
      <c r="L7">
        <v>1</v>
      </c>
      <c r="M7">
        <v>1</v>
      </c>
      <c r="N7">
        <v>3.3333333330000001</v>
      </c>
      <c r="P7">
        <v>4</v>
      </c>
      <c r="Q7">
        <v>3.3333333330000001</v>
      </c>
      <c r="R7">
        <f t="shared" si="0"/>
        <v>2.3219280948873622</v>
      </c>
      <c r="S7">
        <f t="shared" si="1"/>
        <v>1.4355885267677515</v>
      </c>
      <c r="T7">
        <f>SUM(S$4:S7)</f>
        <v>8.5386877046289662</v>
      </c>
    </row>
    <row r="8" spans="1:20" x14ac:dyDescent="0.2">
      <c r="A8">
        <v>293327</v>
      </c>
      <c r="B8" t="s">
        <v>20</v>
      </c>
      <c r="C8" t="s">
        <v>11</v>
      </c>
      <c r="D8" t="s">
        <v>11</v>
      </c>
      <c r="E8" t="s">
        <v>11</v>
      </c>
      <c r="F8">
        <v>9.2557319999999998E-2</v>
      </c>
      <c r="G8">
        <v>0.77658712900000004</v>
      </c>
      <c r="H8">
        <v>0.77050149400000001</v>
      </c>
      <c r="I8">
        <v>0.69230769199999997</v>
      </c>
      <c r="J8">
        <v>0.85714285700000004</v>
      </c>
      <c r="K8">
        <v>1</v>
      </c>
      <c r="L8">
        <v>0</v>
      </c>
      <c r="M8">
        <v>0</v>
      </c>
      <c r="N8">
        <v>2.6666666669999999</v>
      </c>
      <c r="P8">
        <v>5</v>
      </c>
      <c r="Q8">
        <v>2.6666666669999999</v>
      </c>
      <c r="R8">
        <f t="shared" si="0"/>
        <v>2.5849625007211561</v>
      </c>
      <c r="S8">
        <f t="shared" si="1"/>
        <v>1.0316074860877285</v>
      </c>
      <c r="T8">
        <f>SUM(S$4:S8)</f>
        <v>9.5702951907166955</v>
      </c>
    </row>
    <row r="9" spans="1:20" x14ac:dyDescent="0.2">
      <c r="A9">
        <v>3515978</v>
      </c>
      <c r="B9" t="s">
        <v>21</v>
      </c>
      <c r="C9" t="s">
        <v>22</v>
      </c>
      <c r="D9" t="s">
        <v>11</v>
      </c>
      <c r="E9" t="s">
        <v>11</v>
      </c>
      <c r="F9">
        <v>8.9983446999999994E-2</v>
      </c>
      <c r="G9">
        <v>0.67577099799999996</v>
      </c>
      <c r="H9">
        <v>0.80010807500000003</v>
      </c>
      <c r="I9">
        <v>0.76923076899999998</v>
      </c>
      <c r="J9">
        <v>0.571428571</v>
      </c>
      <c r="K9">
        <v>1</v>
      </c>
      <c r="L9">
        <v>1</v>
      </c>
      <c r="M9">
        <v>0.66666666699999999</v>
      </c>
      <c r="N9">
        <v>2.6666666669999999</v>
      </c>
      <c r="P9">
        <v>6</v>
      </c>
      <c r="Q9">
        <v>2.6666666669999999</v>
      </c>
      <c r="R9">
        <f t="shared" si="0"/>
        <v>2.8073549220576042</v>
      </c>
      <c r="S9">
        <f t="shared" si="1"/>
        <v>0.94988583240679481</v>
      </c>
      <c r="T9">
        <f>SUM(S$4:S9)</f>
        <v>10.52018102312349</v>
      </c>
    </row>
    <row r="10" spans="1:20" x14ac:dyDescent="0.2">
      <c r="A10">
        <v>219393</v>
      </c>
      <c r="B10" t="s">
        <v>23</v>
      </c>
      <c r="F10">
        <v>0.18833206799999999</v>
      </c>
      <c r="G10">
        <v>0.50214701900000003</v>
      </c>
      <c r="H10">
        <v>0.72001022100000001</v>
      </c>
      <c r="I10">
        <v>0.30769230800000003</v>
      </c>
      <c r="J10">
        <v>1</v>
      </c>
      <c r="K10">
        <v>1</v>
      </c>
      <c r="L10">
        <v>0</v>
      </c>
      <c r="M10">
        <v>0</v>
      </c>
      <c r="N10">
        <v>1.6666666670000001</v>
      </c>
      <c r="P10">
        <v>7</v>
      </c>
      <c r="Q10">
        <v>1.6666666670000001</v>
      </c>
      <c r="R10">
        <f t="shared" si="0"/>
        <v>3</v>
      </c>
      <c r="S10">
        <f t="shared" si="1"/>
        <v>0.5555555556666667</v>
      </c>
      <c r="T10">
        <f>SUM(S$4:S10)</f>
        <v>11.075736578790156</v>
      </c>
    </row>
    <row r="11" spans="1:20" x14ac:dyDescent="0.2">
      <c r="A11">
        <v>1945491</v>
      </c>
      <c r="B11" t="s">
        <v>24</v>
      </c>
      <c r="C11" t="s">
        <v>11</v>
      </c>
      <c r="D11" t="s">
        <v>11</v>
      </c>
      <c r="E11" t="s">
        <v>25</v>
      </c>
      <c r="F11">
        <v>0</v>
      </c>
      <c r="G11">
        <v>0.83156240000000003</v>
      </c>
      <c r="H11">
        <v>0.76335001000000002</v>
      </c>
      <c r="I11">
        <v>0.84615384599999999</v>
      </c>
      <c r="J11">
        <v>0.85714285700000004</v>
      </c>
      <c r="K11">
        <v>1</v>
      </c>
      <c r="L11">
        <v>0</v>
      </c>
      <c r="M11">
        <v>0</v>
      </c>
      <c r="N11">
        <v>1.6666666670000001</v>
      </c>
      <c r="P11">
        <v>8</v>
      </c>
      <c r="Q11">
        <v>1.6666666670000001</v>
      </c>
      <c r="R11">
        <f t="shared" si="0"/>
        <v>3.1699250014423126</v>
      </c>
      <c r="S11">
        <f t="shared" si="1"/>
        <v>0.52577479474803612</v>
      </c>
      <c r="T11">
        <f>SUM(S$4:S11)</f>
        <v>11.601511373538193</v>
      </c>
    </row>
    <row r="12" spans="1:20" x14ac:dyDescent="0.2">
      <c r="A12">
        <v>308576</v>
      </c>
      <c r="B12" t="s">
        <v>26</v>
      </c>
      <c r="C12" t="s">
        <v>11</v>
      </c>
      <c r="D12" t="s">
        <v>11</v>
      </c>
      <c r="E12" t="s">
        <v>11</v>
      </c>
      <c r="F12">
        <v>0.117884847</v>
      </c>
      <c r="G12">
        <v>0.69584697500000003</v>
      </c>
      <c r="H12">
        <v>0.746831417</v>
      </c>
      <c r="I12">
        <v>0.76923076899999998</v>
      </c>
      <c r="J12">
        <v>0.71428571399999996</v>
      </c>
      <c r="K12">
        <v>0</v>
      </c>
      <c r="L12">
        <v>0</v>
      </c>
      <c r="M12">
        <v>0</v>
      </c>
      <c r="N12">
        <v>0.33333333300000001</v>
      </c>
      <c r="P12">
        <v>9</v>
      </c>
      <c r="Q12">
        <v>0.33333333300000001</v>
      </c>
      <c r="R12">
        <f t="shared" si="0"/>
        <v>3.3219280948873626</v>
      </c>
      <c r="S12">
        <f t="shared" si="1"/>
        <v>0.1003433317876504</v>
      </c>
      <c r="T12">
        <f>SUM(S$4:S12)</f>
        <v>11.701854705325843</v>
      </c>
    </row>
    <row r="13" spans="1:20" x14ac:dyDescent="0.2">
      <c r="A13">
        <v>1113824</v>
      </c>
      <c r="B13" t="s">
        <v>27</v>
      </c>
      <c r="C13" t="s">
        <v>11</v>
      </c>
      <c r="D13" t="s">
        <v>11</v>
      </c>
      <c r="E13" t="s">
        <v>11</v>
      </c>
      <c r="F13">
        <v>2.2798133000000002E-2</v>
      </c>
      <c r="G13">
        <v>0.76072025300000001</v>
      </c>
      <c r="H13">
        <v>0.68335342399999999</v>
      </c>
      <c r="I13">
        <v>0.76923076899999998</v>
      </c>
      <c r="J13">
        <v>0.85714285700000004</v>
      </c>
      <c r="K13">
        <v>1</v>
      </c>
      <c r="L13">
        <v>0</v>
      </c>
      <c r="M13">
        <v>0</v>
      </c>
      <c r="N13">
        <v>0.33333333300000001</v>
      </c>
      <c r="P13">
        <v>10</v>
      </c>
      <c r="Q13">
        <v>0.33333333300000001</v>
      </c>
      <c r="R13">
        <f t="shared" si="0"/>
        <v>3.4594316186372978</v>
      </c>
      <c r="S13">
        <f t="shared" si="1"/>
        <v>9.6354942009607661E-2</v>
      </c>
      <c r="T13">
        <f>SUM(S$4:S13)</f>
        <v>11.798209647335451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topLeftCell="I1" workbookViewId="0">
      <selection activeCell="R4" sqref="R4:R13"/>
    </sheetView>
  </sheetViews>
  <sheetFormatPr baseColWidth="10" defaultRowHeight="16" x14ac:dyDescent="0.2"/>
  <sheetData>
    <row r="1" spans="1:23" x14ac:dyDescent="0.2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33</v>
      </c>
      <c r="O1" t="s">
        <v>8</v>
      </c>
      <c r="Q1" t="s">
        <v>28</v>
      </c>
      <c r="R1" t="s">
        <v>29</v>
      </c>
      <c r="S1" t="s">
        <v>30</v>
      </c>
      <c r="T1" t="s">
        <v>31</v>
      </c>
      <c r="U1" t="s">
        <v>34</v>
      </c>
      <c r="V1" t="s">
        <v>32</v>
      </c>
      <c r="W1" t="s">
        <v>35</v>
      </c>
    </row>
    <row r="2" spans="1:23" x14ac:dyDescent="0.2">
      <c r="A2">
        <v>83397</v>
      </c>
      <c r="B2" t="s">
        <v>9</v>
      </c>
      <c r="C2" t="s">
        <v>10</v>
      </c>
      <c r="D2" t="s">
        <v>11</v>
      </c>
      <c r="E2" t="s">
        <v>11</v>
      </c>
      <c r="F2">
        <v>1</v>
      </c>
      <c r="G2">
        <v>0.99999988100000003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f>F2*0.14+G2*0.21+H2*0.21+I2*0.08+J2*0.05+K2*0.05+L2*0.1+M2*0.16</f>
        <v>0.99999997501000004</v>
      </c>
    </row>
    <row r="4" spans="1:23" x14ac:dyDescent="0.2">
      <c r="A4">
        <v>3251157</v>
      </c>
      <c r="B4" t="s">
        <v>16</v>
      </c>
      <c r="C4" t="s">
        <v>17</v>
      </c>
      <c r="D4" t="s">
        <v>11</v>
      </c>
      <c r="E4" t="s">
        <v>11</v>
      </c>
      <c r="F4">
        <v>0.121708302</v>
      </c>
      <c r="G4">
        <v>0.741673052</v>
      </c>
      <c r="H4">
        <v>0.80059021699999999</v>
      </c>
      <c r="I4">
        <v>0.92307692299999999</v>
      </c>
      <c r="J4">
        <v>1</v>
      </c>
      <c r="K4">
        <v>1</v>
      </c>
      <c r="L4">
        <v>1</v>
      </c>
      <c r="M4">
        <v>0.66666666699999999</v>
      </c>
      <c r="N4">
        <f>F4*0.14+G4*0.21+H4*0.21+I4*0.08+J4*0.05+K4*0.05+L4*0.1+M4*0.16</f>
        <v>0.72142726933000001</v>
      </c>
      <c r="O4">
        <v>3.3333333330000001</v>
      </c>
      <c r="Q4">
        <v>1</v>
      </c>
      <c r="R4">
        <v>3.3333333330000001</v>
      </c>
      <c r="S4">
        <f>LOG(Q4+1, 2)</f>
        <v>1</v>
      </c>
      <c r="T4">
        <f>R4/S4</f>
        <v>3.3333333330000001</v>
      </c>
      <c r="U4">
        <f>T4</f>
        <v>3.3333333330000001</v>
      </c>
      <c r="V4">
        <v>3.3333333330000001</v>
      </c>
      <c r="W4">
        <f>U4/V4</f>
        <v>1</v>
      </c>
    </row>
    <row r="5" spans="1:23" x14ac:dyDescent="0.2">
      <c r="A5">
        <v>1657155</v>
      </c>
      <c r="B5" t="s">
        <v>14</v>
      </c>
      <c r="C5" t="s">
        <v>15</v>
      </c>
      <c r="D5" t="s">
        <v>11</v>
      </c>
      <c r="E5" t="s">
        <v>11</v>
      </c>
      <c r="F5">
        <v>2.7073409999999999E-2</v>
      </c>
      <c r="G5">
        <v>0.83093690899999995</v>
      </c>
      <c r="H5">
        <v>0.76780992800000003</v>
      </c>
      <c r="I5">
        <v>0.84615384599999999</v>
      </c>
      <c r="J5">
        <v>0.85714285700000004</v>
      </c>
      <c r="K5">
        <v>1</v>
      </c>
      <c r="L5">
        <v>1</v>
      </c>
      <c r="M5">
        <v>0.66666666699999999</v>
      </c>
      <c r="N5">
        <f>F5*0.14+G5*0.21+H5*0.21+I5*0.08+J5*0.05+K5*0.05+L5*0.1+M5*0.16</f>
        <v>0.70674323041999998</v>
      </c>
      <c r="O5">
        <v>3.3333333330000001</v>
      </c>
      <c r="Q5">
        <v>2</v>
      </c>
      <c r="R5">
        <v>3.3333333330000001</v>
      </c>
      <c r="S5">
        <f t="shared" ref="S5:S13" si="0">LOG(Q5+1, 2)</f>
        <v>1.5849625007211563</v>
      </c>
      <c r="T5">
        <f t="shared" ref="T5:T13" si="1">R5/S5</f>
        <v>2.103099178361215</v>
      </c>
      <c r="U5">
        <f>SUM(T$4:T5)</f>
        <v>5.4364325113612146</v>
      </c>
      <c r="V5">
        <v>5.4364325113612146</v>
      </c>
      <c r="W5">
        <f t="shared" ref="W5:W13" si="2">U5/V5</f>
        <v>1</v>
      </c>
    </row>
    <row r="6" spans="1:23" x14ac:dyDescent="0.2">
      <c r="A6">
        <v>214172</v>
      </c>
      <c r="B6" t="s">
        <v>12</v>
      </c>
      <c r="C6" t="s">
        <v>13</v>
      </c>
      <c r="D6" t="s">
        <v>11</v>
      </c>
      <c r="E6" t="s">
        <v>11</v>
      </c>
      <c r="F6">
        <v>2.9871281999999999E-2</v>
      </c>
      <c r="G6">
        <v>0.62270879800000001</v>
      </c>
      <c r="H6">
        <v>0.74534601</v>
      </c>
      <c r="I6">
        <v>0.92307692299999999</v>
      </c>
      <c r="J6">
        <v>0.571428571</v>
      </c>
      <c r="K6">
        <v>1</v>
      </c>
      <c r="L6">
        <v>1</v>
      </c>
      <c r="M6">
        <v>1</v>
      </c>
      <c r="N6">
        <f>F6*0.14+G6*0.21+H6*0.21+I6*0.08+J6*0.05+K6*0.05+L6*0.1+M6*0.16</f>
        <v>0.70389107154999997</v>
      </c>
      <c r="O6">
        <v>3.3333333330000001</v>
      </c>
      <c r="Q6">
        <v>3</v>
      </c>
      <c r="R6">
        <v>3.3333333330000001</v>
      </c>
      <c r="S6">
        <f t="shared" si="0"/>
        <v>2</v>
      </c>
      <c r="T6">
        <f t="shared" si="1"/>
        <v>1.6666666665000001</v>
      </c>
      <c r="U6">
        <f>SUM(T$4:T6)</f>
        <v>7.1030991778612149</v>
      </c>
      <c r="V6">
        <v>7.1030991778612149</v>
      </c>
      <c r="W6">
        <f t="shared" si="2"/>
        <v>1</v>
      </c>
    </row>
    <row r="7" spans="1:23" x14ac:dyDescent="0.2">
      <c r="A7">
        <v>3563384</v>
      </c>
      <c r="B7" t="s">
        <v>18</v>
      </c>
      <c r="C7" t="s">
        <v>19</v>
      </c>
      <c r="D7" t="s">
        <v>11</v>
      </c>
      <c r="E7" t="s">
        <v>11</v>
      </c>
      <c r="F7">
        <v>4.6186206E-2</v>
      </c>
      <c r="G7">
        <v>0.60053360499999997</v>
      </c>
      <c r="H7">
        <v>0.79133117200000003</v>
      </c>
      <c r="I7">
        <v>0.53846153799999996</v>
      </c>
      <c r="J7">
        <v>0.85714285700000004</v>
      </c>
      <c r="K7">
        <v>1</v>
      </c>
      <c r="L7">
        <v>1</v>
      </c>
      <c r="M7">
        <v>1</v>
      </c>
      <c r="N7">
        <f>F7*0.14+G7*0.21+H7*0.21+I7*0.08+J7*0.05+K7*0.05+L7*0.1+M7*0.16</f>
        <v>0.69469173790000005</v>
      </c>
      <c r="O7">
        <v>3.3333333330000001</v>
      </c>
      <c r="Q7">
        <v>4</v>
      </c>
      <c r="R7">
        <v>3.3333333330000001</v>
      </c>
      <c r="S7">
        <f t="shared" si="0"/>
        <v>2.3219280948873622</v>
      </c>
      <c r="T7">
        <f t="shared" si="1"/>
        <v>1.4355885267677515</v>
      </c>
      <c r="U7">
        <f>SUM(T$4:T7)</f>
        <v>8.5386877046289662</v>
      </c>
      <c r="V7">
        <v>8.5386877046289662</v>
      </c>
      <c r="W7">
        <f t="shared" si="2"/>
        <v>1</v>
      </c>
    </row>
    <row r="8" spans="1:23" x14ac:dyDescent="0.2">
      <c r="A8">
        <v>3515978</v>
      </c>
      <c r="B8" t="s">
        <v>21</v>
      </c>
      <c r="C8" t="s">
        <v>22</v>
      </c>
      <c r="D8" t="s">
        <v>11</v>
      </c>
      <c r="E8" t="s">
        <v>11</v>
      </c>
      <c r="F8">
        <v>8.9983446999999994E-2</v>
      </c>
      <c r="G8">
        <v>0.67577099799999996</v>
      </c>
      <c r="H8">
        <v>0.80010807500000003</v>
      </c>
      <c r="I8">
        <v>0.76923076899999998</v>
      </c>
      <c r="J8">
        <v>0.571428571</v>
      </c>
      <c r="K8">
        <v>1</v>
      </c>
      <c r="L8">
        <v>1</v>
      </c>
      <c r="M8">
        <v>0.66666666699999999</v>
      </c>
      <c r="N8">
        <f>F8*0.14+G8*0.21+H8*0.21+I8*0.08+J8*0.05+K8*0.05+L8*0.1+M8*0.16</f>
        <v>0.66930884469999996</v>
      </c>
      <c r="O8">
        <v>2.6666666669999999</v>
      </c>
      <c r="Q8">
        <v>5</v>
      </c>
      <c r="R8">
        <v>2.6666666669999999</v>
      </c>
      <c r="S8">
        <f t="shared" si="0"/>
        <v>2.5849625007211561</v>
      </c>
      <c r="T8">
        <f t="shared" si="1"/>
        <v>1.0316074860877285</v>
      </c>
      <c r="U8">
        <f>SUM(T$4:T8)</f>
        <v>9.5702951907166955</v>
      </c>
      <c r="V8">
        <v>9.5702951907166955</v>
      </c>
      <c r="W8">
        <f t="shared" si="2"/>
        <v>1</v>
      </c>
    </row>
    <row r="9" spans="1:23" x14ac:dyDescent="0.2">
      <c r="A9">
        <v>1945491</v>
      </c>
      <c r="B9" t="s">
        <v>24</v>
      </c>
      <c r="C9" t="s">
        <v>11</v>
      </c>
      <c r="D9" t="s">
        <v>11</v>
      </c>
      <c r="E9" t="s">
        <v>25</v>
      </c>
      <c r="F9">
        <v>0</v>
      </c>
      <c r="G9">
        <v>0.83156240000000003</v>
      </c>
      <c r="H9">
        <v>0.76335001000000002</v>
      </c>
      <c r="I9">
        <v>0.84615384599999999</v>
      </c>
      <c r="J9">
        <v>0.85714285700000004</v>
      </c>
      <c r="K9">
        <v>1</v>
      </c>
      <c r="L9">
        <v>0</v>
      </c>
      <c r="M9">
        <v>0</v>
      </c>
      <c r="N9">
        <f>F9*0.14+G9*0.21+H9*0.21+I9*0.08+J9*0.05+K9*0.05+L9*0.1+M9*0.16</f>
        <v>0.49548105663000003</v>
      </c>
      <c r="O9">
        <v>1.6666666670000001</v>
      </c>
      <c r="Q9">
        <v>6</v>
      </c>
      <c r="R9">
        <v>1.6666666670000001</v>
      </c>
      <c r="S9">
        <f t="shared" si="0"/>
        <v>2.8073549220576042</v>
      </c>
      <c r="T9">
        <f t="shared" si="1"/>
        <v>0.59367864529877268</v>
      </c>
      <c r="U9">
        <f>SUM(T$4:T9)</f>
        <v>10.163973836015469</v>
      </c>
      <c r="V9">
        <v>10.52018102312349</v>
      </c>
      <c r="W9">
        <f t="shared" si="2"/>
        <v>0.96614058386209578</v>
      </c>
    </row>
    <row r="10" spans="1:23" x14ac:dyDescent="0.2">
      <c r="A10">
        <v>293327</v>
      </c>
      <c r="B10" t="s">
        <v>20</v>
      </c>
      <c r="C10" t="s">
        <v>11</v>
      </c>
      <c r="D10" t="s">
        <v>11</v>
      </c>
      <c r="E10" t="s">
        <v>11</v>
      </c>
      <c r="F10">
        <v>9.2557319999999998E-2</v>
      </c>
      <c r="G10">
        <v>0.77658712900000004</v>
      </c>
      <c r="H10">
        <v>0.77050149400000001</v>
      </c>
      <c r="I10">
        <v>0.69230769199999997</v>
      </c>
      <c r="J10">
        <v>0.85714285700000004</v>
      </c>
      <c r="K10">
        <v>1</v>
      </c>
      <c r="L10">
        <v>0</v>
      </c>
      <c r="M10">
        <v>0</v>
      </c>
      <c r="N10">
        <f>F10*0.14+G10*0.21+H10*0.21+I10*0.08+J10*0.05+K10*0.05+L10*0.1+M10*0.16</f>
        <v>0.48608839383999997</v>
      </c>
      <c r="O10">
        <v>2.6666666669999999</v>
      </c>
      <c r="Q10">
        <v>7</v>
      </c>
      <c r="R10">
        <v>2.6666666669999999</v>
      </c>
      <c r="S10">
        <f t="shared" si="0"/>
        <v>3</v>
      </c>
      <c r="T10">
        <f t="shared" si="1"/>
        <v>0.88888888899999996</v>
      </c>
      <c r="U10">
        <f>SUM(T$4:T10)</f>
        <v>11.052862725015469</v>
      </c>
      <c r="V10">
        <v>11.075736578790156</v>
      </c>
      <c r="W10">
        <f t="shared" si="2"/>
        <v>0.99793477809697184</v>
      </c>
    </row>
    <row r="11" spans="1:23" x14ac:dyDescent="0.2">
      <c r="A11">
        <v>1113824</v>
      </c>
      <c r="B11" t="s">
        <v>27</v>
      </c>
      <c r="C11" t="s">
        <v>11</v>
      </c>
      <c r="D11" t="s">
        <v>11</v>
      </c>
      <c r="E11" t="s">
        <v>11</v>
      </c>
      <c r="F11">
        <v>2.2798133000000002E-2</v>
      </c>
      <c r="G11">
        <v>0.76072025300000001</v>
      </c>
      <c r="H11">
        <v>0.68335342399999999</v>
      </c>
      <c r="I11">
        <v>0.76923076899999998</v>
      </c>
      <c r="J11">
        <v>0.85714285700000004</v>
      </c>
      <c r="K11">
        <v>1</v>
      </c>
      <c r="L11">
        <v>0</v>
      </c>
      <c r="M11">
        <v>0</v>
      </c>
      <c r="N11">
        <f>F11*0.14+G11*0.21+H11*0.21+I11*0.08+J11*0.05+K11*0.05+L11*0.1+M11*0.16</f>
        <v>0.46084281515999997</v>
      </c>
      <c r="O11">
        <v>0.33333333300000001</v>
      </c>
      <c r="Q11">
        <v>8</v>
      </c>
      <c r="R11">
        <v>0.33333333300000001</v>
      </c>
      <c r="S11">
        <f t="shared" si="0"/>
        <v>3.1699250014423126</v>
      </c>
      <c r="T11">
        <f t="shared" si="1"/>
        <v>0.10515495882342128</v>
      </c>
      <c r="U11">
        <f>SUM(T$4:T11)</f>
        <v>11.15801768383889</v>
      </c>
      <c r="V11">
        <v>11.601511373538193</v>
      </c>
      <c r="W11">
        <f t="shared" si="2"/>
        <v>0.9617727660284966</v>
      </c>
    </row>
    <row r="12" spans="1:23" x14ac:dyDescent="0.2">
      <c r="A12">
        <v>308576</v>
      </c>
      <c r="B12" t="s">
        <v>26</v>
      </c>
      <c r="C12" t="s">
        <v>11</v>
      </c>
      <c r="D12" t="s">
        <v>11</v>
      </c>
      <c r="E12" t="s">
        <v>11</v>
      </c>
      <c r="F12">
        <v>0.117884847</v>
      </c>
      <c r="G12">
        <v>0.69584697500000003</v>
      </c>
      <c r="H12">
        <v>0.746831417</v>
      </c>
      <c r="I12">
        <v>0.76923076899999998</v>
      </c>
      <c r="J12">
        <v>0.71428571399999996</v>
      </c>
      <c r="K12">
        <v>0</v>
      </c>
      <c r="L12">
        <v>0</v>
      </c>
      <c r="M12">
        <v>0</v>
      </c>
      <c r="N12">
        <f>F12*0.14+G12*0.21+H12*0.21+I12*0.08+J12*0.05+K12*0.05+L12*0.1+M12*0.16</f>
        <v>0.41671908811999997</v>
      </c>
      <c r="O12">
        <v>0.33333333300000001</v>
      </c>
      <c r="Q12">
        <v>9</v>
      </c>
      <c r="R12">
        <v>0.33333333300000001</v>
      </c>
      <c r="S12">
        <f t="shared" si="0"/>
        <v>3.3219280948873626</v>
      </c>
      <c r="T12">
        <f t="shared" si="1"/>
        <v>0.1003433317876504</v>
      </c>
      <c r="U12">
        <f>SUM(T$4:T12)</f>
        <v>11.258361015626541</v>
      </c>
      <c r="V12">
        <v>11.701854705325843</v>
      </c>
      <c r="W12">
        <f t="shared" si="2"/>
        <v>0.9621005643235806</v>
      </c>
    </row>
    <row r="13" spans="1:23" x14ac:dyDescent="0.2">
      <c r="A13">
        <v>219393</v>
      </c>
      <c r="B13" t="s">
        <v>23</v>
      </c>
      <c r="F13">
        <v>0.18833206799999999</v>
      </c>
      <c r="G13">
        <v>0.50214701900000003</v>
      </c>
      <c r="H13">
        <v>0.72001022100000001</v>
      </c>
      <c r="I13">
        <v>0.30769230800000003</v>
      </c>
      <c r="J13">
        <v>1</v>
      </c>
      <c r="K13">
        <v>1</v>
      </c>
      <c r="L13">
        <v>0</v>
      </c>
      <c r="M13">
        <v>0</v>
      </c>
      <c r="N13">
        <f>F13*0.14+G13*0.21+H13*0.21+I13*0.08+J13*0.05+K13*0.05+L13*0.1+M13*0.16</f>
        <v>0.40763489456000002</v>
      </c>
      <c r="O13">
        <v>1.6666666670000001</v>
      </c>
      <c r="Q13">
        <v>10</v>
      </c>
      <c r="R13">
        <v>1.6666666670000001</v>
      </c>
      <c r="S13">
        <f t="shared" si="0"/>
        <v>3.4594316186372978</v>
      </c>
      <c r="T13">
        <f t="shared" si="1"/>
        <v>0.481774710626168</v>
      </c>
      <c r="U13">
        <f>SUM(T$4:T13)</f>
        <v>11.740135726252708</v>
      </c>
      <c r="V13">
        <v>11.798209647335451</v>
      </c>
      <c r="W13">
        <f t="shared" si="2"/>
        <v>0.99507773443440561</v>
      </c>
    </row>
  </sheetData>
  <sortState ref="A4:O13">
    <sortCondition descending="1" ref="N4:N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Q2</vt:lpstr>
      <vt:lpstr>GS</vt:lpstr>
      <vt:lpstr>all+lab+fea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Yu</dc:creator>
  <cp:lastModifiedBy>Lu, Yu</cp:lastModifiedBy>
  <dcterms:created xsi:type="dcterms:W3CDTF">2019-09-11T22:52:46Z</dcterms:created>
  <dcterms:modified xsi:type="dcterms:W3CDTF">2019-09-11T22:57:28Z</dcterms:modified>
</cp:coreProperties>
</file>