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u/Documents/Master Thesis/rating/lab_10q_sp/HbA1c_top10mix_sp/xlsx/"/>
    </mc:Choice>
  </mc:AlternateContent>
  <xr:revisionPtr revIDLastSave="0" documentId="13_ncr:40009_{D59DC340-57FC-C541-BF36-91CA8EAAF208}" xr6:coauthVersionLast="36" xr6:coauthVersionMax="36" xr10:uidLastSave="{00000000-0000-0000-0000-000000000000}"/>
  <bookViews>
    <workbookView xWindow="4020" yWindow="2960" windowWidth="25240" windowHeight="12960" activeTab="2"/>
  </bookViews>
  <sheets>
    <sheet name="Q2" sheetId="2" r:id="rId1"/>
    <sheet name="Q2 - noFea" sheetId="3" r:id="rId2"/>
    <sheet name="all+noLab+fea" sheetId="4" r:id="rId3"/>
    <sheet name="GS" sheetId="1" r:id="rId4"/>
  </sheets>
  <calcPr calcId="181029"/>
</workbook>
</file>

<file path=xl/calcChain.xml><?xml version="1.0" encoding="utf-8"?>
<calcChain xmlns="http://schemas.openxmlformats.org/spreadsheetml/2006/main">
  <c r="L2" i="4" l="1"/>
  <c r="L9" i="4"/>
  <c r="L4" i="4"/>
  <c r="L10" i="4"/>
  <c r="L12" i="4"/>
  <c r="L7" i="4"/>
  <c r="L13" i="4"/>
  <c r="L6" i="4"/>
  <c r="L11" i="4"/>
  <c r="L5" i="4"/>
  <c r="L8" i="4"/>
  <c r="Q13" i="4"/>
  <c r="R13" i="4" s="1"/>
  <c r="Q12" i="4"/>
  <c r="R12" i="4" s="1"/>
  <c r="Q11" i="4"/>
  <c r="R11" i="4" s="1"/>
  <c r="Q10" i="4"/>
  <c r="R10" i="4" s="1"/>
  <c r="Q9" i="4"/>
  <c r="R9" i="4" s="1"/>
  <c r="Q8" i="4"/>
  <c r="R8" i="4" s="1"/>
  <c r="Q7" i="4"/>
  <c r="R7" i="4" s="1"/>
  <c r="Q6" i="4"/>
  <c r="R6" i="4" s="1"/>
  <c r="Q5" i="4"/>
  <c r="R5" i="4" s="1"/>
  <c r="Q4" i="4"/>
  <c r="R4" i="4" s="1"/>
  <c r="R13" i="1"/>
  <c r="S13" i="1" s="1"/>
  <c r="S12" i="1"/>
  <c r="R12" i="1"/>
  <c r="R11" i="1"/>
  <c r="S11" i="1" s="1"/>
  <c r="R10" i="1"/>
  <c r="S10" i="1" s="1"/>
  <c r="R9" i="1"/>
  <c r="S9" i="1" s="1"/>
  <c r="S8" i="1"/>
  <c r="R8" i="1"/>
  <c r="R7" i="1"/>
  <c r="S7" i="1" s="1"/>
  <c r="R6" i="1"/>
  <c r="S6" i="1" s="1"/>
  <c r="R5" i="1"/>
  <c r="S5" i="1" s="1"/>
  <c r="S4" i="1"/>
  <c r="R4" i="1"/>
  <c r="S11" i="4" l="1"/>
  <c r="U11" i="4" s="1"/>
  <c r="S5" i="4"/>
  <c r="U5" i="4" s="1"/>
  <c r="S13" i="4"/>
  <c r="U13" i="4" s="1"/>
  <c r="S12" i="4"/>
  <c r="U12" i="4" s="1"/>
  <c r="S10" i="4"/>
  <c r="U10" i="4" s="1"/>
  <c r="S9" i="4"/>
  <c r="U9" i="4" s="1"/>
  <c r="S8" i="4"/>
  <c r="U8" i="4" s="1"/>
  <c r="S7" i="4"/>
  <c r="U7" i="4" s="1"/>
  <c r="S6" i="4"/>
  <c r="U6" i="4" s="1"/>
  <c r="S4" i="4"/>
  <c r="U4" i="4" s="1"/>
  <c r="T13" i="1"/>
  <c r="T12" i="1"/>
  <c r="T8" i="1"/>
  <c r="T11" i="1"/>
  <c r="T4" i="1"/>
  <c r="T7" i="1"/>
  <c r="T6" i="1"/>
  <c r="T10" i="1"/>
  <c r="T5" i="1"/>
  <c r="T9" i="1"/>
</calcChain>
</file>

<file path=xl/sharedStrings.xml><?xml version="1.0" encoding="utf-8"?>
<sst xmlns="http://schemas.openxmlformats.org/spreadsheetml/2006/main" count="223" uniqueCount="36">
  <si>
    <t>TF-IDF</t>
  </si>
  <si>
    <t>ELMo</t>
  </si>
  <si>
    <t>Universal Sentence Encoder</t>
  </si>
  <si>
    <t>Sentence length</t>
  </si>
  <si>
    <t>Stopword count</t>
  </si>
  <si>
    <t>WH question type</t>
  </si>
  <si>
    <t>HbA1c test</t>
  </si>
  <si>
    <t>HbA1c range</t>
  </si>
  <si>
    <t>GS</t>
  </si>
  <si>
    <t xml:space="preserve">Not diabetic....3 months ago had a 6.1 Hemoglobin A1C...NOW ITS 5.8..Is that good? </t>
  </si>
  <si>
    <t>[]</t>
  </si>
  <si>
    <t>['HBA1C,', '=', '6.1,', ',', 'HBA1C,', '=', '5.8,']</t>
  </si>
  <si>
    <t>Hemoglobin a1c testing results? 5.8. Then it also says average estmated glucose is 119.8. Are the results normal?</t>
  </si>
  <si>
    <t>['Glucose,', '=', '119.8,']</t>
  </si>
  <si>
    <t>Is 6.1 a good A1c level? Almost forgot I am a T1D.</t>
  </si>
  <si>
    <t>['HBA1C,', '=', '6.1,']</t>
  </si>
  <si>
    <t xml:space="preserve">My fbs test 113 mg/dl and hba1c 5.9% do i have diabetes ? </t>
  </si>
  <si>
    <t>['Glucose,', '=', '113,', 'mg/dl']</t>
  </si>
  <si>
    <t>['HBA1C,', '=', '5.9,', '%']</t>
  </si>
  <si>
    <t xml:space="preserve">my a1c is 6.1.would you take the med metformin are try dieting first? </t>
  </si>
  <si>
    <t xml:space="preserve">My age is 27,my hemoglobin level is 15.1 is it normal? </t>
  </si>
  <si>
    <t xml:space="preserve">LOST 8-9-10 POUNDS...NOT DIABETIC BUT A1C WAS 6.1 IN JULY...WILL LOSING SOME WEIGHT HELP MY NEXT TESTING? </t>
  </si>
  <si>
    <t xml:space="preserve">What symptoms what I have if my A1C level was 13? </t>
  </si>
  <si>
    <t>['HBA1C,', '=', '13.0,']</t>
  </si>
  <si>
    <t xml:space="preserve">if h1a1c blood sugar average level is 111 means iam diabeti c? </t>
  </si>
  <si>
    <t xml:space="preserve">what is an average blood sugar if your a1c is 17? </t>
  </si>
  <si>
    <t>['HBA1C,', '=', '17.0,']</t>
  </si>
  <si>
    <t>high blood surgar levels symptoms over 500? In a 1 year old.  What can happen if not treated promply?</t>
  </si>
  <si>
    <t>i</t>
  </si>
  <si>
    <t>Rel i</t>
  </si>
  <si>
    <t>log2(i+1)</t>
  </si>
  <si>
    <t>Rel i/log2(i+1)</t>
  </si>
  <si>
    <t>IDCG</t>
  </si>
  <si>
    <t>Total</t>
  </si>
  <si>
    <t>DCG</t>
  </si>
  <si>
    <t>nDCG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</si>
</sst>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2" sqref="A2"/>
    </sheetView>
  </sheetViews>
  <sheetFormatPr baseColWidth="10" defaultRowHeight="16" x14ac:dyDescent="0.2"/>
  <sheetData>
    <row r="1" spans="1:14" x14ac:dyDescent="0.2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2">
      <c r="A2">
        <v>865543</v>
      </c>
      <c r="B2" t="s">
        <v>9</v>
      </c>
      <c r="C2" t="s">
        <v>10</v>
      </c>
      <c r="D2" t="s">
        <v>11</v>
      </c>
      <c r="E2" t="s">
        <v>10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</row>
    <row r="4" spans="1:14" x14ac:dyDescent="0.2">
      <c r="A4">
        <v>3530491</v>
      </c>
      <c r="B4" t="s">
        <v>12</v>
      </c>
      <c r="C4" t="s">
        <v>13</v>
      </c>
      <c r="D4" t="s">
        <v>10</v>
      </c>
      <c r="E4" t="s">
        <v>10</v>
      </c>
      <c r="F4">
        <v>5.2763056000000003E-2</v>
      </c>
      <c r="G4">
        <v>0.73809647599999995</v>
      </c>
      <c r="H4">
        <v>0.53978836500000005</v>
      </c>
      <c r="I4">
        <v>0.61538461499999997</v>
      </c>
      <c r="J4">
        <v>1</v>
      </c>
      <c r="K4">
        <v>0</v>
      </c>
      <c r="L4">
        <v>0</v>
      </c>
      <c r="M4">
        <v>0</v>
      </c>
      <c r="N4">
        <v>4.3333333329999997</v>
      </c>
    </row>
    <row r="5" spans="1:14" x14ac:dyDescent="0.2">
      <c r="A5">
        <v>3545649</v>
      </c>
      <c r="B5" t="s">
        <v>14</v>
      </c>
      <c r="C5" t="s">
        <v>10</v>
      </c>
      <c r="D5" t="s">
        <v>15</v>
      </c>
      <c r="E5" t="s">
        <v>10</v>
      </c>
      <c r="F5">
        <v>0.18906561999999999</v>
      </c>
      <c r="G5">
        <v>0.73436939700000003</v>
      </c>
      <c r="H5">
        <v>0.57426798300000004</v>
      </c>
      <c r="I5">
        <v>0.92307692299999999</v>
      </c>
      <c r="J5">
        <v>0.85714285700000004</v>
      </c>
      <c r="K5">
        <v>0</v>
      </c>
      <c r="L5">
        <v>1</v>
      </c>
      <c r="M5">
        <v>1</v>
      </c>
      <c r="N5">
        <v>4.3333333329999997</v>
      </c>
    </row>
    <row r="6" spans="1:14" x14ac:dyDescent="0.2">
      <c r="A6">
        <v>3440084</v>
      </c>
      <c r="B6" t="s">
        <v>16</v>
      </c>
      <c r="C6" t="s">
        <v>17</v>
      </c>
      <c r="D6" t="s">
        <v>18</v>
      </c>
      <c r="E6" t="s">
        <v>10</v>
      </c>
      <c r="F6">
        <v>0</v>
      </c>
      <c r="G6">
        <v>0.66098260900000005</v>
      </c>
      <c r="H6">
        <v>0.45783898200000001</v>
      </c>
      <c r="I6">
        <v>1</v>
      </c>
      <c r="J6">
        <v>0.85714285700000004</v>
      </c>
      <c r="K6">
        <v>0</v>
      </c>
      <c r="L6">
        <v>1</v>
      </c>
      <c r="M6">
        <v>1</v>
      </c>
      <c r="N6">
        <v>3.3333333330000001</v>
      </c>
    </row>
    <row r="7" spans="1:14" x14ac:dyDescent="0.2">
      <c r="A7">
        <v>24420</v>
      </c>
      <c r="B7" t="s">
        <v>19</v>
      </c>
      <c r="C7" t="s">
        <v>10</v>
      </c>
      <c r="D7" t="s">
        <v>15</v>
      </c>
      <c r="E7" t="s">
        <v>10</v>
      </c>
      <c r="F7">
        <v>0</v>
      </c>
      <c r="G7">
        <v>0.64837682299999999</v>
      </c>
      <c r="H7">
        <v>0.462795913</v>
      </c>
      <c r="I7">
        <v>1</v>
      </c>
      <c r="J7">
        <v>0.71428571399999996</v>
      </c>
      <c r="K7">
        <v>0</v>
      </c>
      <c r="L7">
        <v>1</v>
      </c>
      <c r="M7">
        <v>1</v>
      </c>
      <c r="N7">
        <v>3</v>
      </c>
    </row>
    <row r="8" spans="1:14" x14ac:dyDescent="0.2">
      <c r="A8">
        <v>778317</v>
      </c>
      <c r="B8" t="s">
        <v>20</v>
      </c>
      <c r="C8" t="s">
        <v>10</v>
      </c>
      <c r="D8" t="s">
        <v>10</v>
      </c>
      <c r="E8" t="s">
        <v>10</v>
      </c>
      <c r="F8">
        <v>8.6786596999999993E-2</v>
      </c>
      <c r="G8">
        <v>0.66745448100000004</v>
      </c>
      <c r="H8">
        <v>0.61817085699999996</v>
      </c>
      <c r="I8">
        <v>0.84615384599999999</v>
      </c>
      <c r="J8">
        <v>0.85714285700000004</v>
      </c>
      <c r="K8">
        <v>0</v>
      </c>
      <c r="L8">
        <v>0</v>
      </c>
      <c r="M8">
        <v>0</v>
      </c>
      <c r="N8">
        <v>2.6666666669999999</v>
      </c>
    </row>
    <row r="9" spans="1:14" x14ac:dyDescent="0.2">
      <c r="A9">
        <v>790946</v>
      </c>
      <c r="B9" t="s">
        <v>21</v>
      </c>
      <c r="C9" t="s">
        <v>10</v>
      </c>
      <c r="D9" t="s">
        <v>15</v>
      </c>
      <c r="E9" t="s">
        <v>10</v>
      </c>
      <c r="F9">
        <v>6.6589748000000004E-2</v>
      </c>
      <c r="G9">
        <v>0.74368178799999995</v>
      </c>
      <c r="H9">
        <v>0.46062541000000001</v>
      </c>
      <c r="I9">
        <v>0.69230769199999997</v>
      </c>
      <c r="J9">
        <v>0.571428571</v>
      </c>
      <c r="K9">
        <v>0</v>
      </c>
      <c r="L9">
        <v>1</v>
      </c>
      <c r="M9">
        <v>1</v>
      </c>
      <c r="N9">
        <v>2.6666666669999999</v>
      </c>
    </row>
    <row r="10" spans="1:14" x14ac:dyDescent="0.2">
      <c r="A10">
        <v>1170767</v>
      </c>
      <c r="B10" t="s">
        <v>22</v>
      </c>
      <c r="C10" t="s">
        <v>10</v>
      </c>
      <c r="D10" t="s">
        <v>23</v>
      </c>
      <c r="E10" t="s">
        <v>10</v>
      </c>
      <c r="F10">
        <v>0</v>
      </c>
      <c r="G10">
        <v>0.62223613300000002</v>
      </c>
      <c r="H10">
        <v>0.50369423599999996</v>
      </c>
      <c r="I10">
        <v>0.84615384599999999</v>
      </c>
      <c r="J10">
        <v>0.71428571399999996</v>
      </c>
      <c r="K10">
        <v>1</v>
      </c>
      <c r="L10">
        <v>1</v>
      </c>
      <c r="M10">
        <v>0.66666666699999999</v>
      </c>
      <c r="N10">
        <v>1</v>
      </c>
    </row>
    <row r="11" spans="1:14" x14ac:dyDescent="0.2">
      <c r="A11">
        <v>3323445</v>
      </c>
      <c r="B11" t="s">
        <v>24</v>
      </c>
      <c r="C11" t="s">
        <v>10</v>
      </c>
      <c r="D11" t="s">
        <v>10</v>
      </c>
      <c r="E11" t="s">
        <v>10</v>
      </c>
      <c r="F11">
        <v>0</v>
      </c>
      <c r="G11">
        <v>0.61793482300000002</v>
      </c>
      <c r="H11">
        <v>0.47920402899999998</v>
      </c>
      <c r="I11">
        <v>0.92307692299999999</v>
      </c>
      <c r="J11">
        <v>0.85714285700000004</v>
      </c>
      <c r="K11">
        <v>0</v>
      </c>
      <c r="L11">
        <v>0</v>
      </c>
      <c r="M11">
        <v>0</v>
      </c>
      <c r="N11">
        <v>1</v>
      </c>
    </row>
    <row r="12" spans="1:14" x14ac:dyDescent="0.2">
      <c r="A12">
        <v>114931</v>
      </c>
      <c r="B12" t="s">
        <v>25</v>
      </c>
      <c r="C12" t="s">
        <v>10</v>
      </c>
      <c r="D12" t="s">
        <v>26</v>
      </c>
      <c r="E12" t="s">
        <v>10</v>
      </c>
      <c r="F12">
        <v>0</v>
      </c>
      <c r="G12">
        <v>0.66456973600000002</v>
      </c>
      <c r="H12">
        <v>0.51607453800000003</v>
      </c>
      <c r="I12">
        <v>0.84615384599999999</v>
      </c>
      <c r="J12">
        <v>0.71428571399999996</v>
      </c>
      <c r="K12">
        <v>1</v>
      </c>
      <c r="L12">
        <v>1</v>
      </c>
      <c r="M12">
        <v>0.66666666699999999</v>
      </c>
      <c r="N12">
        <v>0.66666666699999999</v>
      </c>
    </row>
    <row r="13" spans="1:14" x14ac:dyDescent="0.2">
      <c r="A13">
        <v>652885</v>
      </c>
      <c r="B13" t="s">
        <v>27</v>
      </c>
      <c r="C13" t="s">
        <v>10</v>
      </c>
      <c r="D13" t="s">
        <v>10</v>
      </c>
      <c r="E13" t="s">
        <v>10</v>
      </c>
      <c r="F13">
        <v>0</v>
      </c>
      <c r="G13">
        <v>0.69003862100000002</v>
      </c>
      <c r="H13">
        <v>0.462486595</v>
      </c>
      <c r="I13">
        <v>0.53846153799999996</v>
      </c>
      <c r="J13">
        <v>0.71428571399999996</v>
      </c>
      <c r="K13">
        <v>1</v>
      </c>
      <c r="L13">
        <v>0</v>
      </c>
      <c r="M13">
        <v>0</v>
      </c>
      <c r="N13">
        <v>0.33333333300000001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I3" sqref="I3"/>
    </sheetView>
  </sheetViews>
  <sheetFormatPr baseColWidth="10" defaultRowHeight="16" x14ac:dyDescent="0.2"/>
  <sheetData>
    <row r="1" spans="1:14" x14ac:dyDescent="0.2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2">
      <c r="A2">
        <v>865543</v>
      </c>
      <c r="B2" t="s">
        <v>9</v>
      </c>
      <c r="C2" t="s">
        <v>10</v>
      </c>
      <c r="D2" t="s">
        <v>11</v>
      </c>
      <c r="E2" t="s">
        <v>10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4" spans="1:14" x14ac:dyDescent="0.2">
      <c r="A4">
        <v>3530491</v>
      </c>
      <c r="B4" t="s">
        <v>12</v>
      </c>
      <c r="C4" t="s">
        <v>13</v>
      </c>
      <c r="D4" t="s">
        <v>10</v>
      </c>
      <c r="E4" t="s">
        <v>10</v>
      </c>
      <c r="F4">
        <v>5.2763056000000003E-2</v>
      </c>
      <c r="G4">
        <v>0.73809647599999995</v>
      </c>
      <c r="H4">
        <v>0.53978836500000005</v>
      </c>
      <c r="I4">
        <v>0</v>
      </c>
      <c r="J4">
        <v>0</v>
      </c>
      <c r="K4">
        <v>0</v>
      </c>
      <c r="L4">
        <v>0</v>
      </c>
      <c r="M4">
        <v>0</v>
      </c>
      <c r="N4">
        <v>4.3333333329999997</v>
      </c>
    </row>
    <row r="5" spans="1:14" x14ac:dyDescent="0.2">
      <c r="A5">
        <v>3545649</v>
      </c>
      <c r="B5" t="s">
        <v>14</v>
      </c>
      <c r="C5" t="s">
        <v>10</v>
      </c>
      <c r="D5" t="s">
        <v>15</v>
      </c>
      <c r="E5" t="s">
        <v>10</v>
      </c>
      <c r="F5">
        <v>0.18906561999999999</v>
      </c>
      <c r="G5">
        <v>0.73436939700000003</v>
      </c>
      <c r="H5">
        <v>0.57426798300000004</v>
      </c>
      <c r="I5">
        <v>0</v>
      </c>
      <c r="J5">
        <v>0</v>
      </c>
      <c r="K5">
        <v>0</v>
      </c>
      <c r="L5">
        <v>1</v>
      </c>
      <c r="M5">
        <v>1</v>
      </c>
      <c r="N5">
        <v>4.3333333329999997</v>
      </c>
    </row>
    <row r="6" spans="1:14" x14ac:dyDescent="0.2">
      <c r="A6">
        <v>3440084</v>
      </c>
      <c r="B6" t="s">
        <v>16</v>
      </c>
      <c r="C6" t="s">
        <v>17</v>
      </c>
      <c r="D6" t="s">
        <v>18</v>
      </c>
      <c r="E6" t="s">
        <v>10</v>
      </c>
      <c r="F6">
        <v>0</v>
      </c>
      <c r="G6">
        <v>0.66098260900000005</v>
      </c>
      <c r="H6">
        <v>0.45783898200000001</v>
      </c>
      <c r="I6">
        <v>0</v>
      </c>
      <c r="J6">
        <v>0</v>
      </c>
      <c r="K6">
        <v>0</v>
      </c>
      <c r="L6">
        <v>1</v>
      </c>
      <c r="M6">
        <v>1</v>
      </c>
      <c r="N6">
        <v>3.3333333330000001</v>
      </c>
    </row>
    <row r="7" spans="1:14" x14ac:dyDescent="0.2">
      <c r="A7">
        <v>24420</v>
      </c>
      <c r="B7" t="s">
        <v>19</v>
      </c>
      <c r="C7" t="s">
        <v>10</v>
      </c>
      <c r="D7" t="s">
        <v>15</v>
      </c>
      <c r="E7" t="s">
        <v>10</v>
      </c>
      <c r="F7">
        <v>0</v>
      </c>
      <c r="G7">
        <v>0.64837682299999999</v>
      </c>
      <c r="H7">
        <v>0.462795913</v>
      </c>
      <c r="I7">
        <v>0</v>
      </c>
      <c r="J7">
        <v>0</v>
      </c>
      <c r="K7">
        <v>0</v>
      </c>
      <c r="L7">
        <v>1</v>
      </c>
      <c r="M7">
        <v>1</v>
      </c>
      <c r="N7">
        <v>3</v>
      </c>
    </row>
    <row r="8" spans="1:14" x14ac:dyDescent="0.2">
      <c r="A8">
        <v>778317</v>
      </c>
      <c r="B8" t="s">
        <v>20</v>
      </c>
      <c r="C8" t="s">
        <v>10</v>
      </c>
      <c r="D8" t="s">
        <v>10</v>
      </c>
      <c r="E8" t="s">
        <v>10</v>
      </c>
      <c r="F8">
        <v>8.6786596999999993E-2</v>
      </c>
      <c r="G8">
        <v>0.66745448100000004</v>
      </c>
      <c r="H8">
        <v>0.61817085699999996</v>
      </c>
      <c r="I8">
        <v>0</v>
      </c>
      <c r="J8">
        <v>0</v>
      </c>
      <c r="K8">
        <v>0</v>
      </c>
      <c r="L8">
        <v>0</v>
      </c>
      <c r="M8">
        <v>0</v>
      </c>
      <c r="N8">
        <v>2.6666666669999999</v>
      </c>
    </row>
    <row r="9" spans="1:14" x14ac:dyDescent="0.2">
      <c r="A9">
        <v>790946</v>
      </c>
      <c r="B9" t="s">
        <v>21</v>
      </c>
      <c r="C9" t="s">
        <v>10</v>
      </c>
      <c r="D9" t="s">
        <v>15</v>
      </c>
      <c r="E9" t="s">
        <v>10</v>
      </c>
      <c r="F9">
        <v>6.6589748000000004E-2</v>
      </c>
      <c r="G9">
        <v>0.74368178799999995</v>
      </c>
      <c r="H9">
        <v>0.46062541000000001</v>
      </c>
      <c r="I9">
        <v>0</v>
      </c>
      <c r="J9">
        <v>0</v>
      </c>
      <c r="K9">
        <v>0</v>
      </c>
      <c r="L9">
        <v>1</v>
      </c>
      <c r="M9">
        <v>1</v>
      </c>
      <c r="N9">
        <v>2.6666666669999999</v>
      </c>
    </row>
    <row r="10" spans="1:14" x14ac:dyDescent="0.2">
      <c r="A10">
        <v>1170767</v>
      </c>
      <c r="B10" t="s">
        <v>22</v>
      </c>
      <c r="C10" t="s">
        <v>10</v>
      </c>
      <c r="D10" t="s">
        <v>23</v>
      </c>
      <c r="E10" t="s">
        <v>10</v>
      </c>
      <c r="F10">
        <v>0</v>
      </c>
      <c r="G10">
        <v>0.62223613300000002</v>
      </c>
      <c r="H10">
        <v>0.50369423599999996</v>
      </c>
      <c r="I10">
        <v>0</v>
      </c>
      <c r="J10">
        <v>0</v>
      </c>
      <c r="K10">
        <v>0</v>
      </c>
      <c r="L10">
        <v>1</v>
      </c>
      <c r="M10">
        <v>0.66666666699999999</v>
      </c>
      <c r="N10">
        <v>1</v>
      </c>
    </row>
    <row r="11" spans="1:14" x14ac:dyDescent="0.2">
      <c r="A11">
        <v>3323445</v>
      </c>
      <c r="B11" t="s">
        <v>24</v>
      </c>
      <c r="C11" t="s">
        <v>10</v>
      </c>
      <c r="D11" t="s">
        <v>10</v>
      </c>
      <c r="E11" t="s">
        <v>10</v>
      </c>
      <c r="F11">
        <v>0</v>
      </c>
      <c r="G11">
        <v>0.61793482300000002</v>
      </c>
      <c r="H11">
        <v>0.47920402899999998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2">
      <c r="A12">
        <v>114931</v>
      </c>
      <c r="B12" t="s">
        <v>25</v>
      </c>
      <c r="C12" t="s">
        <v>10</v>
      </c>
      <c r="D12" t="s">
        <v>26</v>
      </c>
      <c r="E12" t="s">
        <v>10</v>
      </c>
      <c r="F12">
        <v>0</v>
      </c>
      <c r="G12">
        <v>0.66456973600000002</v>
      </c>
      <c r="H12">
        <v>0.51607453800000003</v>
      </c>
      <c r="I12">
        <v>0</v>
      </c>
      <c r="J12">
        <v>0</v>
      </c>
      <c r="K12">
        <v>0</v>
      </c>
      <c r="L12">
        <v>1</v>
      </c>
      <c r="M12">
        <v>0.66666666699999999</v>
      </c>
      <c r="N12">
        <v>0.66666666699999999</v>
      </c>
    </row>
    <row r="13" spans="1:14" x14ac:dyDescent="0.2">
      <c r="A13">
        <v>652885</v>
      </c>
      <c r="B13" t="s">
        <v>27</v>
      </c>
      <c r="C13" t="s">
        <v>10</v>
      </c>
      <c r="D13" t="s">
        <v>10</v>
      </c>
      <c r="E13" t="s">
        <v>10</v>
      </c>
      <c r="F13">
        <v>0</v>
      </c>
      <c r="G13">
        <v>0.69003862100000002</v>
      </c>
      <c r="H13">
        <v>0.462486595</v>
      </c>
      <c r="I13">
        <v>0</v>
      </c>
      <c r="J13">
        <v>0</v>
      </c>
      <c r="K13">
        <v>0</v>
      </c>
      <c r="L13">
        <v>0</v>
      </c>
      <c r="M13">
        <v>0</v>
      </c>
      <c r="N13">
        <v>0.33333333300000001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D1" workbookViewId="0">
      <selection activeCell="L3" sqref="L3"/>
    </sheetView>
  </sheetViews>
  <sheetFormatPr baseColWidth="10" defaultRowHeight="16" x14ac:dyDescent="0.2"/>
  <sheetData>
    <row r="1" spans="1:21" x14ac:dyDescent="0.2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s="1" t="s">
        <v>33</v>
      </c>
      <c r="M1" t="s">
        <v>8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34</v>
      </c>
      <c r="T1" s="1" t="s">
        <v>32</v>
      </c>
      <c r="U1" s="1" t="s">
        <v>35</v>
      </c>
    </row>
    <row r="2" spans="1:21" x14ac:dyDescent="0.2">
      <c r="A2">
        <v>865543</v>
      </c>
      <c r="B2" t="s">
        <v>9</v>
      </c>
      <c r="C2" t="s">
        <v>10</v>
      </c>
      <c r="D2" t="s">
        <v>11</v>
      </c>
      <c r="E2" t="s">
        <v>10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f>F2*0.19+G2*0.25+H2*0.26+I2*0.12+J2*0.09+K2*0.09</f>
        <v>0.90999999999999992</v>
      </c>
      <c r="O2" s="1"/>
      <c r="P2" s="1"/>
      <c r="Q2" s="1"/>
      <c r="R2" s="1"/>
      <c r="S2" s="1"/>
      <c r="T2" s="1"/>
      <c r="U2" s="1"/>
    </row>
    <row r="3" spans="1:21" x14ac:dyDescent="0.2">
      <c r="O3" s="1"/>
      <c r="P3" s="1"/>
      <c r="Q3" s="1"/>
      <c r="R3" s="1"/>
      <c r="S3" s="1"/>
      <c r="T3" s="1"/>
      <c r="U3" s="1"/>
    </row>
    <row r="4" spans="1:21" x14ac:dyDescent="0.2">
      <c r="A4">
        <v>3545649</v>
      </c>
      <c r="B4" t="s">
        <v>14</v>
      </c>
      <c r="C4" t="s">
        <v>10</v>
      </c>
      <c r="D4" t="s">
        <v>15</v>
      </c>
      <c r="E4" t="s">
        <v>10</v>
      </c>
      <c r="F4">
        <v>0.18906561999999999</v>
      </c>
      <c r="G4">
        <v>0.73436939700000003</v>
      </c>
      <c r="H4">
        <v>0.57426798300000004</v>
      </c>
      <c r="I4">
        <v>0.92307692299999999</v>
      </c>
      <c r="J4">
        <v>0.85714285700000004</v>
      </c>
      <c r="K4">
        <v>0</v>
      </c>
      <c r="L4">
        <f>F4*0.19+G4*0.25+H4*0.26+I4*0.12+J4*0.09+K4*0.09</f>
        <v>0.55673658052000008</v>
      </c>
      <c r="M4">
        <v>4.3333333329999997</v>
      </c>
      <c r="O4" s="1">
        <v>1</v>
      </c>
      <c r="P4">
        <v>4.3333333329999997</v>
      </c>
      <c r="Q4" s="1">
        <f>LOG(O4+1, 2)</f>
        <v>1</v>
      </c>
      <c r="R4" s="1">
        <f>P4/Q4</f>
        <v>4.3333333329999997</v>
      </c>
      <c r="S4" s="1">
        <f>R4</f>
        <v>4.3333333329999997</v>
      </c>
      <c r="T4" s="1">
        <v>4.3333333329999997</v>
      </c>
      <c r="U4" s="1">
        <f>S4/T4</f>
        <v>1</v>
      </c>
    </row>
    <row r="5" spans="1:21" x14ac:dyDescent="0.2">
      <c r="A5">
        <v>114931</v>
      </c>
      <c r="B5" t="s">
        <v>25</v>
      </c>
      <c r="C5" t="s">
        <v>10</v>
      </c>
      <c r="D5" t="s">
        <v>26</v>
      </c>
      <c r="E5" t="s">
        <v>10</v>
      </c>
      <c r="F5">
        <v>0</v>
      </c>
      <c r="G5">
        <v>0.66456973600000002</v>
      </c>
      <c r="H5">
        <v>0.51607453800000003</v>
      </c>
      <c r="I5">
        <v>0.84615384599999999</v>
      </c>
      <c r="J5">
        <v>0.71428571399999996</v>
      </c>
      <c r="K5">
        <v>1</v>
      </c>
      <c r="L5">
        <f>F5*0.19+G5*0.25+H5*0.26+I5*0.12+J5*0.09+K5*0.09</f>
        <v>0.55614598965999995</v>
      </c>
      <c r="M5">
        <v>0.66666666699999999</v>
      </c>
      <c r="O5" s="1">
        <v>2</v>
      </c>
      <c r="P5">
        <v>0.66666666699999999</v>
      </c>
      <c r="Q5" s="1">
        <f t="shared" ref="Q5:Q13" si="0">LOG(O5+1, 2)</f>
        <v>1.5849625007211563</v>
      </c>
      <c r="R5" s="1">
        <f t="shared" ref="R5:R13" si="1">P5/Q5</f>
        <v>0.42061983592461483</v>
      </c>
      <c r="S5" s="1">
        <f>SUM(R$4:R5)</f>
        <v>4.7539531689246148</v>
      </c>
      <c r="T5" s="1">
        <v>7.0673622649326715</v>
      </c>
      <c r="U5" s="1">
        <f t="shared" ref="U5:U13" si="2">S5/T5</f>
        <v>0.67266300929741629</v>
      </c>
    </row>
    <row r="6" spans="1:21" x14ac:dyDescent="0.2">
      <c r="A6">
        <v>1170767</v>
      </c>
      <c r="B6" t="s">
        <v>22</v>
      </c>
      <c r="C6" t="s">
        <v>10</v>
      </c>
      <c r="D6" t="s">
        <v>23</v>
      </c>
      <c r="E6" t="s">
        <v>10</v>
      </c>
      <c r="F6">
        <v>0</v>
      </c>
      <c r="G6">
        <v>0.62223613300000002</v>
      </c>
      <c r="H6">
        <v>0.50369423599999996</v>
      </c>
      <c r="I6">
        <v>0.84615384599999999</v>
      </c>
      <c r="J6">
        <v>0.71428571399999996</v>
      </c>
      <c r="K6">
        <v>1</v>
      </c>
      <c r="L6">
        <f>F6*0.19+G6*0.25+H6*0.26+I6*0.12+J6*0.09+K6*0.09</f>
        <v>0.54234371038999996</v>
      </c>
      <c r="M6">
        <v>1</v>
      </c>
      <c r="O6" s="1">
        <v>3</v>
      </c>
      <c r="P6">
        <v>1</v>
      </c>
      <c r="Q6" s="1">
        <f t="shared" si="0"/>
        <v>2</v>
      </c>
      <c r="R6" s="1">
        <f t="shared" si="1"/>
        <v>0.5</v>
      </c>
      <c r="S6" s="1">
        <f>SUM(R$4:R6)</f>
        <v>5.2539531689246148</v>
      </c>
      <c r="T6" s="1">
        <v>8.7340289314326718</v>
      </c>
      <c r="U6" s="1">
        <f t="shared" si="2"/>
        <v>0.6015497784780971</v>
      </c>
    </row>
    <row r="7" spans="1:21" x14ac:dyDescent="0.2">
      <c r="A7">
        <v>778317</v>
      </c>
      <c r="B7" t="s">
        <v>20</v>
      </c>
      <c r="C7" t="s">
        <v>10</v>
      </c>
      <c r="D7" t="s">
        <v>10</v>
      </c>
      <c r="E7" t="s">
        <v>10</v>
      </c>
      <c r="F7">
        <v>8.6786596999999993E-2</v>
      </c>
      <c r="G7">
        <v>0.66745448100000004</v>
      </c>
      <c r="H7">
        <v>0.61817085699999996</v>
      </c>
      <c r="I7">
        <v>0.84615384599999999</v>
      </c>
      <c r="J7">
        <v>0.85714285700000004</v>
      </c>
      <c r="K7">
        <v>0</v>
      </c>
      <c r="L7">
        <f>F7*0.19+G7*0.25+H7*0.26+I7*0.12+J7*0.09+K7*0.09</f>
        <v>0.52275881515</v>
      </c>
      <c r="M7">
        <v>2.6666666669999999</v>
      </c>
      <c r="O7" s="1">
        <v>4</v>
      </c>
      <c r="P7">
        <v>2.6666666669999999</v>
      </c>
      <c r="Q7" s="1">
        <f t="shared" si="0"/>
        <v>2.3219280948873622</v>
      </c>
      <c r="R7" s="1">
        <f t="shared" si="1"/>
        <v>1.1484708216726069</v>
      </c>
      <c r="S7" s="1">
        <f>SUM(R$4:R7)</f>
        <v>6.4024239905972218</v>
      </c>
      <c r="T7" s="1">
        <v>10.026058605652851</v>
      </c>
      <c r="U7" s="1">
        <f t="shared" si="2"/>
        <v>0.63857835291202403</v>
      </c>
    </row>
    <row r="8" spans="1:21" x14ac:dyDescent="0.2">
      <c r="A8">
        <v>652885</v>
      </c>
      <c r="B8" t="s">
        <v>27</v>
      </c>
      <c r="C8" t="s">
        <v>10</v>
      </c>
      <c r="D8" t="s">
        <v>10</v>
      </c>
      <c r="E8" t="s">
        <v>10</v>
      </c>
      <c r="F8">
        <v>0</v>
      </c>
      <c r="G8">
        <v>0.69003862100000002</v>
      </c>
      <c r="H8">
        <v>0.462486595</v>
      </c>
      <c r="I8">
        <v>0.53846153799999996</v>
      </c>
      <c r="J8">
        <v>0.71428571399999996</v>
      </c>
      <c r="K8">
        <v>1</v>
      </c>
      <c r="L8">
        <f>F8*0.19+G8*0.25+H8*0.26+I8*0.12+J8*0.09+K8*0.09</f>
        <v>0.51165726876999995</v>
      </c>
      <c r="M8">
        <v>0.33333333300000001</v>
      </c>
      <c r="O8" s="1">
        <v>5</v>
      </c>
      <c r="P8">
        <v>0.33333333300000001</v>
      </c>
      <c r="Q8" s="1">
        <f t="shared" si="0"/>
        <v>2.5849625007211561</v>
      </c>
      <c r="R8" s="1">
        <f t="shared" si="1"/>
        <v>0.12895093561589627</v>
      </c>
      <c r="S8" s="1">
        <f>SUM(R$4:R8)</f>
        <v>6.5313749262131182</v>
      </c>
      <c r="T8" s="1">
        <v>11.057666091740579</v>
      </c>
      <c r="U8" s="1">
        <f t="shared" si="2"/>
        <v>0.59066487195626827</v>
      </c>
    </row>
    <row r="9" spans="1:21" x14ac:dyDescent="0.2">
      <c r="A9">
        <v>3530491</v>
      </c>
      <c r="B9" t="s">
        <v>12</v>
      </c>
      <c r="C9" t="s">
        <v>13</v>
      </c>
      <c r="D9" t="s">
        <v>10</v>
      </c>
      <c r="E9" t="s">
        <v>10</v>
      </c>
      <c r="F9">
        <v>5.2763056000000003E-2</v>
      </c>
      <c r="G9">
        <v>0.73809647599999995</v>
      </c>
      <c r="H9">
        <v>0.53978836500000005</v>
      </c>
      <c r="I9">
        <v>0.61538461499999997</v>
      </c>
      <c r="J9">
        <v>1</v>
      </c>
      <c r="K9">
        <v>0</v>
      </c>
      <c r="L9">
        <f>F9*0.19+G9*0.25+H9*0.26+I9*0.12+J9*0.09+K9*0.09</f>
        <v>0.49874022833999998</v>
      </c>
      <c r="M9">
        <v>4.3333333329999997</v>
      </c>
      <c r="O9" s="1">
        <v>6</v>
      </c>
      <c r="P9">
        <v>4.3333333329999997</v>
      </c>
      <c r="Q9" s="1">
        <f t="shared" si="0"/>
        <v>2.8073549220576042</v>
      </c>
      <c r="R9" s="1">
        <f t="shared" si="1"/>
        <v>1.5435644773493602</v>
      </c>
      <c r="S9" s="1">
        <f>SUM(R$4:R9)</f>
        <v>8.0749394035624782</v>
      </c>
      <c r="T9" s="1">
        <v>12.007551924147373</v>
      </c>
      <c r="U9" s="1">
        <f t="shared" si="2"/>
        <v>0.67248840184681191</v>
      </c>
    </row>
    <row r="10" spans="1:21" x14ac:dyDescent="0.2">
      <c r="A10">
        <v>3440084</v>
      </c>
      <c r="B10" t="s">
        <v>16</v>
      </c>
      <c r="C10" t="s">
        <v>17</v>
      </c>
      <c r="D10" t="s">
        <v>18</v>
      </c>
      <c r="E10" t="s">
        <v>10</v>
      </c>
      <c r="F10">
        <v>0</v>
      </c>
      <c r="G10">
        <v>0.66098260900000005</v>
      </c>
      <c r="H10">
        <v>0.45783898200000001</v>
      </c>
      <c r="I10">
        <v>1</v>
      </c>
      <c r="J10">
        <v>0.85714285700000004</v>
      </c>
      <c r="K10">
        <v>0</v>
      </c>
      <c r="L10">
        <f>F10*0.19+G10*0.25+H10*0.26+I10*0.12+J10*0.09+K10*0.09</f>
        <v>0.48142664470000002</v>
      </c>
      <c r="M10">
        <v>3.3333333330000001</v>
      </c>
      <c r="O10" s="1">
        <v>7</v>
      </c>
      <c r="P10">
        <v>3.3333333330000001</v>
      </c>
      <c r="Q10" s="1">
        <f t="shared" si="0"/>
        <v>3</v>
      </c>
      <c r="R10" s="1">
        <f t="shared" si="1"/>
        <v>1.111111111</v>
      </c>
      <c r="S10" s="1">
        <f>SUM(R$4:R10)</f>
        <v>9.1860505145624778</v>
      </c>
      <c r="T10" s="1">
        <v>12.340885257480707</v>
      </c>
      <c r="U10" s="1">
        <f t="shared" si="2"/>
        <v>0.74435912196770038</v>
      </c>
    </row>
    <row r="11" spans="1:21" x14ac:dyDescent="0.2">
      <c r="A11">
        <v>3323445</v>
      </c>
      <c r="B11" t="s">
        <v>24</v>
      </c>
      <c r="C11" t="s">
        <v>10</v>
      </c>
      <c r="D11" t="s">
        <v>10</v>
      </c>
      <c r="E11" t="s">
        <v>10</v>
      </c>
      <c r="F11">
        <v>0</v>
      </c>
      <c r="G11">
        <v>0.61793482300000002</v>
      </c>
      <c r="H11">
        <v>0.47920402899999998</v>
      </c>
      <c r="I11">
        <v>0.92307692299999999</v>
      </c>
      <c r="J11">
        <v>0.85714285700000004</v>
      </c>
      <c r="K11">
        <v>0</v>
      </c>
      <c r="L11">
        <f>F11*0.19+G11*0.25+H11*0.26+I11*0.12+J11*0.09+K11*0.09</f>
        <v>0.46698884118000006</v>
      </c>
      <c r="M11">
        <v>1</v>
      </c>
      <c r="O11" s="1">
        <v>8</v>
      </c>
      <c r="P11">
        <v>1</v>
      </c>
      <c r="Q11" s="1">
        <f t="shared" si="0"/>
        <v>3.1699250014423126</v>
      </c>
      <c r="R11" s="1">
        <f t="shared" si="1"/>
        <v>0.31546487678572871</v>
      </c>
      <c r="S11" s="1">
        <f>SUM(R$4:R11)</f>
        <v>9.5015153913482067</v>
      </c>
      <c r="T11" s="1">
        <v>12.656350134266436</v>
      </c>
      <c r="U11" s="1">
        <f t="shared" si="2"/>
        <v>0.75073107890902357</v>
      </c>
    </row>
    <row r="12" spans="1:21" x14ac:dyDescent="0.2">
      <c r="A12">
        <v>24420</v>
      </c>
      <c r="B12" t="s">
        <v>19</v>
      </c>
      <c r="C12" t="s">
        <v>10</v>
      </c>
      <c r="D12" t="s">
        <v>15</v>
      </c>
      <c r="E12" t="s">
        <v>10</v>
      </c>
      <c r="F12">
        <v>0</v>
      </c>
      <c r="G12">
        <v>0.64837682299999999</v>
      </c>
      <c r="H12">
        <v>0.462795913</v>
      </c>
      <c r="I12">
        <v>1</v>
      </c>
      <c r="J12">
        <v>0.71428571399999996</v>
      </c>
      <c r="K12">
        <v>0</v>
      </c>
      <c r="L12">
        <f>F12*0.19+G12*0.25+H12*0.26+I12*0.12+J12*0.09+K12*0.09</f>
        <v>0.46670685738999995</v>
      </c>
      <c r="M12">
        <v>3</v>
      </c>
      <c r="O12" s="1">
        <v>9</v>
      </c>
      <c r="P12">
        <v>3</v>
      </c>
      <c r="Q12" s="1">
        <f t="shared" si="0"/>
        <v>3.3219280948873626</v>
      </c>
      <c r="R12" s="1">
        <f t="shared" si="1"/>
        <v>0.90308998699194354</v>
      </c>
      <c r="S12" s="1">
        <f>SUM(R$4:R12)</f>
        <v>10.40460537834015</v>
      </c>
      <c r="T12" s="1">
        <v>12.857036798142767</v>
      </c>
      <c r="U12" s="1">
        <f t="shared" si="2"/>
        <v>0.80925376054326326</v>
      </c>
    </row>
    <row r="13" spans="1:21" x14ac:dyDescent="0.2">
      <c r="A13">
        <v>790946</v>
      </c>
      <c r="B13" t="s">
        <v>21</v>
      </c>
      <c r="C13" t="s">
        <v>10</v>
      </c>
      <c r="D13" t="s">
        <v>15</v>
      </c>
      <c r="E13" t="s">
        <v>10</v>
      </c>
      <c r="F13">
        <v>6.6589748000000004E-2</v>
      </c>
      <c r="G13">
        <v>0.74368178799999995</v>
      </c>
      <c r="H13">
        <v>0.46062541000000001</v>
      </c>
      <c r="I13">
        <v>0.69230769199999997</v>
      </c>
      <c r="J13">
        <v>0.571428571</v>
      </c>
      <c r="K13">
        <v>0</v>
      </c>
      <c r="L13">
        <f>F13*0.19+G13*0.25+H13*0.26+I13*0.12+J13*0.09+K13*0.09</f>
        <v>0.45284060015000005</v>
      </c>
      <c r="M13">
        <v>2.6666666669999999</v>
      </c>
      <c r="O13" s="1">
        <v>10</v>
      </c>
      <c r="P13">
        <v>2.6666666669999999</v>
      </c>
      <c r="Q13" s="1">
        <f t="shared" si="0"/>
        <v>3.4594316186372978</v>
      </c>
      <c r="R13" s="1">
        <f t="shared" si="1"/>
        <v>0.77083953694405571</v>
      </c>
      <c r="S13" s="1">
        <f>SUM(R$4:R13)</f>
        <v>11.175444915284206</v>
      </c>
      <c r="T13" s="1">
        <v>12.953391740152375</v>
      </c>
      <c r="U13" s="1">
        <f t="shared" si="2"/>
        <v>0.86274275799465217</v>
      </c>
    </row>
  </sheetData>
  <sortState ref="A4:M13">
    <sortCondition descending="1" ref="L4:L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F1" workbookViewId="0">
      <selection activeCell="P2" sqref="P2"/>
    </sheetView>
  </sheetViews>
  <sheetFormatPr baseColWidth="10" defaultRowHeight="16" x14ac:dyDescent="0.2"/>
  <sheetData>
    <row r="1" spans="1:20" x14ac:dyDescent="0.2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</row>
    <row r="2" spans="1:20" x14ac:dyDescent="0.2">
      <c r="A2">
        <v>865543</v>
      </c>
      <c r="B2" t="s">
        <v>9</v>
      </c>
      <c r="C2" t="s">
        <v>10</v>
      </c>
      <c r="D2" t="s">
        <v>11</v>
      </c>
      <c r="E2" t="s">
        <v>10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P2" s="1"/>
      <c r="Q2" s="1"/>
      <c r="R2" s="1"/>
      <c r="S2" s="1"/>
      <c r="T2" s="1"/>
    </row>
    <row r="3" spans="1:20" x14ac:dyDescent="0.2">
      <c r="P3" s="1"/>
      <c r="Q3" s="1"/>
      <c r="R3" s="1"/>
      <c r="S3" s="1"/>
      <c r="T3" s="1"/>
    </row>
    <row r="4" spans="1:20" x14ac:dyDescent="0.2">
      <c r="A4">
        <v>3530491</v>
      </c>
      <c r="B4" t="s">
        <v>12</v>
      </c>
      <c r="C4" t="s">
        <v>13</v>
      </c>
      <c r="D4" t="s">
        <v>10</v>
      </c>
      <c r="E4" t="s">
        <v>10</v>
      </c>
      <c r="F4">
        <v>5.2763056000000003E-2</v>
      </c>
      <c r="G4">
        <v>0.73809647599999995</v>
      </c>
      <c r="H4">
        <v>0.53978836500000005</v>
      </c>
      <c r="I4">
        <v>0.61538461499999997</v>
      </c>
      <c r="J4">
        <v>1</v>
      </c>
      <c r="K4">
        <v>0</v>
      </c>
      <c r="L4">
        <v>0</v>
      </c>
      <c r="M4">
        <v>0</v>
      </c>
      <c r="N4">
        <v>4.3333333329999997</v>
      </c>
      <c r="P4" s="1">
        <v>1</v>
      </c>
      <c r="Q4">
        <v>4.3333333329999997</v>
      </c>
      <c r="R4" s="1">
        <f>LOG(P4+1, 2)</f>
        <v>1</v>
      </c>
      <c r="S4" s="1">
        <f>Q4/R4</f>
        <v>4.3333333329999997</v>
      </c>
      <c r="T4" s="1">
        <f>S4</f>
        <v>4.3333333329999997</v>
      </c>
    </row>
    <row r="5" spans="1:20" x14ac:dyDescent="0.2">
      <c r="A5">
        <v>3545649</v>
      </c>
      <c r="B5" t="s">
        <v>14</v>
      </c>
      <c r="C5" t="s">
        <v>10</v>
      </c>
      <c r="D5" t="s">
        <v>15</v>
      </c>
      <c r="E5" t="s">
        <v>10</v>
      </c>
      <c r="F5">
        <v>0.18906561999999999</v>
      </c>
      <c r="G5">
        <v>0.73436939700000003</v>
      </c>
      <c r="H5">
        <v>0.57426798300000004</v>
      </c>
      <c r="I5">
        <v>0.92307692299999999</v>
      </c>
      <c r="J5">
        <v>0.85714285700000004</v>
      </c>
      <c r="K5">
        <v>0</v>
      </c>
      <c r="L5">
        <v>1</v>
      </c>
      <c r="M5">
        <v>1</v>
      </c>
      <c r="N5">
        <v>4.3333333329999997</v>
      </c>
      <c r="P5" s="1">
        <v>2</v>
      </c>
      <c r="Q5">
        <v>4.3333333329999997</v>
      </c>
      <c r="R5" s="1">
        <f t="shared" ref="R5:R13" si="0">LOG(P5+1, 2)</f>
        <v>1.5849625007211563</v>
      </c>
      <c r="S5" s="1">
        <f t="shared" ref="S5:S13" si="1">Q5/R5</f>
        <v>2.7340289319326718</v>
      </c>
      <c r="T5" s="1">
        <f>SUM(S$4:S5)</f>
        <v>7.0673622649326715</v>
      </c>
    </row>
    <row r="6" spans="1:20" x14ac:dyDescent="0.2">
      <c r="A6">
        <v>3440084</v>
      </c>
      <c r="B6" t="s">
        <v>16</v>
      </c>
      <c r="C6" t="s">
        <v>17</v>
      </c>
      <c r="D6" t="s">
        <v>18</v>
      </c>
      <c r="E6" t="s">
        <v>10</v>
      </c>
      <c r="F6">
        <v>0</v>
      </c>
      <c r="G6">
        <v>0.66098260900000005</v>
      </c>
      <c r="H6">
        <v>0.45783898200000001</v>
      </c>
      <c r="I6">
        <v>1</v>
      </c>
      <c r="J6">
        <v>0.85714285700000004</v>
      </c>
      <c r="K6">
        <v>0</v>
      </c>
      <c r="L6">
        <v>1</v>
      </c>
      <c r="M6">
        <v>1</v>
      </c>
      <c r="N6">
        <v>3.3333333330000001</v>
      </c>
      <c r="P6" s="1">
        <v>3</v>
      </c>
      <c r="Q6">
        <v>3.3333333330000001</v>
      </c>
      <c r="R6" s="1">
        <f t="shared" si="0"/>
        <v>2</v>
      </c>
      <c r="S6" s="1">
        <f t="shared" si="1"/>
        <v>1.6666666665000001</v>
      </c>
      <c r="T6" s="1">
        <f>SUM(S$4:S6)</f>
        <v>8.7340289314326718</v>
      </c>
    </row>
    <row r="7" spans="1:20" x14ac:dyDescent="0.2">
      <c r="A7">
        <v>24420</v>
      </c>
      <c r="B7" t="s">
        <v>19</v>
      </c>
      <c r="C7" t="s">
        <v>10</v>
      </c>
      <c r="D7" t="s">
        <v>15</v>
      </c>
      <c r="E7" t="s">
        <v>10</v>
      </c>
      <c r="F7">
        <v>0</v>
      </c>
      <c r="G7">
        <v>0.64837682299999999</v>
      </c>
      <c r="H7">
        <v>0.462795913</v>
      </c>
      <c r="I7">
        <v>1</v>
      </c>
      <c r="J7">
        <v>0.71428571399999996</v>
      </c>
      <c r="K7">
        <v>0</v>
      </c>
      <c r="L7">
        <v>1</v>
      </c>
      <c r="M7">
        <v>1</v>
      </c>
      <c r="N7">
        <v>3</v>
      </c>
      <c r="P7" s="1">
        <v>4</v>
      </c>
      <c r="Q7">
        <v>3</v>
      </c>
      <c r="R7" s="1">
        <f t="shared" si="0"/>
        <v>2.3219280948873622</v>
      </c>
      <c r="S7" s="1">
        <f t="shared" si="1"/>
        <v>1.2920296742201793</v>
      </c>
      <c r="T7" s="1">
        <f>SUM(S$4:S7)</f>
        <v>10.026058605652851</v>
      </c>
    </row>
    <row r="8" spans="1:20" x14ac:dyDescent="0.2">
      <c r="A8">
        <v>778317</v>
      </c>
      <c r="B8" t="s">
        <v>20</v>
      </c>
      <c r="C8" t="s">
        <v>10</v>
      </c>
      <c r="D8" t="s">
        <v>10</v>
      </c>
      <c r="E8" t="s">
        <v>10</v>
      </c>
      <c r="F8">
        <v>8.6786596999999993E-2</v>
      </c>
      <c r="G8">
        <v>0.66745448100000004</v>
      </c>
      <c r="H8">
        <v>0.61817085699999996</v>
      </c>
      <c r="I8">
        <v>0.84615384599999999</v>
      </c>
      <c r="J8">
        <v>0.85714285700000004</v>
      </c>
      <c r="K8">
        <v>0</v>
      </c>
      <c r="L8">
        <v>0</v>
      </c>
      <c r="M8">
        <v>0</v>
      </c>
      <c r="N8">
        <v>2.6666666669999999</v>
      </c>
      <c r="P8" s="1">
        <v>5</v>
      </c>
      <c r="Q8">
        <v>2.6666666669999999</v>
      </c>
      <c r="R8" s="1">
        <f t="shared" si="0"/>
        <v>2.5849625007211561</v>
      </c>
      <c r="S8" s="1">
        <f t="shared" si="1"/>
        <v>1.0316074860877285</v>
      </c>
      <c r="T8" s="1">
        <f>SUM(S$4:S8)</f>
        <v>11.057666091740579</v>
      </c>
    </row>
    <row r="9" spans="1:20" x14ac:dyDescent="0.2">
      <c r="A9">
        <v>790946</v>
      </c>
      <c r="B9" t="s">
        <v>21</v>
      </c>
      <c r="C9" t="s">
        <v>10</v>
      </c>
      <c r="D9" t="s">
        <v>15</v>
      </c>
      <c r="E9" t="s">
        <v>10</v>
      </c>
      <c r="F9">
        <v>6.6589748000000004E-2</v>
      </c>
      <c r="G9">
        <v>0.74368178799999995</v>
      </c>
      <c r="H9">
        <v>0.46062541000000001</v>
      </c>
      <c r="I9">
        <v>0.69230769199999997</v>
      </c>
      <c r="J9">
        <v>0.571428571</v>
      </c>
      <c r="K9">
        <v>0</v>
      </c>
      <c r="L9">
        <v>1</v>
      </c>
      <c r="M9">
        <v>1</v>
      </c>
      <c r="N9">
        <v>2.6666666669999999</v>
      </c>
      <c r="P9" s="1">
        <v>6</v>
      </c>
      <c r="Q9">
        <v>2.6666666669999999</v>
      </c>
      <c r="R9" s="1">
        <f t="shared" si="0"/>
        <v>2.8073549220576042</v>
      </c>
      <c r="S9" s="1">
        <f t="shared" si="1"/>
        <v>0.94988583240679481</v>
      </c>
      <c r="T9" s="1">
        <f>SUM(S$4:S9)</f>
        <v>12.007551924147373</v>
      </c>
    </row>
    <row r="10" spans="1:20" x14ac:dyDescent="0.2">
      <c r="A10">
        <v>1170767</v>
      </c>
      <c r="B10" t="s">
        <v>22</v>
      </c>
      <c r="C10" t="s">
        <v>10</v>
      </c>
      <c r="D10" t="s">
        <v>23</v>
      </c>
      <c r="E10" t="s">
        <v>10</v>
      </c>
      <c r="F10">
        <v>0</v>
      </c>
      <c r="G10">
        <v>0.62223613300000002</v>
      </c>
      <c r="H10">
        <v>0.50369423599999996</v>
      </c>
      <c r="I10">
        <v>0.84615384599999999</v>
      </c>
      <c r="J10">
        <v>0.71428571399999996</v>
      </c>
      <c r="K10">
        <v>1</v>
      </c>
      <c r="L10">
        <v>1</v>
      </c>
      <c r="M10">
        <v>0.66666666699999999</v>
      </c>
      <c r="N10">
        <v>1</v>
      </c>
      <c r="P10" s="1">
        <v>7</v>
      </c>
      <c r="Q10">
        <v>1</v>
      </c>
      <c r="R10" s="1">
        <f t="shared" si="0"/>
        <v>3</v>
      </c>
      <c r="S10" s="1">
        <f t="shared" si="1"/>
        <v>0.33333333333333331</v>
      </c>
      <c r="T10" s="1">
        <f>SUM(S$4:S10)</f>
        <v>12.340885257480707</v>
      </c>
    </row>
    <row r="11" spans="1:20" x14ac:dyDescent="0.2">
      <c r="A11">
        <v>3323445</v>
      </c>
      <c r="B11" t="s">
        <v>24</v>
      </c>
      <c r="C11" t="s">
        <v>10</v>
      </c>
      <c r="D11" t="s">
        <v>10</v>
      </c>
      <c r="E11" t="s">
        <v>10</v>
      </c>
      <c r="F11">
        <v>0</v>
      </c>
      <c r="G11">
        <v>0.61793482300000002</v>
      </c>
      <c r="H11">
        <v>0.47920402899999998</v>
      </c>
      <c r="I11">
        <v>0.92307692299999999</v>
      </c>
      <c r="J11">
        <v>0.85714285700000004</v>
      </c>
      <c r="K11">
        <v>0</v>
      </c>
      <c r="L11">
        <v>0</v>
      </c>
      <c r="M11">
        <v>0</v>
      </c>
      <c r="N11">
        <v>1</v>
      </c>
      <c r="P11" s="1">
        <v>8</v>
      </c>
      <c r="Q11">
        <v>1</v>
      </c>
      <c r="R11" s="1">
        <f t="shared" si="0"/>
        <v>3.1699250014423126</v>
      </c>
      <c r="S11" s="1">
        <f t="shared" si="1"/>
        <v>0.31546487678572871</v>
      </c>
      <c r="T11" s="1">
        <f>SUM(S$4:S11)</f>
        <v>12.656350134266436</v>
      </c>
    </row>
    <row r="12" spans="1:20" x14ac:dyDescent="0.2">
      <c r="A12">
        <v>114931</v>
      </c>
      <c r="B12" t="s">
        <v>25</v>
      </c>
      <c r="C12" t="s">
        <v>10</v>
      </c>
      <c r="D12" t="s">
        <v>26</v>
      </c>
      <c r="E12" t="s">
        <v>10</v>
      </c>
      <c r="F12">
        <v>0</v>
      </c>
      <c r="G12">
        <v>0.66456973600000002</v>
      </c>
      <c r="H12">
        <v>0.51607453800000003</v>
      </c>
      <c r="I12">
        <v>0.84615384599999999</v>
      </c>
      <c r="J12">
        <v>0.71428571399999996</v>
      </c>
      <c r="K12">
        <v>1</v>
      </c>
      <c r="L12">
        <v>1</v>
      </c>
      <c r="M12">
        <v>0.66666666699999999</v>
      </c>
      <c r="N12">
        <v>0.66666666699999999</v>
      </c>
      <c r="P12" s="1">
        <v>9</v>
      </c>
      <c r="Q12">
        <v>0.66666666699999999</v>
      </c>
      <c r="R12" s="1">
        <f t="shared" si="0"/>
        <v>3.3219280948873626</v>
      </c>
      <c r="S12" s="1">
        <f t="shared" si="1"/>
        <v>0.20068666387633077</v>
      </c>
      <c r="T12" s="1">
        <f>SUM(S$4:S12)</f>
        <v>12.857036798142767</v>
      </c>
    </row>
    <row r="13" spans="1:20" x14ac:dyDescent="0.2">
      <c r="A13">
        <v>652885</v>
      </c>
      <c r="B13" t="s">
        <v>27</v>
      </c>
      <c r="C13" t="s">
        <v>10</v>
      </c>
      <c r="D13" t="s">
        <v>10</v>
      </c>
      <c r="E13" t="s">
        <v>10</v>
      </c>
      <c r="F13">
        <v>0</v>
      </c>
      <c r="G13">
        <v>0.69003862100000002</v>
      </c>
      <c r="H13">
        <v>0.462486595</v>
      </c>
      <c r="I13">
        <v>0.53846153799999996</v>
      </c>
      <c r="J13">
        <v>0.71428571399999996</v>
      </c>
      <c r="K13">
        <v>1</v>
      </c>
      <c r="L13">
        <v>0</v>
      </c>
      <c r="M13">
        <v>0</v>
      </c>
      <c r="N13">
        <v>0.33333333300000001</v>
      </c>
      <c r="P13" s="1">
        <v>10</v>
      </c>
      <c r="Q13">
        <v>0.33333333300000001</v>
      </c>
      <c r="R13" s="1">
        <f t="shared" si="0"/>
        <v>3.4594316186372978</v>
      </c>
      <c r="S13" s="1">
        <f t="shared" si="1"/>
        <v>9.6354942009607661E-2</v>
      </c>
      <c r="T13" s="1">
        <f>SUM(S$4:S13)</f>
        <v>12.953391740152375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Q2</vt:lpstr>
      <vt:lpstr>Q2 - noFea</vt:lpstr>
      <vt:lpstr>all+noLab+fea</vt:lpstr>
      <vt:lpstr>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Yu</dc:creator>
  <cp:lastModifiedBy>Lu, Yu</cp:lastModifiedBy>
  <dcterms:created xsi:type="dcterms:W3CDTF">2019-09-10T22:41:20Z</dcterms:created>
  <dcterms:modified xsi:type="dcterms:W3CDTF">2019-09-11T19:13:46Z</dcterms:modified>
</cp:coreProperties>
</file>