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u/Documents/Master Thesis/rating/lab_10q_sp/HbA1c_top10mix_sp/xlsx/"/>
    </mc:Choice>
  </mc:AlternateContent>
  <xr:revisionPtr revIDLastSave="0" documentId="13_ncr:40009_{933FB23B-378D-ED48-896D-F503077403BC}" xr6:coauthVersionLast="36" xr6:coauthVersionMax="36" xr10:uidLastSave="{00000000-0000-0000-0000-000000000000}"/>
  <bookViews>
    <workbookView xWindow="2780" yWindow="3460" windowWidth="25640" windowHeight="13460" activeTab="3"/>
  </bookViews>
  <sheets>
    <sheet name="Q3" sheetId="1" r:id="rId1"/>
    <sheet name="Q3 - noFea" sheetId="2" r:id="rId2"/>
    <sheet name="GS" sheetId="4" r:id="rId3"/>
    <sheet name="all+noLab+fea" sheetId="3" r:id="rId4"/>
  </sheets>
  <calcPr calcId="181029"/>
</workbook>
</file>

<file path=xl/calcChain.xml><?xml version="1.0" encoding="utf-8"?>
<calcChain xmlns="http://schemas.openxmlformats.org/spreadsheetml/2006/main">
  <c r="L5" i="3" l="1"/>
  <c r="L9" i="3"/>
  <c r="L8" i="3"/>
  <c r="L7" i="3"/>
  <c r="L10" i="3"/>
  <c r="L12" i="3"/>
  <c r="L6" i="3"/>
  <c r="L13" i="3"/>
  <c r="L11" i="3"/>
  <c r="L4" i="3"/>
  <c r="L2" i="3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Q7" i="3"/>
  <c r="R7" i="3" s="1"/>
  <c r="Q6" i="3"/>
  <c r="R6" i="3" s="1"/>
  <c r="Q5" i="3"/>
  <c r="R5" i="3" s="1"/>
  <c r="Q4" i="3"/>
  <c r="R4" i="3" s="1"/>
  <c r="R13" i="4"/>
  <c r="S13" i="4" s="1"/>
  <c r="R12" i="4"/>
  <c r="S12" i="4" s="1"/>
  <c r="R11" i="4"/>
  <c r="S11" i="4" s="1"/>
  <c r="R10" i="4"/>
  <c r="S10" i="4" s="1"/>
  <c r="R9" i="4"/>
  <c r="S9" i="4" s="1"/>
  <c r="S8" i="4"/>
  <c r="R8" i="4"/>
  <c r="R7" i="4"/>
  <c r="S7" i="4" s="1"/>
  <c r="R6" i="4"/>
  <c r="S6" i="4" s="1"/>
  <c r="R5" i="4"/>
  <c r="S5" i="4" s="1"/>
  <c r="S4" i="4"/>
  <c r="R4" i="4"/>
  <c r="S13" i="3" l="1"/>
  <c r="U13" i="3" s="1"/>
  <c r="S12" i="3"/>
  <c r="U12" i="3" s="1"/>
  <c r="S11" i="3"/>
  <c r="U11" i="3" s="1"/>
  <c r="S10" i="3"/>
  <c r="U10" i="3" s="1"/>
  <c r="S9" i="3"/>
  <c r="U9" i="3" s="1"/>
  <c r="S8" i="3"/>
  <c r="U8" i="3" s="1"/>
  <c r="S7" i="3"/>
  <c r="U7" i="3" s="1"/>
  <c r="S6" i="3"/>
  <c r="U6" i="3" s="1"/>
  <c r="S5" i="3"/>
  <c r="U5" i="3" s="1"/>
  <c r="S4" i="3"/>
  <c r="U4" i="3" s="1"/>
  <c r="T13" i="4"/>
  <c r="T12" i="4"/>
  <c r="T5" i="4"/>
  <c r="T9" i="4"/>
  <c r="T4" i="4"/>
  <c r="T8" i="4"/>
  <c r="T7" i="4"/>
  <c r="T11" i="4"/>
  <c r="T6" i="4"/>
  <c r="T10" i="4"/>
</calcChain>
</file>

<file path=xl/sharedStrings.xml><?xml version="1.0" encoding="utf-8"?>
<sst xmlns="http://schemas.openxmlformats.org/spreadsheetml/2006/main" count="211" uniqueCount="37">
  <si>
    <t>TF-IDF</t>
  </si>
  <si>
    <t>ELMo</t>
  </si>
  <si>
    <t>Universal Sentence Encoder</t>
  </si>
  <si>
    <t>Sentence length</t>
  </si>
  <si>
    <t>Stopword count</t>
  </si>
  <si>
    <t>WH question type</t>
  </si>
  <si>
    <t>HbA1c test</t>
  </si>
  <si>
    <t>HbA1c range</t>
  </si>
  <si>
    <t>Q8 - GS</t>
  </si>
  <si>
    <t xml:space="preserve">Is a 6.0 A1C average over a 10 year period very good control? </t>
  </si>
  <si>
    <t>[]</t>
  </si>
  <si>
    <t>['HBA1C,', '=', '6.0,']</t>
  </si>
  <si>
    <t>Is 6.1 a good A1c level? Almost forgot I am a T1D.</t>
  </si>
  <si>
    <t>['HBA1C,', '=', '6.1,']</t>
  </si>
  <si>
    <t xml:space="preserve">My Blood sugar A1c level is 7.6 is what i was trying to ask. it that too high? </t>
  </si>
  <si>
    <t>['HBA1C,', '=', '7.6,']</t>
  </si>
  <si>
    <t xml:space="preserve">Not diabetic....3 months ago had a 6.1 Hemoglobin A1C...NOW ITS 5.8..Is that good? </t>
  </si>
  <si>
    <t>['HBA1C,', '=', '6.1,', ',', 'HBA1C,', '=', '5.8,']</t>
  </si>
  <si>
    <t>my A1C came back 8.5 and my sugar level was 156 how bad is this? How bad is this?</t>
  </si>
  <si>
    <t>['HBA1C,', '=', '8.5,']</t>
  </si>
  <si>
    <t>5.9 ok for nondiabetic a1c score.....? paper says normal.</t>
  </si>
  <si>
    <t>['HBA1C,', '=', '5.9,']</t>
  </si>
  <si>
    <t xml:space="preserve">my a1c is 6.1.would you take the med metformin are try dieting first? </t>
  </si>
  <si>
    <t xml:space="preserve">What is the diabetic formula to figure my average blood sugar if my A1C was 7.2? </t>
  </si>
  <si>
    <t>['HBA1C,', '=', '7.2,']</t>
  </si>
  <si>
    <t xml:space="preserve">Fasting was 102 and A1C 6.1...Doing low carb.. Cholesterol 201....Im scared.....? </t>
  </si>
  <si>
    <t xml:space="preserve">how i can control my diabetes level? </t>
  </si>
  <si>
    <t>What is an average glucose reading for a 2 year old? Thanks in advance.</t>
  </si>
  <si>
    <t>['average_Glucose,', '=', '2,', 'year']</t>
  </si>
  <si>
    <t>Total</t>
  </si>
  <si>
    <t>i</t>
  </si>
  <si>
    <t>Rel i</t>
  </si>
  <si>
    <t>log2(i+1)</t>
  </si>
  <si>
    <t>Rel i/log2(i+1)</t>
  </si>
  <si>
    <t>IDCG</t>
  </si>
  <si>
    <t>DCG</t>
  </si>
  <si>
    <t>nDCG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</si>
</sst>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A2" sqref="A2"/>
    </sheetView>
  </sheetViews>
  <sheetFormatPr baseColWidth="10" defaultRowHeight="16" x14ac:dyDescent="0.2"/>
  <sheetData>
    <row r="1" spans="1:14" x14ac:dyDescent="0.2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2">
      <c r="A2">
        <v>713903</v>
      </c>
      <c r="B2" t="s">
        <v>9</v>
      </c>
      <c r="C2" t="s">
        <v>10</v>
      </c>
      <c r="D2" t="s">
        <v>11</v>
      </c>
      <c r="E2" t="s">
        <v>10</v>
      </c>
      <c r="F2">
        <v>1</v>
      </c>
      <c r="G2">
        <v>1.0000002379999999</v>
      </c>
      <c r="H2">
        <v>1.0000001190000001</v>
      </c>
      <c r="I2">
        <v>1</v>
      </c>
      <c r="J2">
        <v>1</v>
      </c>
      <c r="K2">
        <v>0</v>
      </c>
      <c r="L2">
        <v>1</v>
      </c>
      <c r="M2">
        <v>1</v>
      </c>
    </row>
    <row r="4" spans="1:14" x14ac:dyDescent="0.2">
      <c r="A4">
        <v>3545649</v>
      </c>
      <c r="B4" t="s">
        <v>12</v>
      </c>
      <c r="C4" t="s">
        <v>10</v>
      </c>
      <c r="D4" t="s">
        <v>13</v>
      </c>
      <c r="E4" t="s">
        <v>10</v>
      </c>
      <c r="F4">
        <v>0.143509411</v>
      </c>
      <c r="G4">
        <v>0.69560748299999997</v>
      </c>
      <c r="H4">
        <v>0.74534189699999998</v>
      </c>
      <c r="I4">
        <v>0.928571429</v>
      </c>
      <c r="J4">
        <v>0.85714285700000004</v>
      </c>
      <c r="K4">
        <v>0</v>
      </c>
      <c r="L4">
        <v>1</v>
      </c>
      <c r="M4">
        <v>1</v>
      </c>
      <c r="N4">
        <v>4.6666666670000003</v>
      </c>
    </row>
    <row r="5" spans="1:14" x14ac:dyDescent="0.2">
      <c r="A5">
        <v>450669</v>
      </c>
      <c r="B5" t="s">
        <v>14</v>
      </c>
      <c r="C5" t="s">
        <v>10</v>
      </c>
      <c r="D5" t="s">
        <v>15</v>
      </c>
      <c r="E5" t="s">
        <v>10</v>
      </c>
      <c r="F5">
        <v>5.2836857000000001E-2</v>
      </c>
      <c r="G5">
        <v>0.55523693600000001</v>
      </c>
      <c r="H5">
        <v>0.67329895500000003</v>
      </c>
      <c r="I5">
        <v>0.64285714299999996</v>
      </c>
      <c r="J5">
        <v>0.28571428599999998</v>
      </c>
      <c r="K5">
        <v>1</v>
      </c>
      <c r="L5">
        <v>1</v>
      </c>
      <c r="M5">
        <v>0.66666666699999999</v>
      </c>
      <c r="N5">
        <v>4.3333333329999997</v>
      </c>
    </row>
    <row r="6" spans="1:14" x14ac:dyDescent="0.2">
      <c r="A6">
        <v>865543</v>
      </c>
      <c r="B6" t="s">
        <v>16</v>
      </c>
      <c r="C6" t="s">
        <v>10</v>
      </c>
      <c r="D6" t="s">
        <v>17</v>
      </c>
      <c r="E6" t="s">
        <v>10</v>
      </c>
      <c r="F6">
        <v>7.3331569999999999E-2</v>
      </c>
      <c r="G6">
        <v>0.68474233200000001</v>
      </c>
      <c r="H6">
        <v>0.50635075600000001</v>
      </c>
      <c r="I6">
        <v>1</v>
      </c>
      <c r="J6">
        <v>1</v>
      </c>
      <c r="K6">
        <v>0</v>
      </c>
      <c r="L6">
        <v>1</v>
      </c>
      <c r="M6">
        <v>1</v>
      </c>
      <c r="N6">
        <v>3.3333333330000001</v>
      </c>
    </row>
    <row r="7" spans="1:14" x14ac:dyDescent="0.2">
      <c r="A7">
        <v>1330703</v>
      </c>
      <c r="B7" t="s">
        <v>18</v>
      </c>
      <c r="C7" t="s">
        <v>10</v>
      </c>
      <c r="D7" t="s">
        <v>19</v>
      </c>
      <c r="E7" t="s">
        <v>10</v>
      </c>
      <c r="F7">
        <v>4.1378005000000002E-2</v>
      </c>
      <c r="G7">
        <v>0.57953918000000004</v>
      </c>
      <c r="H7">
        <v>0.67544501999999995</v>
      </c>
      <c r="I7">
        <v>0.571428571</v>
      </c>
      <c r="J7">
        <v>0.71428571399999996</v>
      </c>
      <c r="K7">
        <v>1</v>
      </c>
      <c r="L7">
        <v>1</v>
      </c>
      <c r="M7">
        <v>0.66666666699999999</v>
      </c>
      <c r="N7">
        <v>3.3333333330000001</v>
      </c>
    </row>
    <row r="8" spans="1:14" x14ac:dyDescent="0.2">
      <c r="A8">
        <v>10149</v>
      </c>
      <c r="B8" t="s">
        <v>20</v>
      </c>
      <c r="C8" t="s">
        <v>10</v>
      </c>
      <c r="D8" t="s">
        <v>21</v>
      </c>
      <c r="E8" t="s">
        <v>10</v>
      </c>
      <c r="F8">
        <v>4.5659856999999998E-2</v>
      </c>
      <c r="G8">
        <v>0.54140788299999998</v>
      </c>
      <c r="H8">
        <v>0.73662233399999999</v>
      </c>
      <c r="I8">
        <v>0.71428571399999996</v>
      </c>
      <c r="J8">
        <v>0.71428571399999996</v>
      </c>
      <c r="K8">
        <v>0</v>
      </c>
      <c r="L8">
        <v>1</v>
      </c>
      <c r="M8">
        <v>1</v>
      </c>
      <c r="N8">
        <v>2.3333333330000001</v>
      </c>
    </row>
    <row r="9" spans="1:14" x14ac:dyDescent="0.2">
      <c r="A9">
        <v>24420</v>
      </c>
      <c r="B9" t="s">
        <v>22</v>
      </c>
      <c r="C9" t="s">
        <v>10</v>
      </c>
      <c r="D9" t="s">
        <v>13</v>
      </c>
      <c r="E9" t="s">
        <v>10</v>
      </c>
      <c r="F9">
        <v>4.4479757000000002E-2</v>
      </c>
      <c r="G9">
        <v>0.49775612400000002</v>
      </c>
      <c r="H9">
        <v>0.55722373700000005</v>
      </c>
      <c r="I9">
        <v>1</v>
      </c>
      <c r="J9">
        <v>0.71428571399999996</v>
      </c>
      <c r="K9">
        <v>0</v>
      </c>
      <c r="L9">
        <v>1</v>
      </c>
      <c r="M9">
        <v>1</v>
      </c>
      <c r="N9">
        <v>2</v>
      </c>
    </row>
    <row r="10" spans="1:14" x14ac:dyDescent="0.2">
      <c r="A10">
        <v>575839</v>
      </c>
      <c r="B10" t="s">
        <v>23</v>
      </c>
      <c r="C10" t="s">
        <v>10</v>
      </c>
      <c r="D10" t="s">
        <v>24</v>
      </c>
      <c r="E10" t="s">
        <v>10</v>
      </c>
      <c r="F10">
        <v>0.15198441300000001</v>
      </c>
      <c r="G10">
        <v>0.54104304299999995</v>
      </c>
      <c r="H10">
        <v>0.64976531299999996</v>
      </c>
      <c r="I10">
        <v>0.78571428600000004</v>
      </c>
      <c r="J10">
        <v>0.571428571</v>
      </c>
      <c r="K10">
        <v>1</v>
      </c>
      <c r="L10">
        <v>1</v>
      </c>
      <c r="M10">
        <v>0.66666666699999999</v>
      </c>
      <c r="N10">
        <v>1.6666666670000001</v>
      </c>
    </row>
    <row r="11" spans="1:14" x14ac:dyDescent="0.2">
      <c r="A11">
        <v>652880</v>
      </c>
      <c r="B11" t="s">
        <v>25</v>
      </c>
      <c r="C11" t="s">
        <v>10</v>
      </c>
      <c r="D11" t="s">
        <v>13</v>
      </c>
      <c r="E11" t="s">
        <v>10</v>
      </c>
      <c r="F11">
        <v>4.2545548000000002E-2</v>
      </c>
      <c r="G11">
        <v>0.545391917</v>
      </c>
      <c r="H11">
        <v>0.49465778500000002</v>
      </c>
      <c r="I11">
        <v>0.85714285700000004</v>
      </c>
      <c r="J11">
        <v>0.85714285700000004</v>
      </c>
      <c r="K11">
        <v>0</v>
      </c>
      <c r="L11">
        <v>1</v>
      </c>
      <c r="M11">
        <v>1</v>
      </c>
      <c r="N11">
        <v>1.6666666670000001</v>
      </c>
    </row>
    <row r="12" spans="1:14" x14ac:dyDescent="0.2">
      <c r="A12">
        <v>894504</v>
      </c>
      <c r="B12" t="s">
        <v>26</v>
      </c>
      <c r="F12">
        <v>0.24626321800000001</v>
      </c>
      <c r="G12">
        <v>0.43490192300000002</v>
      </c>
      <c r="H12">
        <v>0.36054661900000001</v>
      </c>
      <c r="I12">
        <v>0.571428571</v>
      </c>
      <c r="J12">
        <v>0.85714285700000004</v>
      </c>
      <c r="K12">
        <v>1</v>
      </c>
      <c r="L12">
        <v>0</v>
      </c>
      <c r="M12">
        <v>0</v>
      </c>
      <c r="N12">
        <v>0.66666666699999999</v>
      </c>
    </row>
    <row r="13" spans="1:14" x14ac:dyDescent="0.2">
      <c r="A13">
        <v>209463</v>
      </c>
      <c r="B13" t="s">
        <v>27</v>
      </c>
      <c r="C13" t="s">
        <v>28</v>
      </c>
      <c r="D13" t="s">
        <v>10</v>
      </c>
      <c r="E13" t="s">
        <v>10</v>
      </c>
      <c r="F13">
        <v>0.194895346</v>
      </c>
      <c r="G13">
        <v>0.67275559900000004</v>
      </c>
      <c r="H13">
        <v>0.46278923799999999</v>
      </c>
      <c r="I13">
        <v>0.928571429</v>
      </c>
      <c r="J13">
        <v>0.71428571399999996</v>
      </c>
      <c r="K13">
        <v>1</v>
      </c>
      <c r="L13">
        <v>0</v>
      </c>
      <c r="M13">
        <v>0</v>
      </c>
      <c r="N13">
        <v>0.33333333300000001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J9" sqref="J9"/>
    </sheetView>
  </sheetViews>
  <sheetFormatPr baseColWidth="10" defaultRowHeight="16" x14ac:dyDescent="0.2"/>
  <sheetData>
    <row r="1" spans="1:14" x14ac:dyDescent="0.2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2">
      <c r="A2">
        <v>713903</v>
      </c>
      <c r="B2" t="s">
        <v>9</v>
      </c>
      <c r="C2" t="s">
        <v>10</v>
      </c>
      <c r="D2" t="s">
        <v>11</v>
      </c>
      <c r="E2" t="s">
        <v>10</v>
      </c>
      <c r="F2">
        <v>1</v>
      </c>
      <c r="G2">
        <v>1.0000002379999999</v>
      </c>
      <c r="H2">
        <v>1.0000001190000001</v>
      </c>
      <c r="I2">
        <v>0</v>
      </c>
      <c r="J2">
        <v>0</v>
      </c>
      <c r="K2">
        <v>0</v>
      </c>
      <c r="L2">
        <v>1</v>
      </c>
      <c r="M2">
        <v>1</v>
      </c>
    </row>
    <row r="4" spans="1:14" x14ac:dyDescent="0.2">
      <c r="A4">
        <v>3545649</v>
      </c>
      <c r="B4" t="s">
        <v>12</v>
      </c>
      <c r="C4" t="s">
        <v>10</v>
      </c>
      <c r="D4" t="s">
        <v>13</v>
      </c>
      <c r="E4" t="s">
        <v>10</v>
      </c>
      <c r="F4">
        <v>0.143509411</v>
      </c>
      <c r="G4">
        <v>0.69560748299999997</v>
      </c>
      <c r="H4">
        <v>0.74534189699999998</v>
      </c>
      <c r="I4">
        <v>0</v>
      </c>
      <c r="J4">
        <v>0</v>
      </c>
      <c r="K4">
        <v>0</v>
      </c>
      <c r="L4">
        <v>1</v>
      </c>
      <c r="M4">
        <v>1</v>
      </c>
      <c r="N4">
        <v>4.6666666670000003</v>
      </c>
    </row>
    <row r="5" spans="1:14" x14ac:dyDescent="0.2">
      <c r="A5">
        <v>450669</v>
      </c>
      <c r="B5" t="s">
        <v>14</v>
      </c>
      <c r="C5" t="s">
        <v>10</v>
      </c>
      <c r="D5" t="s">
        <v>15</v>
      </c>
      <c r="E5" t="s">
        <v>10</v>
      </c>
      <c r="F5">
        <v>5.2836857000000001E-2</v>
      </c>
      <c r="G5">
        <v>0.55523693600000001</v>
      </c>
      <c r="H5">
        <v>0.67329895500000003</v>
      </c>
      <c r="I5">
        <v>0</v>
      </c>
      <c r="J5">
        <v>0</v>
      </c>
      <c r="K5">
        <v>0</v>
      </c>
      <c r="L5">
        <v>1</v>
      </c>
      <c r="M5">
        <v>0.66666666699999999</v>
      </c>
      <c r="N5">
        <v>4.3333333329999997</v>
      </c>
    </row>
    <row r="6" spans="1:14" x14ac:dyDescent="0.2">
      <c r="A6">
        <v>865543</v>
      </c>
      <c r="B6" t="s">
        <v>16</v>
      </c>
      <c r="C6" t="s">
        <v>10</v>
      </c>
      <c r="D6" t="s">
        <v>17</v>
      </c>
      <c r="E6" t="s">
        <v>10</v>
      </c>
      <c r="F6">
        <v>7.3331569999999999E-2</v>
      </c>
      <c r="G6">
        <v>0.68474233200000001</v>
      </c>
      <c r="H6">
        <v>0.50635075600000001</v>
      </c>
      <c r="I6">
        <v>0</v>
      </c>
      <c r="J6">
        <v>0</v>
      </c>
      <c r="K6">
        <v>0</v>
      </c>
      <c r="L6">
        <v>1</v>
      </c>
      <c r="M6">
        <v>1</v>
      </c>
      <c r="N6">
        <v>3.3333333330000001</v>
      </c>
    </row>
    <row r="7" spans="1:14" x14ac:dyDescent="0.2">
      <c r="A7">
        <v>1330703</v>
      </c>
      <c r="B7" t="s">
        <v>18</v>
      </c>
      <c r="C7" t="s">
        <v>10</v>
      </c>
      <c r="D7" t="s">
        <v>19</v>
      </c>
      <c r="E7" t="s">
        <v>10</v>
      </c>
      <c r="F7">
        <v>4.1378005000000002E-2</v>
      </c>
      <c r="G7">
        <v>0.57953918000000004</v>
      </c>
      <c r="H7">
        <v>0.67544501999999995</v>
      </c>
      <c r="I7">
        <v>0</v>
      </c>
      <c r="J7">
        <v>0</v>
      </c>
      <c r="K7">
        <v>0</v>
      </c>
      <c r="L7">
        <v>1</v>
      </c>
      <c r="M7">
        <v>0.66666666699999999</v>
      </c>
      <c r="N7">
        <v>3.3333333330000001</v>
      </c>
    </row>
    <row r="8" spans="1:14" x14ac:dyDescent="0.2">
      <c r="A8">
        <v>10149</v>
      </c>
      <c r="B8" t="s">
        <v>20</v>
      </c>
      <c r="C8" t="s">
        <v>10</v>
      </c>
      <c r="D8" t="s">
        <v>21</v>
      </c>
      <c r="E8" t="s">
        <v>10</v>
      </c>
      <c r="F8">
        <v>4.5659856999999998E-2</v>
      </c>
      <c r="G8">
        <v>0.54140788299999998</v>
      </c>
      <c r="H8">
        <v>0.73662233399999999</v>
      </c>
      <c r="I8">
        <v>0</v>
      </c>
      <c r="J8">
        <v>0</v>
      </c>
      <c r="K8">
        <v>0</v>
      </c>
      <c r="L8">
        <v>1</v>
      </c>
      <c r="M8">
        <v>1</v>
      </c>
      <c r="N8">
        <v>2.3333333330000001</v>
      </c>
    </row>
    <row r="9" spans="1:14" x14ac:dyDescent="0.2">
      <c r="A9">
        <v>24420</v>
      </c>
      <c r="B9" t="s">
        <v>22</v>
      </c>
      <c r="C9" t="s">
        <v>10</v>
      </c>
      <c r="D9" t="s">
        <v>13</v>
      </c>
      <c r="E9" t="s">
        <v>10</v>
      </c>
      <c r="F9">
        <v>4.4479757000000002E-2</v>
      </c>
      <c r="G9">
        <v>0.49775612400000002</v>
      </c>
      <c r="H9">
        <v>0.55722373700000005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</row>
    <row r="10" spans="1:14" x14ac:dyDescent="0.2">
      <c r="A10">
        <v>575839</v>
      </c>
      <c r="B10" t="s">
        <v>23</v>
      </c>
      <c r="C10" t="s">
        <v>10</v>
      </c>
      <c r="D10" t="s">
        <v>24</v>
      </c>
      <c r="E10" t="s">
        <v>10</v>
      </c>
      <c r="F10">
        <v>0.15198441300000001</v>
      </c>
      <c r="G10">
        <v>0.54104304299999995</v>
      </c>
      <c r="H10">
        <v>0.64976531299999996</v>
      </c>
      <c r="I10">
        <v>0</v>
      </c>
      <c r="J10">
        <v>0</v>
      </c>
      <c r="K10">
        <v>0</v>
      </c>
      <c r="L10">
        <v>1</v>
      </c>
      <c r="M10">
        <v>0.66666666699999999</v>
      </c>
      <c r="N10">
        <v>1.6666666670000001</v>
      </c>
    </row>
    <row r="11" spans="1:14" x14ac:dyDescent="0.2">
      <c r="A11">
        <v>652880</v>
      </c>
      <c r="B11" t="s">
        <v>25</v>
      </c>
      <c r="C11" t="s">
        <v>10</v>
      </c>
      <c r="D11" t="s">
        <v>13</v>
      </c>
      <c r="E11" t="s">
        <v>10</v>
      </c>
      <c r="F11">
        <v>4.2545548000000002E-2</v>
      </c>
      <c r="G11">
        <v>0.545391917</v>
      </c>
      <c r="H11">
        <v>0.49465778500000002</v>
      </c>
      <c r="I11">
        <v>0</v>
      </c>
      <c r="J11">
        <v>0</v>
      </c>
      <c r="K11">
        <v>0</v>
      </c>
      <c r="L11">
        <v>1</v>
      </c>
      <c r="M11">
        <v>1</v>
      </c>
      <c r="N11">
        <v>1.6666666670000001</v>
      </c>
    </row>
    <row r="12" spans="1:14" x14ac:dyDescent="0.2">
      <c r="A12">
        <v>894504</v>
      </c>
      <c r="B12" t="s">
        <v>26</v>
      </c>
      <c r="F12">
        <v>0.24626321800000001</v>
      </c>
      <c r="G12">
        <v>0.43490192300000002</v>
      </c>
      <c r="H12">
        <v>0.36054661900000001</v>
      </c>
      <c r="I12">
        <v>0</v>
      </c>
      <c r="J12">
        <v>0</v>
      </c>
      <c r="K12">
        <v>0</v>
      </c>
      <c r="L12">
        <v>0</v>
      </c>
      <c r="M12">
        <v>0</v>
      </c>
      <c r="N12">
        <v>0.66666666699999999</v>
      </c>
    </row>
    <row r="13" spans="1:14" x14ac:dyDescent="0.2">
      <c r="A13">
        <v>209463</v>
      </c>
      <c r="B13" t="s">
        <v>27</v>
      </c>
      <c r="C13" t="s">
        <v>28</v>
      </c>
      <c r="D13" t="s">
        <v>10</v>
      </c>
      <c r="E13" t="s">
        <v>10</v>
      </c>
      <c r="F13">
        <v>0.194895346</v>
      </c>
      <c r="G13">
        <v>0.67275559900000004</v>
      </c>
      <c r="H13">
        <v>0.46278923799999999</v>
      </c>
      <c r="I13">
        <v>0</v>
      </c>
      <c r="J13">
        <v>0</v>
      </c>
      <c r="K13">
        <v>0</v>
      </c>
      <c r="L13">
        <v>0</v>
      </c>
      <c r="M13">
        <v>0</v>
      </c>
      <c r="N13">
        <v>0.33333333300000001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opLeftCell="D1" workbookViewId="0">
      <selection activeCell="T5" sqref="T5"/>
    </sheetView>
  </sheetViews>
  <sheetFormatPr baseColWidth="10" defaultRowHeight="16" x14ac:dyDescent="0.2"/>
  <sheetData>
    <row r="1" spans="1:20" x14ac:dyDescent="0.2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</row>
    <row r="2" spans="1:20" x14ac:dyDescent="0.2">
      <c r="A2">
        <v>713903</v>
      </c>
      <c r="B2" t="s">
        <v>9</v>
      </c>
      <c r="C2" t="s">
        <v>10</v>
      </c>
      <c r="D2" t="s">
        <v>11</v>
      </c>
      <c r="E2" t="s">
        <v>10</v>
      </c>
      <c r="F2">
        <v>1</v>
      </c>
      <c r="G2">
        <v>1.0000002379999999</v>
      </c>
      <c r="H2">
        <v>1.0000001190000001</v>
      </c>
      <c r="I2">
        <v>1</v>
      </c>
      <c r="J2">
        <v>1</v>
      </c>
      <c r="K2">
        <v>0</v>
      </c>
      <c r="L2">
        <v>1</v>
      </c>
      <c r="M2">
        <v>1</v>
      </c>
      <c r="P2" s="1"/>
      <c r="Q2" s="1"/>
      <c r="R2" s="1"/>
      <c r="S2" s="1"/>
      <c r="T2" s="1"/>
    </row>
    <row r="3" spans="1:20" x14ac:dyDescent="0.2">
      <c r="P3" s="1"/>
      <c r="Q3" s="1"/>
      <c r="R3" s="1"/>
      <c r="S3" s="1"/>
      <c r="T3" s="1"/>
    </row>
    <row r="4" spans="1:20" x14ac:dyDescent="0.2">
      <c r="A4">
        <v>3545649</v>
      </c>
      <c r="B4" t="s">
        <v>12</v>
      </c>
      <c r="C4" t="s">
        <v>10</v>
      </c>
      <c r="D4" t="s">
        <v>13</v>
      </c>
      <c r="E4" t="s">
        <v>10</v>
      </c>
      <c r="F4">
        <v>0.143509411</v>
      </c>
      <c r="G4">
        <v>0.69560748299999997</v>
      </c>
      <c r="H4">
        <v>0.74534189699999998</v>
      </c>
      <c r="I4">
        <v>0.928571429</v>
      </c>
      <c r="J4">
        <v>0.85714285700000004</v>
      </c>
      <c r="K4">
        <v>0</v>
      </c>
      <c r="L4">
        <v>1</v>
      </c>
      <c r="M4">
        <v>1</v>
      </c>
      <c r="N4">
        <v>4.6666666670000003</v>
      </c>
      <c r="P4" s="1">
        <v>1</v>
      </c>
      <c r="Q4">
        <v>4.6666666670000003</v>
      </c>
      <c r="R4" s="1">
        <f>LOG(P4+1, 2)</f>
        <v>1</v>
      </c>
      <c r="S4" s="1">
        <f>Q4/R4</f>
        <v>4.6666666670000003</v>
      </c>
      <c r="T4" s="1">
        <f>S4</f>
        <v>4.6666666670000003</v>
      </c>
    </row>
    <row r="5" spans="1:20" x14ac:dyDescent="0.2">
      <c r="A5">
        <v>450669</v>
      </c>
      <c r="B5" t="s">
        <v>14</v>
      </c>
      <c r="C5" t="s">
        <v>10</v>
      </c>
      <c r="D5" t="s">
        <v>15</v>
      </c>
      <c r="E5" t="s">
        <v>10</v>
      </c>
      <c r="F5">
        <v>5.2836857000000001E-2</v>
      </c>
      <c r="G5">
        <v>0.55523693600000001</v>
      </c>
      <c r="H5">
        <v>0.67329895500000003</v>
      </c>
      <c r="I5">
        <v>0.64285714299999996</v>
      </c>
      <c r="J5">
        <v>0.28571428599999998</v>
      </c>
      <c r="K5">
        <v>1</v>
      </c>
      <c r="L5">
        <v>1</v>
      </c>
      <c r="M5">
        <v>0.66666666699999999</v>
      </c>
      <c r="N5">
        <v>4.3333333329999997</v>
      </c>
      <c r="P5" s="1">
        <v>2</v>
      </c>
      <c r="Q5">
        <v>4.3333333329999997</v>
      </c>
      <c r="R5" s="1">
        <f t="shared" ref="R5:R13" si="0">LOG(P5+1, 2)</f>
        <v>1.5849625007211563</v>
      </c>
      <c r="S5" s="1">
        <f t="shared" ref="S5:S13" si="1">Q5/R5</f>
        <v>2.7340289319326718</v>
      </c>
      <c r="T5" s="1">
        <f>SUM(S$4:S5)</f>
        <v>7.4006955989326721</v>
      </c>
    </row>
    <row r="6" spans="1:20" x14ac:dyDescent="0.2">
      <c r="A6">
        <v>865543</v>
      </c>
      <c r="B6" t="s">
        <v>16</v>
      </c>
      <c r="C6" t="s">
        <v>10</v>
      </c>
      <c r="D6" t="s">
        <v>17</v>
      </c>
      <c r="E6" t="s">
        <v>10</v>
      </c>
      <c r="F6">
        <v>7.3331569999999999E-2</v>
      </c>
      <c r="G6">
        <v>0.68474233200000001</v>
      </c>
      <c r="H6">
        <v>0.50635075600000001</v>
      </c>
      <c r="I6">
        <v>1</v>
      </c>
      <c r="J6">
        <v>1</v>
      </c>
      <c r="K6">
        <v>0</v>
      </c>
      <c r="L6">
        <v>1</v>
      </c>
      <c r="M6">
        <v>1</v>
      </c>
      <c r="N6">
        <v>3.3333333330000001</v>
      </c>
      <c r="P6" s="1">
        <v>3</v>
      </c>
      <c r="Q6">
        <v>3.3333333330000001</v>
      </c>
      <c r="R6" s="1">
        <f t="shared" si="0"/>
        <v>2</v>
      </c>
      <c r="S6" s="1">
        <f t="shared" si="1"/>
        <v>1.6666666665000001</v>
      </c>
      <c r="T6" s="1">
        <f>SUM(S$4:S6)</f>
        <v>9.0673622654326724</v>
      </c>
    </row>
    <row r="7" spans="1:20" x14ac:dyDescent="0.2">
      <c r="A7">
        <v>1330703</v>
      </c>
      <c r="B7" t="s">
        <v>18</v>
      </c>
      <c r="C7" t="s">
        <v>10</v>
      </c>
      <c r="D7" t="s">
        <v>19</v>
      </c>
      <c r="E7" t="s">
        <v>10</v>
      </c>
      <c r="F7">
        <v>4.1378005000000002E-2</v>
      </c>
      <c r="G7">
        <v>0.57953918000000004</v>
      </c>
      <c r="H7">
        <v>0.67544501999999995</v>
      </c>
      <c r="I7">
        <v>0.571428571</v>
      </c>
      <c r="J7">
        <v>0.71428571399999996</v>
      </c>
      <c r="K7">
        <v>1</v>
      </c>
      <c r="L7">
        <v>1</v>
      </c>
      <c r="M7">
        <v>0.66666666699999999</v>
      </c>
      <c r="N7">
        <v>3.3333333330000001</v>
      </c>
      <c r="P7" s="1">
        <v>4</v>
      </c>
      <c r="Q7">
        <v>3.3333333330000001</v>
      </c>
      <c r="R7" s="1">
        <f t="shared" si="0"/>
        <v>2.3219280948873622</v>
      </c>
      <c r="S7" s="1">
        <f t="shared" si="1"/>
        <v>1.4355885267677515</v>
      </c>
      <c r="T7" s="1">
        <f>SUM(S$4:S7)</f>
        <v>10.502950792200425</v>
      </c>
    </row>
    <row r="8" spans="1:20" x14ac:dyDescent="0.2">
      <c r="A8">
        <v>10149</v>
      </c>
      <c r="B8" t="s">
        <v>20</v>
      </c>
      <c r="C8" t="s">
        <v>10</v>
      </c>
      <c r="D8" t="s">
        <v>21</v>
      </c>
      <c r="E8" t="s">
        <v>10</v>
      </c>
      <c r="F8">
        <v>4.5659856999999998E-2</v>
      </c>
      <c r="G8">
        <v>0.54140788299999998</v>
      </c>
      <c r="H8">
        <v>0.73662233399999999</v>
      </c>
      <c r="I8">
        <v>0.71428571399999996</v>
      </c>
      <c r="J8">
        <v>0.71428571399999996</v>
      </c>
      <c r="K8">
        <v>0</v>
      </c>
      <c r="L8">
        <v>1</v>
      </c>
      <c r="M8">
        <v>1</v>
      </c>
      <c r="N8">
        <v>2.3333333330000001</v>
      </c>
      <c r="P8" s="1">
        <v>5</v>
      </c>
      <c r="Q8">
        <v>2.3333333330000001</v>
      </c>
      <c r="R8" s="1">
        <f t="shared" si="0"/>
        <v>2.5849625007211561</v>
      </c>
      <c r="S8" s="1">
        <f t="shared" si="1"/>
        <v>0.90265655008497947</v>
      </c>
      <c r="T8" s="1">
        <f>SUM(S$4:S8)</f>
        <v>11.405607342285403</v>
      </c>
    </row>
    <row r="9" spans="1:20" x14ac:dyDescent="0.2">
      <c r="A9">
        <v>24420</v>
      </c>
      <c r="B9" t="s">
        <v>22</v>
      </c>
      <c r="C9" t="s">
        <v>10</v>
      </c>
      <c r="D9" t="s">
        <v>13</v>
      </c>
      <c r="E9" t="s">
        <v>10</v>
      </c>
      <c r="F9">
        <v>4.4479757000000002E-2</v>
      </c>
      <c r="G9">
        <v>0.49775612400000002</v>
      </c>
      <c r="H9">
        <v>0.55722373700000005</v>
      </c>
      <c r="I9">
        <v>1</v>
      </c>
      <c r="J9">
        <v>0.71428571399999996</v>
      </c>
      <c r="K9">
        <v>0</v>
      </c>
      <c r="L9">
        <v>1</v>
      </c>
      <c r="M9">
        <v>1</v>
      </c>
      <c r="N9">
        <v>2</v>
      </c>
      <c r="P9" s="1">
        <v>6</v>
      </c>
      <c r="Q9">
        <v>2</v>
      </c>
      <c r="R9" s="1">
        <f t="shared" si="0"/>
        <v>2.8073549220576042</v>
      </c>
      <c r="S9" s="1">
        <f t="shared" si="1"/>
        <v>0.71241437421604437</v>
      </c>
      <c r="T9" s="1">
        <f>SUM(S$4:S9)</f>
        <v>12.118021716501447</v>
      </c>
    </row>
    <row r="10" spans="1:20" x14ac:dyDescent="0.2">
      <c r="A10">
        <v>575839</v>
      </c>
      <c r="B10" t="s">
        <v>23</v>
      </c>
      <c r="C10" t="s">
        <v>10</v>
      </c>
      <c r="D10" t="s">
        <v>24</v>
      </c>
      <c r="E10" t="s">
        <v>10</v>
      </c>
      <c r="F10">
        <v>0.15198441300000001</v>
      </c>
      <c r="G10">
        <v>0.54104304299999995</v>
      </c>
      <c r="H10">
        <v>0.64976531299999996</v>
      </c>
      <c r="I10">
        <v>0.78571428600000004</v>
      </c>
      <c r="J10">
        <v>0.571428571</v>
      </c>
      <c r="K10">
        <v>1</v>
      </c>
      <c r="L10">
        <v>1</v>
      </c>
      <c r="M10">
        <v>0.66666666699999999</v>
      </c>
      <c r="N10">
        <v>1.6666666670000001</v>
      </c>
      <c r="P10" s="1">
        <v>7</v>
      </c>
      <c r="Q10">
        <v>1.6666666670000001</v>
      </c>
      <c r="R10" s="1">
        <f t="shared" si="0"/>
        <v>3</v>
      </c>
      <c r="S10" s="1">
        <f t="shared" si="1"/>
        <v>0.5555555556666667</v>
      </c>
      <c r="T10" s="1">
        <f>SUM(S$4:S10)</f>
        <v>12.673577272168114</v>
      </c>
    </row>
    <row r="11" spans="1:20" x14ac:dyDescent="0.2">
      <c r="A11">
        <v>652880</v>
      </c>
      <c r="B11" t="s">
        <v>25</v>
      </c>
      <c r="C11" t="s">
        <v>10</v>
      </c>
      <c r="D11" t="s">
        <v>13</v>
      </c>
      <c r="E11" t="s">
        <v>10</v>
      </c>
      <c r="F11">
        <v>4.2545548000000002E-2</v>
      </c>
      <c r="G11">
        <v>0.545391917</v>
      </c>
      <c r="H11">
        <v>0.49465778500000002</v>
      </c>
      <c r="I11">
        <v>0.85714285700000004</v>
      </c>
      <c r="J11">
        <v>0.85714285700000004</v>
      </c>
      <c r="K11">
        <v>0</v>
      </c>
      <c r="L11">
        <v>1</v>
      </c>
      <c r="M11">
        <v>1</v>
      </c>
      <c r="N11">
        <v>1.6666666670000001</v>
      </c>
      <c r="P11" s="1">
        <v>8</v>
      </c>
      <c r="Q11">
        <v>1.6666666670000001</v>
      </c>
      <c r="R11" s="1">
        <f t="shared" si="0"/>
        <v>3.1699250014423126</v>
      </c>
      <c r="S11" s="1">
        <f t="shared" si="1"/>
        <v>0.52577479474803612</v>
      </c>
      <c r="T11" s="1">
        <f>SUM(S$4:S11)</f>
        <v>13.19935206691615</v>
      </c>
    </row>
    <row r="12" spans="1:20" x14ac:dyDescent="0.2">
      <c r="A12">
        <v>894504</v>
      </c>
      <c r="B12" t="s">
        <v>26</v>
      </c>
      <c r="F12">
        <v>0.24626321800000001</v>
      </c>
      <c r="G12">
        <v>0.43490192300000002</v>
      </c>
      <c r="H12">
        <v>0.36054661900000001</v>
      </c>
      <c r="I12">
        <v>0.571428571</v>
      </c>
      <c r="J12">
        <v>0.85714285700000004</v>
      </c>
      <c r="K12">
        <v>1</v>
      </c>
      <c r="L12">
        <v>0</v>
      </c>
      <c r="M12">
        <v>0</v>
      </c>
      <c r="N12">
        <v>0.66666666699999999</v>
      </c>
      <c r="P12" s="1">
        <v>9</v>
      </c>
      <c r="Q12">
        <v>0.66666666699999999</v>
      </c>
      <c r="R12" s="1">
        <f t="shared" si="0"/>
        <v>3.3219280948873626</v>
      </c>
      <c r="S12" s="1">
        <f t="shared" si="1"/>
        <v>0.20068666387633077</v>
      </c>
      <c r="T12" s="1">
        <f>SUM(S$4:S12)</f>
        <v>13.400038730792481</v>
      </c>
    </row>
    <row r="13" spans="1:20" x14ac:dyDescent="0.2">
      <c r="A13">
        <v>209463</v>
      </c>
      <c r="B13" t="s">
        <v>27</v>
      </c>
      <c r="C13" t="s">
        <v>28</v>
      </c>
      <c r="D13" t="s">
        <v>10</v>
      </c>
      <c r="E13" t="s">
        <v>10</v>
      </c>
      <c r="F13">
        <v>0.194895346</v>
      </c>
      <c r="G13">
        <v>0.67275559900000004</v>
      </c>
      <c r="H13">
        <v>0.46278923799999999</v>
      </c>
      <c r="I13">
        <v>0.928571429</v>
      </c>
      <c r="J13">
        <v>0.71428571399999996</v>
      </c>
      <c r="K13">
        <v>1</v>
      </c>
      <c r="L13">
        <v>0</v>
      </c>
      <c r="M13">
        <v>0</v>
      </c>
      <c r="N13">
        <v>0.33333333300000001</v>
      </c>
      <c r="P13" s="1">
        <v>10</v>
      </c>
      <c r="Q13">
        <v>0.33333333300000001</v>
      </c>
      <c r="R13" s="1">
        <f t="shared" si="0"/>
        <v>3.4594316186372978</v>
      </c>
      <c r="S13" s="1">
        <f t="shared" si="1"/>
        <v>9.6354942009607661E-2</v>
      </c>
      <c r="T13" s="1">
        <f>SUM(S$4:S13)</f>
        <v>13.496393672802089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P4" sqref="P4:P13"/>
    </sheetView>
  </sheetViews>
  <sheetFormatPr baseColWidth="10" defaultRowHeight="16" x14ac:dyDescent="0.2"/>
  <sheetData>
    <row r="1" spans="1:21" x14ac:dyDescent="0.2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s="1" t="s">
        <v>29</v>
      </c>
      <c r="M1" t="s">
        <v>8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35</v>
      </c>
      <c r="T1" s="1" t="s">
        <v>34</v>
      </c>
      <c r="U1" s="1" t="s">
        <v>36</v>
      </c>
    </row>
    <row r="2" spans="1:21" x14ac:dyDescent="0.2">
      <c r="A2">
        <v>713903</v>
      </c>
      <c r="B2" t="s">
        <v>9</v>
      </c>
      <c r="C2" t="s">
        <v>10</v>
      </c>
      <c r="D2" t="s">
        <v>11</v>
      </c>
      <c r="E2" t="s">
        <v>10</v>
      </c>
      <c r="F2">
        <v>1</v>
      </c>
      <c r="G2">
        <v>1.0000002379999999</v>
      </c>
      <c r="H2">
        <v>1.0000001190000001</v>
      </c>
      <c r="I2">
        <v>1</v>
      </c>
      <c r="J2">
        <v>1</v>
      </c>
      <c r="K2">
        <v>0</v>
      </c>
      <c r="L2">
        <f>F2*0.19+G2*0.25+H2*0.26+I2*0.12+J2*0.09+K2*0.09</f>
        <v>0.91000009043999996</v>
      </c>
      <c r="O2" s="1"/>
      <c r="P2" s="1"/>
      <c r="Q2" s="1"/>
      <c r="R2" s="1"/>
      <c r="S2" s="1"/>
      <c r="T2" s="1"/>
      <c r="U2" s="1"/>
    </row>
    <row r="3" spans="1:21" x14ac:dyDescent="0.2">
      <c r="O3" s="1"/>
      <c r="P3" s="1"/>
      <c r="Q3" s="1"/>
      <c r="R3" s="1"/>
      <c r="S3" s="1"/>
      <c r="T3" s="1"/>
      <c r="U3" s="1"/>
    </row>
    <row r="4" spans="1:21" x14ac:dyDescent="0.2">
      <c r="A4">
        <v>209463</v>
      </c>
      <c r="B4" t="s">
        <v>27</v>
      </c>
      <c r="C4" t="s">
        <v>28</v>
      </c>
      <c r="D4" t="s">
        <v>10</v>
      </c>
      <c r="E4" t="s">
        <v>10</v>
      </c>
      <c r="F4">
        <v>0.194895346</v>
      </c>
      <c r="G4">
        <v>0.67275559900000004</v>
      </c>
      <c r="H4">
        <v>0.46278923799999999</v>
      </c>
      <c r="I4">
        <v>0.928571429</v>
      </c>
      <c r="J4">
        <v>0.71428571399999996</v>
      </c>
      <c r="K4">
        <v>1</v>
      </c>
      <c r="L4">
        <f>F4*0.19+G4*0.25+H4*0.26+I4*0.12+J4*0.09+K4*0.09</f>
        <v>0.59125850310999994</v>
      </c>
      <c r="M4">
        <v>0.33333333300000001</v>
      </c>
      <c r="O4" s="1">
        <v>1</v>
      </c>
      <c r="P4">
        <v>0.33333333300000001</v>
      </c>
      <c r="Q4" s="1">
        <f>LOG(O4+1, 2)</f>
        <v>1</v>
      </c>
      <c r="R4" s="1">
        <f>P4/Q4</f>
        <v>0.33333333300000001</v>
      </c>
      <c r="S4" s="1">
        <f>R4</f>
        <v>0.33333333300000001</v>
      </c>
      <c r="T4" s="1">
        <v>4.6666666670000003</v>
      </c>
      <c r="U4" s="1">
        <f>S4/T4</f>
        <v>7.1428571352040809E-2</v>
      </c>
    </row>
    <row r="5" spans="1:21" x14ac:dyDescent="0.2">
      <c r="A5">
        <v>3545649</v>
      </c>
      <c r="B5" t="s">
        <v>12</v>
      </c>
      <c r="C5" t="s">
        <v>10</v>
      </c>
      <c r="D5" t="s">
        <v>13</v>
      </c>
      <c r="E5" t="s">
        <v>10</v>
      </c>
      <c r="F5">
        <v>0.143509411</v>
      </c>
      <c r="G5">
        <v>0.69560748299999997</v>
      </c>
      <c r="H5">
        <v>0.74534189699999998</v>
      </c>
      <c r="I5">
        <v>0.928571429</v>
      </c>
      <c r="J5">
        <v>0.85714285700000004</v>
      </c>
      <c r="K5">
        <v>0</v>
      </c>
      <c r="L5">
        <f>F5*0.19+G5*0.25+H5*0.26+I5*0.12+J5*0.09+K5*0.09</f>
        <v>0.58352898067000003</v>
      </c>
      <c r="M5">
        <v>4.6666666670000003</v>
      </c>
      <c r="O5" s="1">
        <v>2</v>
      </c>
      <c r="P5">
        <v>4.6666666670000003</v>
      </c>
      <c r="Q5" s="1">
        <f t="shared" ref="Q5:Q13" si="0">LOG(O5+1, 2)</f>
        <v>1.5849625007211563</v>
      </c>
      <c r="R5" s="1">
        <f t="shared" ref="R5:R13" si="1">P5/Q5</f>
        <v>2.9443388502104444</v>
      </c>
      <c r="S5" s="1">
        <f>SUM(R$4:R5)</f>
        <v>3.2776721832104445</v>
      </c>
      <c r="T5" s="1">
        <v>7.4006955989326721</v>
      </c>
      <c r="U5" s="1">
        <f t="shared" ref="U5:U13" si="2">S5/T5</f>
        <v>0.44288704208873964</v>
      </c>
    </row>
    <row r="6" spans="1:21" x14ac:dyDescent="0.2">
      <c r="A6">
        <v>575839</v>
      </c>
      <c r="B6" t="s">
        <v>23</v>
      </c>
      <c r="C6" t="s">
        <v>10</v>
      </c>
      <c r="D6" t="s">
        <v>24</v>
      </c>
      <c r="E6" t="s">
        <v>10</v>
      </c>
      <c r="F6">
        <v>0.15198441300000001</v>
      </c>
      <c r="G6">
        <v>0.54104304299999995</v>
      </c>
      <c r="H6">
        <v>0.64976531299999996</v>
      </c>
      <c r="I6">
        <v>0.78571428600000004</v>
      </c>
      <c r="J6">
        <v>0.571428571</v>
      </c>
      <c r="K6">
        <v>1</v>
      </c>
      <c r="L6">
        <f>F6*0.19+G6*0.25+H6*0.26+I6*0.12+J6*0.09+K6*0.09</f>
        <v>0.56879106630999998</v>
      </c>
      <c r="M6">
        <v>1.6666666670000001</v>
      </c>
      <c r="O6" s="1">
        <v>3</v>
      </c>
      <c r="P6">
        <v>1.6666666670000001</v>
      </c>
      <c r="Q6" s="1">
        <f t="shared" si="0"/>
        <v>2</v>
      </c>
      <c r="R6" s="1">
        <f t="shared" si="1"/>
        <v>0.83333333350000005</v>
      </c>
      <c r="S6" s="1">
        <f>SUM(R$4:R6)</f>
        <v>4.1110055167104447</v>
      </c>
      <c r="T6" s="1">
        <v>9.0673622654326724</v>
      </c>
      <c r="U6" s="1">
        <f t="shared" si="2"/>
        <v>0.45338494221001296</v>
      </c>
    </row>
    <row r="7" spans="1:21" x14ac:dyDescent="0.2">
      <c r="A7">
        <v>1330703</v>
      </c>
      <c r="B7" t="s">
        <v>18</v>
      </c>
      <c r="C7" t="s">
        <v>10</v>
      </c>
      <c r="D7" t="s">
        <v>19</v>
      </c>
      <c r="E7" t="s">
        <v>10</v>
      </c>
      <c r="F7">
        <v>4.1378005000000002E-2</v>
      </c>
      <c r="G7">
        <v>0.57953918000000004</v>
      </c>
      <c r="H7">
        <v>0.67544501999999995</v>
      </c>
      <c r="I7">
        <v>0.571428571</v>
      </c>
      <c r="J7">
        <v>0.71428571399999996</v>
      </c>
      <c r="K7">
        <v>1</v>
      </c>
      <c r="L7">
        <f>F7*0.19+G7*0.25+H7*0.26+I7*0.12+J7*0.09+K7*0.09</f>
        <v>0.55121946392999988</v>
      </c>
      <c r="M7">
        <v>3.3333333330000001</v>
      </c>
      <c r="O7" s="1">
        <v>4</v>
      </c>
      <c r="P7">
        <v>3.3333333330000001</v>
      </c>
      <c r="Q7" s="1">
        <f t="shared" si="0"/>
        <v>2.3219280948873622</v>
      </c>
      <c r="R7" s="1">
        <f t="shared" si="1"/>
        <v>1.4355885267677515</v>
      </c>
      <c r="S7" s="1">
        <f>SUM(R$4:R7)</f>
        <v>5.546594043478196</v>
      </c>
      <c r="T7" s="1">
        <v>10.502950792200425</v>
      </c>
      <c r="U7" s="1">
        <f t="shared" si="2"/>
        <v>0.528098641345358</v>
      </c>
    </row>
    <row r="8" spans="1:21" x14ac:dyDescent="0.2">
      <c r="A8">
        <v>865543</v>
      </c>
      <c r="B8" t="s">
        <v>16</v>
      </c>
      <c r="C8" t="s">
        <v>10</v>
      </c>
      <c r="D8" t="s">
        <v>17</v>
      </c>
      <c r="E8" t="s">
        <v>10</v>
      </c>
      <c r="F8">
        <v>7.3331569999999999E-2</v>
      </c>
      <c r="G8">
        <v>0.68474233200000001</v>
      </c>
      <c r="H8">
        <v>0.50635075600000001</v>
      </c>
      <c r="I8">
        <v>1</v>
      </c>
      <c r="J8">
        <v>1</v>
      </c>
      <c r="K8">
        <v>0</v>
      </c>
      <c r="L8">
        <f>F8*0.19+G8*0.25+H8*0.26+I8*0.12+J8*0.09+K8*0.09</f>
        <v>0.52676977786000001</v>
      </c>
      <c r="M8">
        <v>3.3333333330000001</v>
      </c>
      <c r="O8" s="1">
        <v>5</v>
      </c>
      <c r="P8">
        <v>3.3333333330000001</v>
      </c>
      <c r="Q8" s="1">
        <f t="shared" si="0"/>
        <v>2.5849625007211561</v>
      </c>
      <c r="R8" s="1">
        <f t="shared" si="1"/>
        <v>1.2895093573195211</v>
      </c>
      <c r="S8" s="1">
        <f>SUM(R$4:R8)</f>
        <v>6.8361034007977173</v>
      </c>
      <c r="T8" s="1">
        <v>11.405607342285403</v>
      </c>
      <c r="U8" s="1">
        <f t="shared" si="2"/>
        <v>0.59936338290845725</v>
      </c>
    </row>
    <row r="9" spans="1:21" x14ac:dyDescent="0.2">
      <c r="A9">
        <v>450669</v>
      </c>
      <c r="B9" t="s">
        <v>14</v>
      </c>
      <c r="C9" t="s">
        <v>10</v>
      </c>
      <c r="D9" t="s">
        <v>15</v>
      </c>
      <c r="E9" t="s">
        <v>10</v>
      </c>
      <c r="F9">
        <v>5.2836857000000001E-2</v>
      </c>
      <c r="G9">
        <v>0.55523693600000001</v>
      </c>
      <c r="H9">
        <v>0.67329895500000003</v>
      </c>
      <c r="I9">
        <v>0.64285714299999996</v>
      </c>
      <c r="J9">
        <v>0.28571428599999998</v>
      </c>
      <c r="K9">
        <v>1</v>
      </c>
      <c r="L9">
        <f>F9*0.19+G9*0.25+H9*0.26+I9*0.12+J9*0.09+K9*0.09</f>
        <v>0.51676310803000003</v>
      </c>
      <c r="M9">
        <v>4.3333333329999997</v>
      </c>
      <c r="O9" s="1">
        <v>6</v>
      </c>
      <c r="P9">
        <v>4.3333333329999997</v>
      </c>
      <c r="Q9" s="1">
        <f t="shared" si="0"/>
        <v>2.8073549220576042</v>
      </c>
      <c r="R9" s="1">
        <f t="shared" si="1"/>
        <v>1.5435644773493602</v>
      </c>
      <c r="S9" s="1">
        <f>SUM(R$4:R9)</f>
        <v>8.3796678781470781</v>
      </c>
      <c r="T9" s="1">
        <v>12.118021716501447</v>
      </c>
      <c r="U9" s="1">
        <f t="shared" si="2"/>
        <v>0.69150460976119987</v>
      </c>
    </row>
    <row r="10" spans="1:21" x14ac:dyDescent="0.2">
      <c r="A10">
        <v>10149</v>
      </c>
      <c r="B10" t="s">
        <v>20</v>
      </c>
      <c r="C10" t="s">
        <v>10</v>
      </c>
      <c r="D10" t="s">
        <v>21</v>
      </c>
      <c r="E10" t="s">
        <v>10</v>
      </c>
      <c r="F10">
        <v>4.5659856999999998E-2</v>
      </c>
      <c r="G10">
        <v>0.54140788299999998</v>
      </c>
      <c r="H10">
        <v>0.73662233399999999</v>
      </c>
      <c r="I10">
        <v>0.71428571399999996</v>
      </c>
      <c r="J10">
        <v>0.71428571399999996</v>
      </c>
      <c r="K10">
        <v>0</v>
      </c>
      <c r="L10">
        <f>F10*0.19+G10*0.25+H10*0.26+I10*0.12+J10*0.09+K10*0.09</f>
        <v>0.48554915036000001</v>
      </c>
      <c r="M10">
        <v>2.3333333330000001</v>
      </c>
      <c r="O10" s="1">
        <v>7</v>
      </c>
      <c r="P10">
        <v>2.3333333330000001</v>
      </c>
      <c r="Q10" s="1">
        <f t="shared" si="0"/>
        <v>3</v>
      </c>
      <c r="R10" s="1">
        <f t="shared" si="1"/>
        <v>0.77777777766666667</v>
      </c>
      <c r="S10" s="1">
        <f>SUM(R$4:R10)</f>
        <v>9.1574456558137456</v>
      </c>
      <c r="T10" s="1">
        <v>12.673577272168114</v>
      </c>
      <c r="U10" s="1">
        <f t="shared" si="2"/>
        <v>0.72256202484550358</v>
      </c>
    </row>
    <row r="11" spans="1:21" x14ac:dyDescent="0.2">
      <c r="A11">
        <v>894504</v>
      </c>
      <c r="B11" t="s">
        <v>26</v>
      </c>
      <c r="F11">
        <v>0.24626321800000001</v>
      </c>
      <c r="G11">
        <v>0.43490192300000002</v>
      </c>
      <c r="H11">
        <v>0.36054661900000001</v>
      </c>
      <c r="I11">
        <v>0.571428571</v>
      </c>
      <c r="J11">
        <v>0.85714285700000004</v>
      </c>
      <c r="K11">
        <v>1</v>
      </c>
      <c r="L11">
        <f>F11*0.19+G11*0.25+H11*0.26+I11*0.12+J11*0.09+K11*0.09</f>
        <v>0.48497189876000002</v>
      </c>
      <c r="M11">
        <v>0.66666666699999999</v>
      </c>
      <c r="O11" s="1">
        <v>8</v>
      </c>
      <c r="P11">
        <v>0.66666666699999999</v>
      </c>
      <c r="Q11" s="1">
        <f t="shared" si="0"/>
        <v>3.1699250014423126</v>
      </c>
      <c r="R11" s="1">
        <f t="shared" si="1"/>
        <v>0.21030991796230741</v>
      </c>
      <c r="S11" s="1">
        <f>SUM(R$4:R11)</f>
        <v>9.3677555737760532</v>
      </c>
      <c r="T11" s="1">
        <v>13.19935206691615</v>
      </c>
      <c r="U11" s="1">
        <f t="shared" si="2"/>
        <v>0.70971328943153966</v>
      </c>
    </row>
    <row r="12" spans="1:21" x14ac:dyDescent="0.2">
      <c r="A12">
        <v>24420</v>
      </c>
      <c r="B12" t="s">
        <v>22</v>
      </c>
      <c r="C12" t="s">
        <v>10</v>
      </c>
      <c r="D12" t="s">
        <v>13</v>
      </c>
      <c r="E12" t="s">
        <v>10</v>
      </c>
      <c r="F12">
        <v>4.4479757000000002E-2</v>
      </c>
      <c r="G12">
        <v>0.49775612400000002</v>
      </c>
      <c r="H12">
        <v>0.55722373700000005</v>
      </c>
      <c r="I12">
        <v>1</v>
      </c>
      <c r="J12">
        <v>0.71428571399999996</v>
      </c>
      <c r="K12">
        <v>0</v>
      </c>
      <c r="L12">
        <f>F12*0.19+G12*0.25+H12*0.26+I12*0.12+J12*0.09+K12*0.09</f>
        <v>0.46205407071000004</v>
      </c>
      <c r="M12">
        <v>2</v>
      </c>
      <c r="O12" s="1">
        <v>9</v>
      </c>
      <c r="P12">
        <v>2</v>
      </c>
      <c r="Q12" s="1">
        <f t="shared" si="0"/>
        <v>3.3219280948873626</v>
      </c>
      <c r="R12" s="1">
        <f t="shared" si="1"/>
        <v>0.60205999132796229</v>
      </c>
      <c r="S12" s="1">
        <f>SUM(R$4:R12)</f>
        <v>9.9698155651040157</v>
      </c>
      <c r="T12" s="1">
        <v>13.400038730792481</v>
      </c>
      <c r="U12" s="1">
        <f t="shared" si="2"/>
        <v>0.74401393648168945</v>
      </c>
    </row>
    <row r="13" spans="1:21" x14ac:dyDescent="0.2">
      <c r="A13">
        <v>652880</v>
      </c>
      <c r="B13" t="s">
        <v>25</v>
      </c>
      <c r="C13" t="s">
        <v>10</v>
      </c>
      <c r="D13" t="s">
        <v>13</v>
      </c>
      <c r="E13" t="s">
        <v>10</v>
      </c>
      <c r="F13">
        <v>4.2545548000000002E-2</v>
      </c>
      <c r="G13">
        <v>0.545391917</v>
      </c>
      <c r="H13">
        <v>0.49465778500000002</v>
      </c>
      <c r="I13">
        <v>0.85714285700000004</v>
      </c>
      <c r="J13">
        <v>0.85714285700000004</v>
      </c>
      <c r="K13">
        <v>0</v>
      </c>
      <c r="L13">
        <f>F13*0.19+G13*0.25+H13*0.26+I13*0.12+J13*0.09+K13*0.09</f>
        <v>0.45304265744000005</v>
      </c>
      <c r="M13">
        <v>1.6666666670000001</v>
      </c>
      <c r="O13" s="1">
        <v>10</v>
      </c>
      <c r="P13">
        <v>1.6666666670000001</v>
      </c>
      <c r="Q13" s="1">
        <f t="shared" si="0"/>
        <v>3.4594316186372978</v>
      </c>
      <c r="R13" s="1">
        <f t="shared" si="1"/>
        <v>0.481774710626168</v>
      </c>
      <c r="S13" s="1">
        <f>SUM(R$4:R13)</f>
        <v>10.451590275730183</v>
      </c>
      <c r="T13" s="1">
        <v>13.496393672802089</v>
      </c>
      <c r="U13" s="1">
        <f t="shared" si="2"/>
        <v>0.77439874155362043</v>
      </c>
    </row>
  </sheetData>
  <sortState ref="A4:M13">
    <sortCondition descending="1" ref="L4:L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Q3</vt:lpstr>
      <vt:lpstr>Q3 - noFea</vt:lpstr>
      <vt:lpstr>GS</vt:lpstr>
      <vt:lpstr>all+noLab+fea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Yu</dc:creator>
  <cp:lastModifiedBy>Lu, Yu</cp:lastModifiedBy>
  <dcterms:created xsi:type="dcterms:W3CDTF">2019-09-11T14:01:32Z</dcterms:created>
  <dcterms:modified xsi:type="dcterms:W3CDTF">2019-09-11T14:11:22Z</dcterms:modified>
</cp:coreProperties>
</file>