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u/Documents/Master Thesis/rating/lab_10q_sp/noLab_top10mix_sp/xlsx/"/>
    </mc:Choice>
  </mc:AlternateContent>
  <xr:revisionPtr revIDLastSave="0" documentId="13_ncr:1_{5A7F5FBA-78F8-9F47-AC17-330EBACE247C}" xr6:coauthVersionLast="36" xr6:coauthVersionMax="36" xr10:uidLastSave="{00000000-0000-0000-0000-000000000000}"/>
  <bookViews>
    <workbookView xWindow="4840" yWindow="840" windowWidth="27640" windowHeight="15940" activeTab="3" xr2:uid="{00000000-000D-0000-FFFF-FFFF00000000}"/>
  </bookViews>
  <sheets>
    <sheet name="Q1" sheetId="1" r:id="rId1"/>
    <sheet name="GS" sheetId="13" r:id="rId2"/>
    <sheet name="all+noLab+fea" sheetId="5" r:id="rId3"/>
    <sheet name="all+noLab+noFea" sheetId="6" r:id="rId4"/>
    <sheet name="TF-IDF" sheetId="10" r:id="rId5"/>
    <sheet name="ELMo" sheetId="11" r:id="rId6"/>
    <sheet name="USE" sheetId="12" r:id="rId7"/>
  </sheets>
  <calcPr calcId="181029"/>
</workbook>
</file>

<file path=xl/calcChain.xml><?xml version="1.0" encoding="utf-8"?>
<calcChain xmlns="http://schemas.openxmlformats.org/spreadsheetml/2006/main">
  <c r="P13" i="12" l="1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P4" i="12"/>
  <c r="Q4" i="12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Q8" i="11" s="1"/>
  <c r="P7" i="11"/>
  <c r="Q7" i="11" s="1"/>
  <c r="Q6" i="11"/>
  <c r="P6" i="11"/>
  <c r="P5" i="11"/>
  <c r="Q5" i="11" s="1"/>
  <c r="P4" i="11"/>
  <c r="Q4" i="11" s="1"/>
  <c r="P13" i="10"/>
  <c r="Q13" i="10" s="1"/>
  <c r="P12" i="10"/>
  <c r="Q12" i="10" s="1"/>
  <c r="P11" i="10"/>
  <c r="Q11" i="10" s="1"/>
  <c r="P10" i="10"/>
  <c r="Q10" i="10" s="1"/>
  <c r="P9" i="10"/>
  <c r="Q9" i="10" s="1"/>
  <c r="P8" i="10"/>
  <c r="Q8" i="10" s="1"/>
  <c r="P7" i="10"/>
  <c r="Q7" i="10" s="1"/>
  <c r="P6" i="10"/>
  <c r="Q6" i="10" s="1"/>
  <c r="P5" i="10"/>
  <c r="Q5" i="10" s="1"/>
  <c r="P4" i="10"/>
  <c r="Q4" i="10" s="1"/>
  <c r="L4" i="5"/>
  <c r="L5" i="5"/>
  <c r="L6" i="5"/>
  <c r="L7" i="5"/>
  <c r="L8" i="5"/>
  <c r="L10" i="5"/>
  <c r="L9" i="5"/>
  <c r="L11" i="5"/>
  <c r="L12" i="5"/>
  <c r="L13" i="5"/>
  <c r="L2" i="5"/>
  <c r="L4" i="6"/>
  <c r="L10" i="6"/>
  <c r="L5" i="6"/>
  <c r="L8" i="6"/>
  <c r="L13" i="6"/>
  <c r="L9" i="6"/>
  <c r="L7" i="6"/>
  <c r="L12" i="6"/>
  <c r="L11" i="6"/>
  <c r="L6" i="6"/>
  <c r="L2" i="6"/>
  <c r="Q13" i="6"/>
  <c r="R13" i="6" s="1"/>
  <c r="Q12" i="6"/>
  <c r="R12" i="6" s="1"/>
  <c r="Q11" i="6"/>
  <c r="R11" i="6" s="1"/>
  <c r="Q10" i="6"/>
  <c r="R10" i="6" s="1"/>
  <c r="Q9" i="6"/>
  <c r="R9" i="6" s="1"/>
  <c r="Q8" i="6"/>
  <c r="R8" i="6" s="1"/>
  <c r="Q7" i="6"/>
  <c r="R7" i="6" s="1"/>
  <c r="Q6" i="6"/>
  <c r="R6" i="6" s="1"/>
  <c r="Q5" i="6"/>
  <c r="R5" i="6" s="1"/>
  <c r="Q4" i="6"/>
  <c r="R4" i="6" s="1"/>
  <c r="Q13" i="5"/>
  <c r="R13" i="5" s="1"/>
  <c r="Q12" i="5"/>
  <c r="R12" i="5" s="1"/>
  <c r="Q11" i="5"/>
  <c r="R11" i="5" s="1"/>
  <c r="Q10" i="5"/>
  <c r="R10" i="5" s="1"/>
  <c r="Q9" i="5"/>
  <c r="R9" i="5" s="1"/>
  <c r="Q8" i="5"/>
  <c r="R8" i="5" s="1"/>
  <c r="Q7" i="5"/>
  <c r="R7" i="5" s="1"/>
  <c r="Q6" i="5"/>
  <c r="R6" i="5" s="1"/>
  <c r="Q5" i="5"/>
  <c r="R5" i="5" s="1"/>
  <c r="Q4" i="5"/>
  <c r="R4" i="5" s="1"/>
  <c r="P13" i="13"/>
  <c r="Q13" i="13" s="1"/>
  <c r="P12" i="13"/>
  <c r="Q12" i="13" s="1"/>
  <c r="Q11" i="13"/>
  <c r="P11" i="13"/>
  <c r="P10" i="13"/>
  <c r="Q10" i="13" s="1"/>
  <c r="P9" i="13"/>
  <c r="Q9" i="13" s="1"/>
  <c r="Q8" i="13"/>
  <c r="P8" i="13"/>
  <c r="P7" i="13"/>
  <c r="Q7" i="13" s="1"/>
  <c r="P6" i="13"/>
  <c r="Q6" i="13" s="1"/>
  <c r="P5" i="13"/>
  <c r="Q5" i="13" s="1"/>
  <c r="Q4" i="13"/>
  <c r="P4" i="13"/>
  <c r="R12" i="12" l="1"/>
  <c r="T12" i="12" s="1"/>
  <c r="R11" i="12"/>
  <c r="T11" i="12" s="1"/>
  <c r="R9" i="12"/>
  <c r="T9" i="12" s="1"/>
  <c r="R8" i="12"/>
  <c r="T8" i="12" s="1"/>
  <c r="R6" i="12"/>
  <c r="T6" i="12" s="1"/>
  <c r="R4" i="12"/>
  <c r="T4" i="12" s="1"/>
  <c r="R13" i="12"/>
  <c r="T13" i="12" s="1"/>
  <c r="R10" i="12"/>
  <c r="T10" i="12" s="1"/>
  <c r="R7" i="12"/>
  <c r="T7" i="12" s="1"/>
  <c r="R5" i="12"/>
  <c r="T5" i="12" s="1"/>
  <c r="R13" i="11"/>
  <c r="T13" i="11" s="1"/>
  <c r="R12" i="11"/>
  <c r="T12" i="11" s="1"/>
  <c r="R11" i="11"/>
  <c r="T11" i="11" s="1"/>
  <c r="R10" i="11"/>
  <c r="T10" i="11" s="1"/>
  <c r="R9" i="11"/>
  <c r="T9" i="11" s="1"/>
  <c r="R8" i="11"/>
  <c r="T8" i="11" s="1"/>
  <c r="R6" i="11"/>
  <c r="T6" i="11" s="1"/>
  <c r="R5" i="11"/>
  <c r="T5" i="11" s="1"/>
  <c r="R4" i="11"/>
  <c r="T4" i="11" s="1"/>
  <c r="R7" i="11"/>
  <c r="T7" i="11" s="1"/>
  <c r="R12" i="10"/>
  <c r="T12" i="10" s="1"/>
  <c r="R11" i="10"/>
  <c r="T11" i="10" s="1"/>
  <c r="R10" i="10"/>
  <c r="T10" i="10" s="1"/>
  <c r="R9" i="10"/>
  <c r="T9" i="10" s="1"/>
  <c r="R8" i="10"/>
  <c r="T8" i="10" s="1"/>
  <c r="R7" i="10"/>
  <c r="T7" i="10" s="1"/>
  <c r="R6" i="10"/>
  <c r="T6" i="10" s="1"/>
  <c r="R5" i="10"/>
  <c r="T5" i="10" s="1"/>
  <c r="R4" i="10"/>
  <c r="T4" i="10" s="1"/>
  <c r="R13" i="10"/>
  <c r="T13" i="10" s="1"/>
  <c r="S12" i="6"/>
  <c r="U12" i="6" s="1"/>
  <c r="S11" i="6"/>
  <c r="U11" i="6" s="1"/>
  <c r="S10" i="6"/>
  <c r="U10" i="6" s="1"/>
  <c r="S9" i="6"/>
  <c r="U9" i="6" s="1"/>
  <c r="S8" i="6"/>
  <c r="U8" i="6" s="1"/>
  <c r="S7" i="6"/>
  <c r="U7" i="6" s="1"/>
  <c r="S6" i="6"/>
  <c r="U6" i="6" s="1"/>
  <c r="S5" i="6"/>
  <c r="U5" i="6" s="1"/>
  <c r="S4" i="6"/>
  <c r="U4" i="6" s="1"/>
  <c r="S13" i="6"/>
  <c r="U13" i="6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R13" i="13"/>
  <c r="R12" i="13"/>
  <c r="R4" i="13"/>
  <c r="R5" i="13"/>
  <c r="R9" i="13"/>
  <c r="R8" i="13"/>
  <c r="R7" i="13"/>
  <c r="R11" i="13"/>
  <c r="R6" i="13"/>
  <c r="R10" i="13"/>
</calcChain>
</file>

<file path=xl/sharedStrings.xml><?xml version="1.0" encoding="utf-8"?>
<sst xmlns="http://schemas.openxmlformats.org/spreadsheetml/2006/main" count="379" uniqueCount="28">
  <si>
    <t>TF-IDF</t>
  </si>
  <si>
    <t>ELMo</t>
  </si>
  <si>
    <t>USE</t>
  </si>
  <si>
    <t>Sentence length</t>
  </si>
  <si>
    <t>Stopword count</t>
  </si>
  <si>
    <t>WH question type</t>
  </si>
  <si>
    <t>Q1 - GS</t>
  </si>
  <si>
    <t xml:space="preserve">Can you live a long life with type 2 diabetes? </t>
  </si>
  <si>
    <t>[]</t>
  </si>
  <si>
    <t xml:space="preserve">how long can you live with diabetes 2? </t>
  </si>
  <si>
    <t xml:space="preserve">how long can a type 2 diabetic survive without food or water? </t>
  </si>
  <si>
    <t xml:space="preserve">How long they can live the human who has type 1 diabetes ? </t>
  </si>
  <si>
    <t xml:space="preserve">How long will a dog live with diabetes? </t>
  </si>
  <si>
    <t xml:space="preserve">i am 58 yrs old my creatinine are 6.7 how long will i live without dailysis? </t>
  </si>
  <si>
    <t>['Creatinine', '=', '58', 'Creatinine', '=', '6.7']</t>
  </si>
  <si>
    <t xml:space="preserve">Can you drink alcohol when you have type 2 diabetes.? </t>
  </si>
  <si>
    <t xml:space="preserve">Can Diabetes type 1, result in pancreatic cancer in long run,  how is type 1 diabetes caused ? </t>
  </si>
  <si>
    <t xml:space="preserve">Can someone with type 2 diabetes donate blood? </t>
  </si>
  <si>
    <t xml:space="preserve">Can fruit smoothies give you type 2 diabetes? </t>
  </si>
  <si>
    <t xml:space="preserve">Can Type 2 diabetes lead to type 1 diabetes over time? </t>
  </si>
  <si>
    <t>Total</t>
  </si>
  <si>
    <t>i</t>
  </si>
  <si>
    <t>Rel i</t>
  </si>
  <si>
    <t>log2(i+1)</t>
  </si>
  <si>
    <t>Rel i/log2(i+1)</t>
  </si>
  <si>
    <t>IDCG</t>
  </si>
  <si>
    <t>DCG</t>
  </si>
  <si>
    <t>nDCG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</si>
</sst>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A2" sqref="A2"/>
    </sheetView>
  </sheetViews>
  <sheetFormatPr baseColWidth="10" defaultRowHeight="16" x14ac:dyDescent="0.2"/>
  <sheetData>
    <row r="1" spans="1:14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20</v>
      </c>
      <c r="N1" t="s">
        <v>6</v>
      </c>
    </row>
    <row r="2" spans="1:14" x14ac:dyDescent="0.2">
      <c r="A2">
        <v>762667</v>
      </c>
      <c r="B2" t="s">
        <v>7</v>
      </c>
      <c r="C2" t="s">
        <v>8</v>
      </c>
      <c r="D2" t="s">
        <v>8</v>
      </c>
      <c r="E2" t="s">
        <v>8</v>
      </c>
      <c r="F2">
        <v>1</v>
      </c>
      <c r="G2">
        <v>1</v>
      </c>
      <c r="H2">
        <v>1.0000001190000001</v>
      </c>
      <c r="I2">
        <v>1</v>
      </c>
      <c r="J2">
        <v>1</v>
      </c>
      <c r="K2">
        <v>0</v>
      </c>
    </row>
    <row r="4" spans="1:14" x14ac:dyDescent="0.2">
      <c r="A4">
        <v>2420520</v>
      </c>
      <c r="B4" t="s">
        <v>9</v>
      </c>
      <c r="C4" t="s">
        <v>8</v>
      </c>
      <c r="D4" t="s">
        <v>8</v>
      </c>
      <c r="E4" t="s">
        <v>8</v>
      </c>
      <c r="F4">
        <v>0.69480753200000001</v>
      </c>
      <c r="G4">
        <v>0.79004013500000003</v>
      </c>
      <c r="H4">
        <v>0.79934728200000005</v>
      </c>
      <c r="I4">
        <v>0.83333333300000001</v>
      </c>
      <c r="J4">
        <v>0.85714285700000004</v>
      </c>
      <c r="K4">
        <v>1</v>
      </c>
      <c r="N4">
        <v>4.8333333329999997</v>
      </c>
    </row>
    <row r="5" spans="1:14" x14ac:dyDescent="0.2">
      <c r="A5">
        <v>3031515</v>
      </c>
      <c r="B5" t="s">
        <v>10</v>
      </c>
      <c r="C5" t="s">
        <v>8</v>
      </c>
      <c r="D5" t="s">
        <v>8</v>
      </c>
      <c r="E5" t="s">
        <v>8</v>
      </c>
      <c r="F5">
        <v>0.19642695900000001</v>
      </c>
      <c r="G5">
        <v>0.72168266800000003</v>
      </c>
      <c r="H5">
        <v>0.75154674099999996</v>
      </c>
      <c r="I5">
        <v>0.83333333300000001</v>
      </c>
      <c r="J5">
        <v>0.85714285700000004</v>
      </c>
      <c r="K5">
        <v>1</v>
      </c>
      <c r="N5">
        <v>4</v>
      </c>
    </row>
    <row r="6" spans="1:14" x14ac:dyDescent="0.2">
      <c r="A6">
        <v>3455261</v>
      </c>
      <c r="B6" t="s">
        <v>11</v>
      </c>
      <c r="C6" t="s">
        <v>8</v>
      </c>
      <c r="D6" t="s">
        <v>8</v>
      </c>
      <c r="E6" t="s">
        <v>8</v>
      </c>
      <c r="F6">
        <v>0.50244249399999996</v>
      </c>
      <c r="G6">
        <v>0.72484779399999999</v>
      </c>
      <c r="H6">
        <v>0.84398400799999995</v>
      </c>
      <c r="I6">
        <v>0.75</v>
      </c>
      <c r="J6">
        <v>0.71428571399999996</v>
      </c>
      <c r="K6">
        <v>1</v>
      </c>
      <c r="N6">
        <v>3.3333333330000001</v>
      </c>
    </row>
    <row r="7" spans="1:14" x14ac:dyDescent="0.2">
      <c r="A7">
        <v>2994622</v>
      </c>
      <c r="B7" t="s">
        <v>12</v>
      </c>
      <c r="F7">
        <v>0.44828186599999997</v>
      </c>
      <c r="G7">
        <v>0.70011293900000005</v>
      </c>
      <c r="H7">
        <v>0.62706094999999995</v>
      </c>
      <c r="I7">
        <v>0.83333333300000001</v>
      </c>
      <c r="J7">
        <v>1</v>
      </c>
      <c r="K7">
        <v>1</v>
      </c>
      <c r="N7">
        <v>3</v>
      </c>
    </row>
    <row r="8" spans="1:14" x14ac:dyDescent="0.2">
      <c r="A8">
        <v>2589274</v>
      </c>
      <c r="B8" t="s">
        <v>13</v>
      </c>
      <c r="C8" t="s">
        <v>8</v>
      </c>
      <c r="D8" t="s">
        <v>8</v>
      </c>
      <c r="E8" t="s">
        <v>14</v>
      </c>
      <c r="F8">
        <v>0.19105850599999999</v>
      </c>
      <c r="G8">
        <v>0.61620044699999998</v>
      </c>
      <c r="H8">
        <v>0.592760921</v>
      </c>
      <c r="I8">
        <v>0.5</v>
      </c>
      <c r="J8">
        <v>0.571428571</v>
      </c>
      <c r="K8">
        <v>1</v>
      </c>
      <c r="N8">
        <v>2.3333333330000001</v>
      </c>
    </row>
    <row r="9" spans="1:14" x14ac:dyDescent="0.2">
      <c r="A9">
        <v>3079525</v>
      </c>
      <c r="B9" t="s">
        <v>15</v>
      </c>
      <c r="C9" t="s">
        <v>8</v>
      </c>
      <c r="D9" t="s">
        <v>8</v>
      </c>
      <c r="E9" t="s">
        <v>8</v>
      </c>
      <c r="F9">
        <v>0.11522354899999999</v>
      </c>
      <c r="G9">
        <v>0.74855291800000001</v>
      </c>
      <c r="H9">
        <v>0.83457905099999996</v>
      </c>
      <c r="I9">
        <v>1</v>
      </c>
      <c r="J9">
        <v>1</v>
      </c>
      <c r="K9">
        <v>1</v>
      </c>
      <c r="N9">
        <v>2.3333333330000001</v>
      </c>
    </row>
    <row r="10" spans="1:14" x14ac:dyDescent="0.2">
      <c r="A10">
        <v>72824</v>
      </c>
      <c r="B10" t="s">
        <v>16</v>
      </c>
      <c r="C10" t="s">
        <v>8</v>
      </c>
      <c r="D10" t="s">
        <v>8</v>
      </c>
      <c r="E10" t="s">
        <v>8</v>
      </c>
      <c r="F10">
        <v>0.23091614999999999</v>
      </c>
      <c r="G10">
        <v>0.675864935</v>
      </c>
      <c r="H10">
        <v>0.81355470399999996</v>
      </c>
      <c r="I10">
        <v>0.33333333300000001</v>
      </c>
      <c r="J10">
        <v>1</v>
      </c>
      <c r="K10">
        <v>1</v>
      </c>
      <c r="N10">
        <v>1.6666666670000001</v>
      </c>
    </row>
    <row r="11" spans="1:14" x14ac:dyDescent="0.2">
      <c r="A11">
        <v>15123</v>
      </c>
      <c r="B11" t="s">
        <v>17</v>
      </c>
      <c r="C11" t="s">
        <v>8</v>
      </c>
      <c r="D11" t="s">
        <v>8</v>
      </c>
      <c r="E11" t="s">
        <v>8</v>
      </c>
      <c r="F11">
        <v>0.101237884</v>
      </c>
      <c r="G11">
        <v>0.73694157599999999</v>
      </c>
      <c r="H11">
        <v>0.76861333899999995</v>
      </c>
      <c r="I11">
        <v>0.83333333300000001</v>
      </c>
      <c r="J11">
        <v>0.71428571399999996</v>
      </c>
      <c r="K11">
        <v>0</v>
      </c>
      <c r="N11">
        <v>1.6666666670000001</v>
      </c>
    </row>
    <row r="12" spans="1:14" x14ac:dyDescent="0.2">
      <c r="A12">
        <v>3684880</v>
      </c>
      <c r="B12" t="s">
        <v>18</v>
      </c>
      <c r="C12" t="s">
        <v>8</v>
      </c>
      <c r="D12" t="s">
        <v>8</v>
      </c>
      <c r="E12" t="s">
        <v>8</v>
      </c>
      <c r="F12">
        <v>9.5593106999999997E-2</v>
      </c>
      <c r="G12">
        <v>0.72278845300000005</v>
      </c>
      <c r="H12">
        <v>0.80247628699999995</v>
      </c>
      <c r="I12">
        <v>0.83333333300000001</v>
      </c>
      <c r="J12">
        <v>0.71428571399999996</v>
      </c>
      <c r="K12">
        <v>0</v>
      </c>
      <c r="N12">
        <v>1</v>
      </c>
    </row>
    <row r="13" spans="1:14" x14ac:dyDescent="0.2">
      <c r="A13">
        <v>1196417</v>
      </c>
      <c r="B13" t="s">
        <v>19</v>
      </c>
      <c r="C13" t="s">
        <v>8</v>
      </c>
      <c r="D13" t="s">
        <v>8</v>
      </c>
      <c r="E13" t="s">
        <v>8</v>
      </c>
      <c r="F13">
        <v>0.20347166899999999</v>
      </c>
      <c r="G13">
        <v>0.70779985199999995</v>
      </c>
      <c r="H13">
        <v>0.88399010899999997</v>
      </c>
      <c r="I13">
        <v>0.91666666699999999</v>
      </c>
      <c r="J13">
        <v>0.85714285700000004</v>
      </c>
      <c r="K13">
        <v>0</v>
      </c>
      <c r="N13">
        <v>0.83333333300000001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"/>
  <sheetViews>
    <sheetView workbookViewId="0">
      <selection activeCell="R5" sqref="R5"/>
    </sheetView>
  </sheetViews>
  <sheetFormatPr baseColWidth="10" defaultRowHeight="16" x14ac:dyDescent="0.2"/>
  <sheetData>
    <row r="1" spans="1:18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spans="1:18" x14ac:dyDescent="0.2">
      <c r="A2">
        <v>762667</v>
      </c>
      <c r="B2" t="s">
        <v>7</v>
      </c>
      <c r="C2" t="s">
        <v>8</v>
      </c>
      <c r="D2" t="s">
        <v>8</v>
      </c>
      <c r="E2" t="s">
        <v>8</v>
      </c>
      <c r="F2">
        <v>1</v>
      </c>
      <c r="G2">
        <v>1</v>
      </c>
      <c r="H2">
        <v>1.0000001190000001</v>
      </c>
      <c r="I2">
        <v>1</v>
      </c>
      <c r="J2">
        <v>1</v>
      </c>
      <c r="K2">
        <v>0</v>
      </c>
      <c r="N2" s="1"/>
      <c r="O2" s="1"/>
      <c r="P2" s="1"/>
      <c r="Q2" s="1"/>
      <c r="R2" s="1"/>
    </row>
    <row r="3" spans="1:18" x14ac:dyDescent="0.2">
      <c r="N3" s="1"/>
      <c r="O3" s="1"/>
      <c r="P3" s="1"/>
      <c r="Q3" s="1"/>
      <c r="R3" s="1"/>
    </row>
    <row r="4" spans="1:18" x14ac:dyDescent="0.2">
      <c r="A4">
        <v>2420520</v>
      </c>
      <c r="B4" t="s">
        <v>9</v>
      </c>
      <c r="C4" t="s">
        <v>8</v>
      </c>
      <c r="D4" t="s">
        <v>8</v>
      </c>
      <c r="E4" t="s">
        <v>8</v>
      </c>
      <c r="F4">
        <v>0.69480753200000001</v>
      </c>
      <c r="G4">
        <v>0.79004013500000003</v>
      </c>
      <c r="H4">
        <v>0.79934728200000005</v>
      </c>
      <c r="I4">
        <v>0.83333333300000001</v>
      </c>
      <c r="J4">
        <v>0.85714285700000004</v>
      </c>
      <c r="K4">
        <v>1</v>
      </c>
      <c r="L4">
        <v>4.8333333329999997</v>
      </c>
      <c r="N4" s="1">
        <v>1</v>
      </c>
      <c r="O4">
        <v>4.8333333329999997</v>
      </c>
      <c r="P4" s="1">
        <f>LOG(N4+1, 2)</f>
        <v>1</v>
      </c>
      <c r="Q4" s="1">
        <f>O4/P4</f>
        <v>4.8333333329999997</v>
      </c>
      <c r="R4" s="1">
        <f>Q4</f>
        <v>4.8333333329999997</v>
      </c>
    </row>
    <row r="5" spans="1:18" x14ac:dyDescent="0.2">
      <c r="A5">
        <v>3031515</v>
      </c>
      <c r="B5" t="s">
        <v>10</v>
      </c>
      <c r="C5" t="s">
        <v>8</v>
      </c>
      <c r="D5" t="s">
        <v>8</v>
      </c>
      <c r="E5" t="s">
        <v>8</v>
      </c>
      <c r="F5">
        <v>0.19642695900000001</v>
      </c>
      <c r="G5">
        <v>0.72168266800000003</v>
      </c>
      <c r="H5">
        <v>0.75154674099999996</v>
      </c>
      <c r="I5">
        <v>0.83333333300000001</v>
      </c>
      <c r="J5">
        <v>0.85714285700000004</v>
      </c>
      <c r="K5">
        <v>1</v>
      </c>
      <c r="L5">
        <v>4</v>
      </c>
      <c r="N5" s="1">
        <v>2</v>
      </c>
      <c r="O5">
        <v>4</v>
      </c>
      <c r="P5" s="1">
        <f t="shared" ref="P5:P13" si="0">LOG(N5+1, 2)</f>
        <v>1.5849625007211563</v>
      </c>
      <c r="Q5" s="1">
        <f t="shared" ref="Q5:Q13" si="1">O5/P5</f>
        <v>2.5237190142858297</v>
      </c>
      <c r="R5" s="1">
        <f>SUM(Q$4:Q5)</f>
        <v>7.3570523472858298</v>
      </c>
    </row>
    <row r="6" spans="1:18" x14ac:dyDescent="0.2">
      <c r="A6">
        <v>3455261</v>
      </c>
      <c r="B6" t="s">
        <v>11</v>
      </c>
      <c r="C6" t="s">
        <v>8</v>
      </c>
      <c r="D6" t="s">
        <v>8</v>
      </c>
      <c r="E6" t="s">
        <v>8</v>
      </c>
      <c r="F6">
        <v>0.50244249399999996</v>
      </c>
      <c r="G6">
        <v>0.72484779399999999</v>
      </c>
      <c r="H6">
        <v>0.84398400799999995</v>
      </c>
      <c r="I6">
        <v>0.75</v>
      </c>
      <c r="J6">
        <v>0.71428571399999996</v>
      </c>
      <c r="K6">
        <v>1</v>
      </c>
      <c r="L6">
        <v>3.3333333330000001</v>
      </c>
      <c r="N6" s="1">
        <v>3</v>
      </c>
      <c r="O6">
        <v>3.3333333330000001</v>
      </c>
      <c r="P6" s="1">
        <f t="shared" si="0"/>
        <v>2</v>
      </c>
      <c r="Q6" s="1">
        <f t="shared" si="1"/>
        <v>1.6666666665000001</v>
      </c>
      <c r="R6" s="1">
        <f>SUM(Q$4:Q6)</f>
        <v>9.0237190137858292</v>
      </c>
    </row>
    <row r="7" spans="1:18" x14ac:dyDescent="0.2">
      <c r="A7">
        <v>2994622</v>
      </c>
      <c r="B7" t="s">
        <v>12</v>
      </c>
      <c r="F7">
        <v>0.44828186599999997</v>
      </c>
      <c r="G7">
        <v>0.70011293900000005</v>
      </c>
      <c r="H7">
        <v>0.62706094999999995</v>
      </c>
      <c r="I7">
        <v>0.83333333300000001</v>
      </c>
      <c r="J7">
        <v>1</v>
      </c>
      <c r="K7">
        <v>1</v>
      </c>
      <c r="L7">
        <v>3</v>
      </c>
      <c r="N7" s="1">
        <v>4</v>
      </c>
      <c r="O7">
        <v>3</v>
      </c>
      <c r="P7" s="1">
        <f t="shared" si="0"/>
        <v>2.3219280948873622</v>
      </c>
      <c r="Q7" s="1">
        <f t="shared" si="1"/>
        <v>1.2920296742201793</v>
      </c>
      <c r="R7" s="1">
        <f>SUM(Q$4:Q7)</f>
        <v>10.315748688006009</v>
      </c>
    </row>
    <row r="8" spans="1:18" x14ac:dyDescent="0.2">
      <c r="A8">
        <v>2589274</v>
      </c>
      <c r="B8" t="s">
        <v>13</v>
      </c>
      <c r="C8" t="s">
        <v>8</v>
      </c>
      <c r="D8" t="s">
        <v>8</v>
      </c>
      <c r="E8" t="s">
        <v>14</v>
      </c>
      <c r="F8">
        <v>0.19105850599999999</v>
      </c>
      <c r="G8">
        <v>0.61620044699999998</v>
      </c>
      <c r="H8">
        <v>0.592760921</v>
      </c>
      <c r="I8">
        <v>0.5</v>
      </c>
      <c r="J8">
        <v>0.571428571</v>
      </c>
      <c r="K8">
        <v>1</v>
      </c>
      <c r="L8">
        <v>2.3333333330000001</v>
      </c>
      <c r="N8" s="1">
        <v>5</v>
      </c>
      <c r="O8">
        <v>2.3333333330000001</v>
      </c>
      <c r="P8" s="1">
        <f t="shared" si="0"/>
        <v>2.5849625007211561</v>
      </c>
      <c r="Q8" s="1">
        <f t="shared" si="1"/>
        <v>0.90265655008497947</v>
      </c>
      <c r="R8" s="1">
        <f>SUM(Q$4:Q8)</f>
        <v>11.218405238090988</v>
      </c>
    </row>
    <row r="9" spans="1:18" x14ac:dyDescent="0.2">
      <c r="A9">
        <v>3079525</v>
      </c>
      <c r="B9" t="s">
        <v>15</v>
      </c>
      <c r="C9" t="s">
        <v>8</v>
      </c>
      <c r="D9" t="s">
        <v>8</v>
      </c>
      <c r="E9" t="s">
        <v>8</v>
      </c>
      <c r="F9">
        <v>0.11522354899999999</v>
      </c>
      <c r="G9">
        <v>0.74855291800000001</v>
      </c>
      <c r="H9">
        <v>0.83457905099999996</v>
      </c>
      <c r="I9">
        <v>1</v>
      </c>
      <c r="J9">
        <v>1</v>
      </c>
      <c r="K9">
        <v>1</v>
      </c>
      <c r="L9">
        <v>2.3333333330000001</v>
      </c>
      <c r="N9" s="1">
        <v>6</v>
      </c>
      <c r="O9">
        <v>2.3333333330000001</v>
      </c>
      <c r="P9" s="1">
        <f t="shared" si="0"/>
        <v>2.8073549220576042</v>
      </c>
      <c r="Q9" s="1">
        <f t="shared" si="1"/>
        <v>0.83115010313331605</v>
      </c>
      <c r="R9" s="1">
        <f>SUM(Q$4:Q9)</f>
        <v>12.049555341224304</v>
      </c>
    </row>
    <row r="10" spans="1:18" x14ac:dyDescent="0.2">
      <c r="A10">
        <v>72824</v>
      </c>
      <c r="B10" t="s">
        <v>16</v>
      </c>
      <c r="C10" t="s">
        <v>8</v>
      </c>
      <c r="D10" t="s">
        <v>8</v>
      </c>
      <c r="E10" t="s">
        <v>8</v>
      </c>
      <c r="F10">
        <v>0.23091614999999999</v>
      </c>
      <c r="G10">
        <v>0.675864935</v>
      </c>
      <c r="H10">
        <v>0.81355470399999996</v>
      </c>
      <c r="I10">
        <v>0.33333333300000001</v>
      </c>
      <c r="J10">
        <v>1</v>
      </c>
      <c r="K10">
        <v>1</v>
      </c>
      <c r="L10">
        <v>1.6666666670000001</v>
      </c>
      <c r="N10" s="1">
        <v>7</v>
      </c>
      <c r="O10">
        <v>1.6666666670000001</v>
      </c>
      <c r="P10" s="1">
        <f t="shared" si="0"/>
        <v>3</v>
      </c>
      <c r="Q10" s="1">
        <f t="shared" si="1"/>
        <v>0.5555555556666667</v>
      </c>
      <c r="R10" s="1">
        <f>SUM(Q$4:Q10)</f>
        <v>12.60511089689097</v>
      </c>
    </row>
    <row r="11" spans="1:18" x14ac:dyDescent="0.2">
      <c r="A11">
        <v>15123</v>
      </c>
      <c r="B11" t="s">
        <v>17</v>
      </c>
      <c r="C11" t="s">
        <v>8</v>
      </c>
      <c r="D11" t="s">
        <v>8</v>
      </c>
      <c r="E11" t="s">
        <v>8</v>
      </c>
      <c r="F11">
        <v>0.101237884</v>
      </c>
      <c r="G11">
        <v>0.73694157599999999</v>
      </c>
      <c r="H11">
        <v>0.76861333899999995</v>
      </c>
      <c r="I11">
        <v>0.83333333300000001</v>
      </c>
      <c r="J11">
        <v>0.71428571399999996</v>
      </c>
      <c r="K11">
        <v>0</v>
      </c>
      <c r="L11">
        <v>1.6666666670000001</v>
      </c>
      <c r="N11" s="1">
        <v>8</v>
      </c>
      <c r="O11">
        <v>1.6666666670000001</v>
      </c>
      <c r="P11" s="1">
        <f t="shared" si="0"/>
        <v>3.1699250014423126</v>
      </c>
      <c r="Q11" s="1">
        <f t="shared" si="1"/>
        <v>0.52577479474803612</v>
      </c>
      <c r="R11" s="1">
        <f>SUM(Q$4:Q11)</f>
        <v>13.130885691639007</v>
      </c>
    </row>
    <row r="12" spans="1:18" x14ac:dyDescent="0.2">
      <c r="A12">
        <v>3684880</v>
      </c>
      <c r="B12" t="s">
        <v>18</v>
      </c>
      <c r="C12" t="s">
        <v>8</v>
      </c>
      <c r="D12" t="s">
        <v>8</v>
      </c>
      <c r="E12" t="s">
        <v>8</v>
      </c>
      <c r="F12">
        <v>9.5593106999999997E-2</v>
      </c>
      <c r="G12">
        <v>0.72278845300000005</v>
      </c>
      <c r="H12">
        <v>0.80247628699999995</v>
      </c>
      <c r="I12">
        <v>0.83333333300000001</v>
      </c>
      <c r="J12">
        <v>0.71428571399999996</v>
      </c>
      <c r="K12">
        <v>0</v>
      </c>
      <c r="L12">
        <v>1</v>
      </c>
      <c r="N12" s="1">
        <v>9</v>
      </c>
      <c r="O12">
        <v>1</v>
      </c>
      <c r="P12" s="1">
        <f t="shared" si="0"/>
        <v>3.3219280948873626</v>
      </c>
      <c r="Q12" s="1">
        <f t="shared" si="1"/>
        <v>0.30102999566398114</v>
      </c>
      <c r="R12" s="1">
        <f>SUM(Q$4:Q12)</f>
        <v>13.431915687302988</v>
      </c>
    </row>
    <row r="13" spans="1:18" x14ac:dyDescent="0.2">
      <c r="A13">
        <v>1196417</v>
      </c>
      <c r="B13" t="s">
        <v>19</v>
      </c>
      <c r="C13" t="s">
        <v>8</v>
      </c>
      <c r="D13" t="s">
        <v>8</v>
      </c>
      <c r="E13" t="s">
        <v>8</v>
      </c>
      <c r="F13">
        <v>0.20347166899999999</v>
      </c>
      <c r="G13">
        <v>0.70779985199999995</v>
      </c>
      <c r="H13">
        <v>0.88399010899999997</v>
      </c>
      <c r="I13">
        <v>0.91666666699999999</v>
      </c>
      <c r="J13">
        <v>0.85714285700000004</v>
      </c>
      <c r="K13">
        <v>0</v>
      </c>
      <c r="L13">
        <v>0.83333333300000001</v>
      </c>
      <c r="N13" s="1">
        <v>10</v>
      </c>
      <c r="O13">
        <v>0.83333333300000001</v>
      </c>
      <c r="P13" s="1">
        <f t="shared" si="0"/>
        <v>3.4594316186372978</v>
      </c>
      <c r="Q13" s="1">
        <f t="shared" si="1"/>
        <v>0.24088735516855159</v>
      </c>
      <c r="R13" s="1">
        <f>SUM(Q$4:Q13)</f>
        <v>13.672803042471539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topLeftCell="I1" workbookViewId="0">
      <selection activeCell="O2" sqref="O2"/>
    </sheetView>
  </sheetViews>
  <sheetFormatPr baseColWidth="10" defaultRowHeight="16" x14ac:dyDescent="0.2"/>
  <sheetData>
    <row r="1" spans="1:21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20</v>
      </c>
      <c r="M1" t="s">
        <v>6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26</v>
      </c>
      <c r="T1" s="1" t="s">
        <v>25</v>
      </c>
      <c r="U1" s="1" t="s">
        <v>27</v>
      </c>
    </row>
    <row r="2" spans="1:21" x14ac:dyDescent="0.2">
      <c r="A2">
        <v>762667</v>
      </c>
      <c r="B2" t="s">
        <v>7</v>
      </c>
      <c r="C2" t="s">
        <v>8</v>
      </c>
      <c r="D2" t="s">
        <v>8</v>
      </c>
      <c r="E2" t="s">
        <v>8</v>
      </c>
      <c r="F2">
        <v>1</v>
      </c>
      <c r="G2">
        <v>1</v>
      </c>
      <c r="H2">
        <v>1.0000001190000001</v>
      </c>
      <c r="I2">
        <v>1</v>
      </c>
      <c r="J2">
        <v>1</v>
      </c>
      <c r="K2">
        <v>0</v>
      </c>
      <c r="L2">
        <f>F2*0.19+G2*0.25+H2*0.26+I2*0.12+J2*0.09+K2*0.09</f>
        <v>0.91000003094000004</v>
      </c>
      <c r="O2" s="1"/>
      <c r="P2" s="1"/>
      <c r="Q2" s="1"/>
      <c r="R2" s="1"/>
      <c r="S2" s="1"/>
      <c r="T2" s="1"/>
      <c r="U2" s="1"/>
    </row>
    <row r="3" spans="1:21" x14ac:dyDescent="0.2">
      <c r="O3" s="1"/>
      <c r="P3" s="1"/>
      <c r="Q3" s="1"/>
      <c r="R3" s="1"/>
      <c r="S3" s="1"/>
      <c r="T3" s="1"/>
      <c r="U3" s="1"/>
    </row>
    <row r="4" spans="1:21" x14ac:dyDescent="0.2">
      <c r="A4">
        <v>2420520</v>
      </c>
      <c r="B4" t="s">
        <v>9</v>
      </c>
      <c r="C4" t="s">
        <v>8</v>
      </c>
      <c r="D4" t="s">
        <v>8</v>
      </c>
      <c r="E4" t="s">
        <v>8</v>
      </c>
      <c r="F4">
        <v>0.69480753200000001</v>
      </c>
      <c r="G4">
        <v>0.79004013500000003</v>
      </c>
      <c r="H4">
        <v>0.79934728200000005</v>
      </c>
      <c r="I4">
        <v>0.83333333300000001</v>
      </c>
      <c r="J4">
        <v>0.85714285700000004</v>
      </c>
      <c r="K4">
        <v>1</v>
      </c>
      <c r="L4">
        <f>F4*0.19+G4*0.25+H4*0.26+I4*0.12+J4*0.09+K4*0.09</f>
        <v>0.80449661524000005</v>
      </c>
      <c r="M4">
        <v>4.8333333329999997</v>
      </c>
      <c r="O4" s="1">
        <v>1</v>
      </c>
      <c r="P4">
        <v>4.8333333329999997</v>
      </c>
      <c r="Q4" s="1">
        <f>LOG(O4+1, 2)</f>
        <v>1</v>
      </c>
      <c r="R4" s="1">
        <f>P4/Q4</f>
        <v>4.8333333329999997</v>
      </c>
      <c r="S4" s="1">
        <f>R4</f>
        <v>4.8333333329999997</v>
      </c>
      <c r="T4" s="1">
        <v>4.8333333329999997</v>
      </c>
      <c r="U4" s="1">
        <f>S4/T4</f>
        <v>1</v>
      </c>
    </row>
    <row r="5" spans="1:21" x14ac:dyDescent="0.2">
      <c r="A5">
        <v>3455261</v>
      </c>
      <c r="B5" t="s">
        <v>11</v>
      </c>
      <c r="C5" t="s">
        <v>8</v>
      </c>
      <c r="D5" t="s">
        <v>8</v>
      </c>
      <c r="E5" t="s">
        <v>8</v>
      </c>
      <c r="F5">
        <v>0.50244249399999996</v>
      </c>
      <c r="G5">
        <v>0.72484779399999999</v>
      </c>
      <c r="H5">
        <v>0.84398400799999995</v>
      </c>
      <c r="I5">
        <v>0.75</v>
      </c>
      <c r="J5">
        <v>0.71428571399999996</v>
      </c>
      <c r="K5">
        <v>1</v>
      </c>
      <c r="L5">
        <f>F5*0.19+G5*0.25+H5*0.26+I5*0.12+J5*0.09+K5*0.09</f>
        <v>0.74039757869999989</v>
      </c>
      <c r="M5">
        <v>3.3333333330000001</v>
      </c>
      <c r="O5" s="1">
        <v>2</v>
      </c>
      <c r="P5">
        <v>3.3333333330000001</v>
      </c>
      <c r="Q5" s="1">
        <f t="shared" ref="Q5:Q13" si="0">LOG(O5+1, 2)</f>
        <v>1.5849625007211563</v>
      </c>
      <c r="R5" s="1">
        <f t="shared" ref="R5:R13" si="1">P5/Q5</f>
        <v>2.103099178361215</v>
      </c>
      <c r="S5" s="1">
        <f>SUM(R$4:R5)</f>
        <v>6.9364325113612146</v>
      </c>
      <c r="T5" s="1">
        <v>7.3570523472858298</v>
      </c>
      <c r="U5" s="1">
        <f t="shared" ref="U5:U13" si="2">S5/T5</f>
        <v>0.94282766846428778</v>
      </c>
    </row>
    <row r="6" spans="1:21" x14ac:dyDescent="0.2">
      <c r="A6">
        <v>3079525</v>
      </c>
      <c r="B6" t="s">
        <v>15</v>
      </c>
      <c r="C6" t="s">
        <v>8</v>
      </c>
      <c r="D6" t="s">
        <v>8</v>
      </c>
      <c r="E6" t="s">
        <v>8</v>
      </c>
      <c r="F6">
        <v>0.11522354899999999</v>
      </c>
      <c r="G6">
        <v>0.74855291800000001</v>
      </c>
      <c r="H6">
        <v>0.83457905099999996</v>
      </c>
      <c r="I6">
        <v>1</v>
      </c>
      <c r="J6">
        <v>1</v>
      </c>
      <c r="K6">
        <v>1</v>
      </c>
      <c r="L6">
        <f>F6*0.19+G6*0.25+H6*0.26+I6*0.12+J6*0.09+K6*0.09</f>
        <v>0.72602125706999998</v>
      </c>
      <c r="M6">
        <v>2.3333333330000001</v>
      </c>
      <c r="O6" s="1">
        <v>3</v>
      </c>
      <c r="P6">
        <v>2.3333333330000001</v>
      </c>
      <c r="Q6" s="1">
        <f t="shared" si="0"/>
        <v>2</v>
      </c>
      <c r="R6" s="1">
        <f t="shared" si="1"/>
        <v>1.1666666665000001</v>
      </c>
      <c r="S6" s="1">
        <f>SUM(R$4:R6)</f>
        <v>8.103099177861214</v>
      </c>
      <c r="T6" s="1">
        <v>9.0237190137858292</v>
      </c>
      <c r="U6" s="1">
        <f t="shared" si="2"/>
        <v>0.89797778116559768</v>
      </c>
    </row>
    <row r="7" spans="1:21" x14ac:dyDescent="0.2">
      <c r="A7">
        <v>2994622</v>
      </c>
      <c r="B7" t="s">
        <v>12</v>
      </c>
      <c r="F7">
        <v>0.44828186599999997</v>
      </c>
      <c r="G7">
        <v>0.70011293900000005</v>
      </c>
      <c r="H7">
        <v>0.62706094999999995</v>
      </c>
      <c r="I7">
        <v>0.83333333300000001</v>
      </c>
      <c r="J7">
        <v>1</v>
      </c>
      <c r="K7">
        <v>1</v>
      </c>
      <c r="L7">
        <f>F7*0.19+G7*0.25+H7*0.26+I7*0.12+J7*0.09+K7*0.09</f>
        <v>0.70323763624999991</v>
      </c>
      <c r="M7">
        <v>3</v>
      </c>
      <c r="O7" s="1">
        <v>4</v>
      </c>
      <c r="P7">
        <v>3</v>
      </c>
      <c r="Q7" s="1">
        <f t="shared" si="0"/>
        <v>2.3219280948873622</v>
      </c>
      <c r="R7" s="1">
        <f t="shared" si="1"/>
        <v>1.2920296742201793</v>
      </c>
      <c r="S7" s="1">
        <f>SUM(R$4:R7)</f>
        <v>9.3951288520813936</v>
      </c>
      <c r="T7" s="1">
        <v>10.315748688006009</v>
      </c>
      <c r="U7" s="1">
        <f t="shared" si="2"/>
        <v>0.91075588754939252</v>
      </c>
    </row>
    <row r="8" spans="1:21" x14ac:dyDescent="0.2">
      <c r="A8">
        <v>3031515</v>
      </c>
      <c r="B8" t="s">
        <v>10</v>
      </c>
      <c r="C8" t="s">
        <v>8</v>
      </c>
      <c r="D8" t="s">
        <v>8</v>
      </c>
      <c r="E8" t="s">
        <v>8</v>
      </c>
      <c r="F8">
        <v>0.19642695900000001</v>
      </c>
      <c r="G8">
        <v>0.72168266800000003</v>
      </c>
      <c r="H8">
        <v>0.75154674099999996</v>
      </c>
      <c r="I8">
        <v>0.83333333300000001</v>
      </c>
      <c r="J8">
        <v>0.85714285700000004</v>
      </c>
      <c r="K8">
        <v>1</v>
      </c>
      <c r="L8">
        <f>F8*0.19+G8*0.25+H8*0.26+I8*0.12+J8*0.09+K8*0.09</f>
        <v>0.68028679895999999</v>
      </c>
      <c r="M8">
        <v>4</v>
      </c>
      <c r="O8" s="1">
        <v>5</v>
      </c>
      <c r="P8">
        <v>4</v>
      </c>
      <c r="Q8" s="1">
        <f t="shared" si="0"/>
        <v>2.5849625007211561</v>
      </c>
      <c r="R8" s="1">
        <f t="shared" si="1"/>
        <v>1.5474112289381665</v>
      </c>
      <c r="S8" s="1">
        <f>SUM(R$4:R8)</f>
        <v>10.94254008101956</v>
      </c>
      <c r="T8" s="1">
        <v>11.218405238090988</v>
      </c>
      <c r="U8" s="1">
        <f t="shared" si="2"/>
        <v>0.9754095924316627</v>
      </c>
    </row>
    <row r="9" spans="1:21" x14ac:dyDescent="0.2">
      <c r="A9">
        <v>72824</v>
      </c>
      <c r="B9" t="s">
        <v>16</v>
      </c>
      <c r="C9" t="s">
        <v>8</v>
      </c>
      <c r="D9" t="s">
        <v>8</v>
      </c>
      <c r="E9" t="s">
        <v>8</v>
      </c>
      <c r="F9">
        <v>0.23091614999999999</v>
      </c>
      <c r="G9">
        <v>0.675864935</v>
      </c>
      <c r="H9">
        <v>0.81355470399999996</v>
      </c>
      <c r="I9">
        <v>0.33333333300000001</v>
      </c>
      <c r="J9">
        <v>1</v>
      </c>
      <c r="K9">
        <v>1</v>
      </c>
      <c r="L9">
        <f>F9*0.19+G9*0.25+H9*0.26+I9*0.12+J9*0.09+K9*0.09</f>
        <v>0.64436452524999999</v>
      </c>
      <c r="M9">
        <v>1.6666666670000001</v>
      </c>
      <c r="O9" s="1">
        <v>6</v>
      </c>
      <c r="P9">
        <v>1.6666666670000001</v>
      </c>
      <c r="Q9" s="1">
        <f t="shared" si="0"/>
        <v>2.8073549220576042</v>
      </c>
      <c r="R9" s="1">
        <f t="shared" si="1"/>
        <v>0.59367864529877268</v>
      </c>
      <c r="S9" s="1">
        <f>SUM(R$4:R9)</f>
        <v>11.536218726318333</v>
      </c>
      <c r="T9" s="1">
        <v>12.049555341224304</v>
      </c>
      <c r="U9" s="1">
        <f t="shared" si="2"/>
        <v>0.95739787897817874</v>
      </c>
    </row>
    <row r="10" spans="1:21" x14ac:dyDescent="0.2">
      <c r="A10">
        <v>1196417</v>
      </c>
      <c r="B10" t="s">
        <v>19</v>
      </c>
      <c r="C10" t="s">
        <v>8</v>
      </c>
      <c r="D10" t="s">
        <v>8</v>
      </c>
      <c r="E10" t="s">
        <v>8</v>
      </c>
      <c r="F10">
        <v>0.20347166899999999</v>
      </c>
      <c r="G10">
        <v>0.70779985199999995</v>
      </c>
      <c r="H10">
        <v>0.88399010899999997</v>
      </c>
      <c r="I10">
        <v>0.91666666699999999</v>
      </c>
      <c r="J10">
        <v>0.85714285700000004</v>
      </c>
      <c r="K10">
        <v>0</v>
      </c>
      <c r="L10">
        <f>F10*0.19+G10*0.25+H10*0.26+I10*0.12+J10*0.09+K10*0.09</f>
        <v>0.63258986561999997</v>
      </c>
      <c r="M10">
        <v>0.83333333300000001</v>
      </c>
      <c r="O10" s="1">
        <v>7</v>
      </c>
      <c r="P10">
        <v>0.83333333300000001</v>
      </c>
      <c r="Q10" s="1">
        <f t="shared" si="0"/>
        <v>3</v>
      </c>
      <c r="R10" s="1">
        <f t="shared" si="1"/>
        <v>0.27777777766666667</v>
      </c>
      <c r="S10" s="1">
        <f>SUM(R$4:R10)</f>
        <v>11.813996503985001</v>
      </c>
      <c r="T10" s="1">
        <v>12.60511089689097</v>
      </c>
      <c r="U10" s="1">
        <f t="shared" si="2"/>
        <v>0.9372386011216215</v>
      </c>
    </row>
    <row r="11" spans="1:21" x14ac:dyDescent="0.2">
      <c r="A11">
        <v>3684880</v>
      </c>
      <c r="B11" t="s">
        <v>18</v>
      </c>
      <c r="C11" t="s">
        <v>8</v>
      </c>
      <c r="D11" t="s">
        <v>8</v>
      </c>
      <c r="E11" t="s">
        <v>8</v>
      </c>
      <c r="F11">
        <v>9.5593106999999997E-2</v>
      </c>
      <c r="G11">
        <v>0.72278845300000005</v>
      </c>
      <c r="H11">
        <v>0.80247628699999995</v>
      </c>
      <c r="I11">
        <v>0.83333333300000001</v>
      </c>
      <c r="J11">
        <v>0.71428571399999996</v>
      </c>
      <c r="K11">
        <v>0</v>
      </c>
      <c r="L11">
        <f>F11*0.19+G11*0.25+H11*0.26+I11*0.12+J11*0.09+K11*0.09</f>
        <v>0.57178935241999995</v>
      </c>
      <c r="M11">
        <v>1</v>
      </c>
      <c r="O11" s="1">
        <v>8</v>
      </c>
      <c r="P11">
        <v>1</v>
      </c>
      <c r="Q11" s="1">
        <f t="shared" si="0"/>
        <v>3.1699250014423126</v>
      </c>
      <c r="R11" s="1">
        <f t="shared" si="1"/>
        <v>0.31546487678572871</v>
      </c>
      <c r="S11" s="1">
        <f>SUM(R$4:R11)</f>
        <v>12.12946138077073</v>
      </c>
      <c r="T11" s="1">
        <v>13.130885691639007</v>
      </c>
      <c r="U11" s="1">
        <f t="shared" si="2"/>
        <v>0.9237352045867</v>
      </c>
    </row>
    <row r="12" spans="1:21" x14ac:dyDescent="0.2">
      <c r="A12">
        <v>15123</v>
      </c>
      <c r="B12" t="s">
        <v>17</v>
      </c>
      <c r="C12" t="s">
        <v>8</v>
      </c>
      <c r="D12" t="s">
        <v>8</v>
      </c>
      <c r="E12" t="s">
        <v>8</v>
      </c>
      <c r="F12">
        <v>0.101237884</v>
      </c>
      <c r="G12">
        <v>0.73694157599999999</v>
      </c>
      <c r="H12">
        <v>0.76861333899999995</v>
      </c>
      <c r="I12">
        <v>0.83333333300000001</v>
      </c>
      <c r="J12">
        <v>0.71428571399999996</v>
      </c>
      <c r="K12">
        <v>0</v>
      </c>
      <c r="L12">
        <f>F12*0.19+G12*0.25+H12*0.26+I12*0.12+J12*0.09+K12*0.09</f>
        <v>0.56759577431999997</v>
      </c>
      <c r="M12">
        <v>1.6666666670000001</v>
      </c>
      <c r="O12" s="1">
        <v>9</v>
      </c>
      <c r="P12">
        <v>1.6666666670000001</v>
      </c>
      <c r="Q12" s="1">
        <f t="shared" si="0"/>
        <v>3.3219280948873626</v>
      </c>
      <c r="R12" s="1">
        <f t="shared" si="1"/>
        <v>0.50171665954031197</v>
      </c>
      <c r="S12" s="1">
        <f>SUM(R$4:R12)</f>
        <v>12.631178040311042</v>
      </c>
      <c r="T12" s="1">
        <v>13.431915687302988</v>
      </c>
      <c r="U12" s="1">
        <f t="shared" si="2"/>
        <v>0.9403854471965698</v>
      </c>
    </row>
    <row r="13" spans="1:21" x14ac:dyDescent="0.2">
      <c r="A13">
        <v>2589274</v>
      </c>
      <c r="B13" t="s">
        <v>13</v>
      </c>
      <c r="C13" t="s">
        <v>8</v>
      </c>
      <c r="D13" t="s">
        <v>8</v>
      </c>
      <c r="E13" t="s">
        <v>14</v>
      </c>
      <c r="F13">
        <v>0.19105850599999999</v>
      </c>
      <c r="G13">
        <v>0.61620044699999998</v>
      </c>
      <c r="H13">
        <v>0.592760921</v>
      </c>
      <c r="I13">
        <v>0.5</v>
      </c>
      <c r="J13">
        <v>0.571428571</v>
      </c>
      <c r="K13">
        <v>1</v>
      </c>
      <c r="L13">
        <f>F13*0.19+G13*0.25+H13*0.26+I13*0.12+J13*0.09+K13*0.09</f>
        <v>0.54589763874000008</v>
      </c>
      <c r="M13">
        <v>2.3333333330000001</v>
      </c>
      <c r="O13" s="1">
        <v>10</v>
      </c>
      <c r="P13">
        <v>2.3333333330000001</v>
      </c>
      <c r="Q13" s="1">
        <f t="shared" si="0"/>
        <v>3.4594316186372978</v>
      </c>
      <c r="R13" s="1">
        <f t="shared" si="1"/>
        <v>0.67448459464538335</v>
      </c>
      <c r="S13" s="1">
        <f>SUM(R$4:R13)</f>
        <v>13.305662634956425</v>
      </c>
      <c r="T13" s="1">
        <v>13.672803042471539</v>
      </c>
      <c r="U13" s="1">
        <f t="shared" si="2"/>
        <v>0.97314812431842446</v>
      </c>
    </row>
  </sheetData>
  <sortState ref="A4:M13">
    <sortCondition descending="1" ref="L4:L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3"/>
  <sheetViews>
    <sheetView tabSelected="1" topLeftCell="L1" workbookViewId="0">
      <selection activeCell="P5" sqref="P5"/>
    </sheetView>
  </sheetViews>
  <sheetFormatPr baseColWidth="10" defaultRowHeight="16" x14ac:dyDescent="0.2"/>
  <sheetData>
    <row r="1" spans="1:21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20</v>
      </c>
      <c r="M1" t="s">
        <v>6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26</v>
      </c>
      <c r="T1" s="1" t="s">
        <v>25</v>
      </c>
      <c r="U1" s="1" t="s">
        <v>27</v>
      </c>
    </row>
    <row r="2" spans="1:21" x14ac:dyDescent="0.2">
      <c r="A2">
        <v>762667</v>
      </c>
      <c r="B2" t="s">
        <v>7</v>
      </c>
      <c r="C2" t="s">
        <v>8</v>
      </c>
      <c r="D2" t="s">
        <v>8</v>
      </c>
      <c r="E2" t="s">
        <v>8</v>
      </c>
      <c r="F2">
        <v>1</v>
      </c>
      <c r="G2">
        <v>1</v>
      </c>
      <c r="H2">
        <v>1.0000001190000001</v>
      </c>
      <c r="I2">
        <v>1</v>
      </c>
      <c r="J2">
        <v>1</v>
      </c>
      <c r="K2">
        <v>0</v>
      </c>
      <c r="L2">
        <f>F2*0.3+G2*0.31+H2*0.39</f>
        <v>1.0000000464100001</v>
      </c>
      <c r="O2" s="1"/>
      <c r="P2" s="1"/>
      <c r="Q2" s="1"/>
      <c r="R2" s="1"/>
      <c r="S2" s="1"/>
      <c r="T2" s="1"/>
      <c r="U2" s="1"/>
    </row>
    <row r="3" spans="1:21" x14ac:dyDescent="0.2">
      <c r="O3" s="1"/>
      <c r="P3" s="1"/>
      <c r="Q3" s="1"/>
      <c r="R3" s="1"/>
      <c r="S3" s="1"/>
      <c r="T3" s="1"/>
      <c r="U3" s="1"/>
    </row>
    <row r="4" spans="1:21" x14ac:dyDescent="0.2">
      <c r="A4">
        <v>2420520</v>
      </c>
      <c r="B4" t="s">
        <v>9</v>
      </c>
      <c r="C4" t="s">
        <v>8</v>
      </c>
      <c r="D4" t="s">
        <v>8</v>
      </c>
      <c r="E4" t="s">
        <v>8</v>
      </c>
      <c r="F4">
        <v>0.69480753200000001</v>
      </c>
      <c r="G4">
        <v>0.79004013500000003</v>
      </c>
      <c r="H4">
        <v>0.79934728200000005</v>
      </c>
      <c r="I4">
        <v>0.83333333300000001</v>
      </c>
      <c r="J4">
        <v>0.85714285700000004</v>
      </c>
      <c r="K4">
        <v>1</v>
      </c>
      <c r="L4">
        <f>F4*0.3+G4*0.31+H4*0.39</f>
        <v>0.76510014143000005</v>
      </c>
      <c r="M4">
        <v>4.8333333329999997</v>
      </c>
      <c r="O4" s="1">
        <v>1</v>
      </c>
      <c r="P4">
        <v>4.8333333329999997</v>
      </c>
      <c r="Q4" s="1">
        <f>LOG(O4+1, 2)</f>
        <v>1</v>
      </c>
      <c r="R4" s="1">
        <f>P4/Q4</f>
        <v>4.8333333329999997</v>
      </c>
      <c r="S4" s="1">
        <f>R4</f>
        <v>4.8333333329999997</v>
      </c>
      <c r="T4" s="1">
        <v>4.8333333329999997</v>
      </c>
      <c r="U4" s="1">
        <f>S4/T4</f>
        <v>1</v>
      </c>
    </row>
    <row r="5" spans="1:21" x14ac:dyDescent="0.2">
      <c r="A5">
        <v>3455261</v>
      </c>
      <c r="B5" t="s">
        <v>11</v>
      </c>
      <c r="C5" t="s">
        <v>8</v>
      </c>
      <c r="D5" t="s">
        <v>8</v>
      </c>
      <c r="E5" t="s">
        <v>8</v>
      </c>
      <c r="F5">
        <v>0.50244249399999996</v>
      </c>
      <c r="G5">
        <v>0.72484779399999999</v>
      </c>
      <c r="H5">
        <v>0.84398400799999995</v>
      </c>
      <c r="I5">
        <v>0.75</v>
      </c>
      <c r="J5">
        <v>0.71428571399999996</v>
      </c>
      <c r="K5">
        <v>1</v>
      </c>
      <c r="L5">
        <f>F5*0.3+G5*0.31+H5*0.39</f>
        <v>0.70458932745999991</v>
      </c>
      <c r="M5">
        <v>3.3333333330000001</v>
      </c>
      <c r="O5" s="1">
        <v>2</v>
      </c>
      <c r="P5">
        <v>3.3333333330000001</v>
      </c>
      <c r="Q5" s="1">
        <f t="shared" ref="Q5:Q13" si="0">LOG(O5+1, 2)</f>
        <v>1.5849625007211563</v>
      </c>
      <c r="R5" s="1">
        <f t="shared" ref="R5:R13" si="1">P5/Q5</f>
        <v>2.103099178361215</v>
      </c>
      <c r="S5" s="1">
        <f>SUM(R$4:R5)</f>
        <v>6.9364325113612146</v>
      </c>
      <c r="T5" s="1">
        <v>7.3570523472858298</v>
      </c>
      <c r="U5" s="1">
        <f t="shared" ref="U5:U13" si="2">S5/T5</f>
        <v>0.94282766846428778</v>
      </c>
    </row>
    <row r="6" spans="1:21" x14ac:dyDescent="0.2">
      <c r="A6">
        <v>1196417</v>
      </c>
      <c r="B6" t="s">
        <v>19</v>
      </c>
      <c r="C6" t="s">
        <v>8</v>
      </c>
      <c r="D6" t="s">
        <v>8</v>
      </c>
      <c r="E6" t="s">
        <v>8</v>
      </c>
      <c r="F6">
        <v>0.20347166899999999</v>
      </c>
      <c r="G6">
        <v>0.70779985199999995</v>
      </c>
      <c r="H6">
        <v>0.88399010899999997</v>
      </c>
      <c r="I6">
        <v>0.91666666699999999</v>
      </c>
      <c r="J6">
        <v>0.85714285700000004</v>
      </c>
      <c r="K6">
        <v>0</v>
      </c>
      <c r="L6">
        <f>F6*0.3+G6*0.31+H6*0.39</f>
        <v>0.62521559732999998</v>
      </c>
      <c r="M6">
        <v>0.83333333300000001</v>
      </c>
      <c r="O6" s="1">
        <v>3</v>
      </c>
      <c r="P6">
        <v>0.83333333300000001</v>
      </c>
      <c r="Q6" s="1">
        <f t="shared" si="0"/>
        <v>2</v>
      </c>
      <c r="R6" s="1">
        <f t="shared" si="1"/>
        <v>0.4166666665</v>
      </c>
      <c r="S6" s="1">
        <f>SUM(R$4:R6)</f>
        <v>7.3530991778612149</v>
      </c>
      <c r="T6" s="1">
        <v>9.0237190137858292</v>
      </c>
      <c r="U6" s="1">
        <f t="shared" si="2"/>
        <v>0.81486349105370481</v>
      </c>
    </row>
    <row r="7" spans="1:21" x14ac:dyDescent="0.2">
      <c r="A7">
        <v>72824</v>
      </c>
      <c r="B7" t="s">
        <v>16</v>
      </c>
      <c r="C7" t="s">
        <v>8</v>
      </c>
      <c r="D7" t="s">
        <v>8</v>
      </c>
      <c r="E7" t="s">
        <v>8</v>
      </c>
      <c r="F7">
        <v>0.23091614999999999</v>
      </c>
      <c r="G7">
        <v>0.675864935</v>
      </c>
      <c r="H7">
        <v>0.81355470399999996</v>
      </c>
      <c r="I7">
        <v>0.33333333300000001</v>
      </c>
      <c r="J7">
        <v>1</v>
      </c>
      <c r="K7">
        <v>1</v>
      </c>
      <c r="L7">
        <f>F7*0.3+G7*0.31+H7*0.39</f>
        <v>0.59607930940999998</v>
      </c>
      <c r="M7">
        <v>1.6666666670000001</v>
      </c>
      <c r="O7" s="1">
        <v>4</v>
      </c>
      <c r="P7">
        <v>1.6666666670000001</v>
      </c>
      <c r="Q7" s="1">
        <f t="shared" si="0"/>
        <v>2.3219280948873622</v>
      </c>
      <c r="R7" s="1">
        <f t="shared" si="1"/>
        <v>0.71779426359921406</v>
      </c>
      <c r="S7" s="1">
        <f>SUM(R$4:R7)</f>
        <v>8.070893441460429</v>
      </c>
      <c r="T7" s="1">
        <v>10.315748688006009</v>
      </c>
      <c r="U7" s="1">
        <f t="shared" si="2"/>
        <v>0.78238562081726126</v>
      </c>
    </row>
    <row r="8" spans="1:21" x14ac:dyDescent="0.2">
      <c r="A8">
        <v>2994622</v>
      </c>
      <c r="B8" t="s">
        <v>12</v>
      </c>
      <c r="F8">
        <v>0.44828186599999997</v>
      </c>
      <c r="G8">
        <v>0.70011293900000005</v>
      </c>
      <c r="H8">
        <v>0.62706094999999995</v>
      </c>
      <c r="I8">
        <v>0.83333333300000001</v>
      </c>
      <c r="J8">
        <v>1</v>
      </c>
      <c r="K8">
        <v>1</v>
      </c>
      <c r="L8">
        <f>F8*0.3+G8*0.31+H8*0.39</f>
        <v>0.5960733413899999</v>
      </c>
      <c r="M8">
        <v>3</v>
      </c>
      <c r="O8" s="1">
        <v>5</v>
      </c>
      <c r="P8">
        <v>3</v>
      </c>
      <c r="Q8" s="1">
        <f t="shared" si="0"/>
        <v>2.5849625007211561</v>
      </c>
      <c r="R8" s="1">
        <f t="shared" si="1"/>
        <v>1.1605584217036249</v>
      </c>
      <c r="S8" s="1">
        <f>SUM(R$4:R8)</f>
        <v>9.2314518631640539</v>
      </c>
      <c r="T8" s="1">
        <v>11.218405238090988</v>
      </c>
      <c r="U8" s="1">
        <f t="shared" si="2"/>
        <v>0.82288450695465787</v>
      </c>
    </row>
    <row r="9" spans="1:21" x14ac:dyDescent="0.2">
      <c r="A9">
        <v>3079525</v>
      </c>
      <c r="B9" t="s">
        <v>15</v>
      </c>
      <c r="C9" t="s">
        <v>8</v>
      </c>
      <c r="D9" t="s">
        <v>8</v>
      </c>
      <c r="E9" t="s">
        <v>8</v>
      </c>
      <c r="F9">
        <v>0.11522354899999999</v>
      </c>
      <c r="G9">
        <v>0.74855291800000001</v>
      </c>
      <c r="H9">
        <v>0.83457905099999996</v>
      </c>
      <c r="I9">
        <v>1</v>
      </c>
      <c r="J9">
        <v>1</v>
      </c>
      <c r="K9">
        <v>1</v>
      </c>
      <c r="L9">
        <f>F9*0.3+G9*0.31+H9*0.39</f>
        <v>0.59210429917000007</v>
      </c>
      <c r="M9">
        <v>2.3333333330000001</v>
      </c>
      <c r="O9" s="1">
        <v>6</v>
      </c>
      <c r="P9">
        <v>2.3333333330000001</v>
      </c>
      <c r="Q9" s="1">
        <f t="shared" si="0"/>
        <v>2.8073549220576042</v>
      </c>
      <c r="R9" s="1">
        <f t="shared" si="1"/>
        <v>0.83115010313331605</v>
      </c>
      <c r="S9" s="1">
        <f>SUM(R$4:R9)</f>
        <v>10.06260196629737</v>
      </c>
      <c r="T9" s="1">
        <v>12.049555341224304</v>
      </c>
      <c r="U9" s="1">
        <f t="shared" si="2"/>
        <v>0.83510151879803329</v>
      </c>
    </row>
    <row r="10" spans="1:21" x14ac:dyDescent="0.2">
      <c r="A10">
        <v>3031515</v>
      </c>
      <c r="B10" t="s">
        <v>10</v>
      </c>
      <c r="C10" t="s">
        <v>8</v>
      </c>
      <c r="D10" t="s">
        <v>8</v>
      </c>
      <c r="E10" t="s">
        <v>8</v>
      </c>
      <c r="F10">
        <v>0.19642695900000001</v>
      </c>
      <c r="G10">
        <v>0.72168266800000003</v>
      </c>
      <c r="H10">
        <v>0.75154674099999996</v>
      </c>
      <c r="I10">
        <v>0.83333333300000001</v>
      </c>
      <c r="J10">
        <v>0.85714285700000004</v>
      </c>
      <c r="K10">
        <v>1</v>
      </c>
      <c r="L10">
        <f>F10*0.3+G10*0.31+H10*0.39</f>
        <v>0.57575294376999997</v>
      </c>
      <c r="M10">
        <v>4</v>
      </c>
      <c r="O10" s="1">
        <v>7</v>
      </c>
      <c r="P10">
        <v>4</v>
      </c>
      <c r="Q10" s="1">
        <f t="shared" si="0"/>
        <v>3</v>
      </c>
      <c r="R10" s="1">
        <f t="shared" si="1"/>
        <v>1.3333333333333333</v>
      </c>
      <c r="S10" s="1">
        <f>SUM(R$4:R10)</f>
        <v>11.395935299630704</v>
      </c>
      <c r="T10" s="1">
        <v>12.60511089689097</v>
      </c>
      <c r="U10" s="1">
        <f t="shared" si="2"/>
        <v>0.90407259347805446</v>
      </c>
    </row>
    <row r="11" spans="1:21" x14ac:dyDescent="0.2">
      <c r="A11">
        <v>3684880</v>
      </c>
      <c r="B11" t="s">
        <v>18</v>
      </c>
      <c r="C11" t="s">
        <v>8</v>
      </c>
      <c r="D11" t="s">
        <v>8</v>
      </c>
      <c r="E11" t="s">
        <v>8</v>
      </c>
      <c r="F11">
        <v>9.5593106999999997E-2</v>
      </c>
      <c r="G11">
        <v>0.72278845300000005</v>
      </c>
      <c r="H11">
        <v>0.80247628699999995</v>
      </c>
      <c r="I11">
        <v>0.83333333300000001</v>
      </c>
      <c r="J11">
        <v>0.71428571399999996</v>
      </c>
      <c r="K11">
        <v>0</v>
      </c>
      <c r="L11">
        <f>F11*0.3+G11*0.31+H11*0.39</f>
        <v>0.56570810445999997</v>
      </c>
      <c r="M11">
        <v>1</v>
      </c>
      <c r="O11" s="1">
        <v>8</v>
      </c>
      <c r="P11">
        <v>1</v>
      </c>
      <c r="Q11" s="1">
        <f t="shared" si="0"/>
        <v>3.1699250014423126</v>
      </c>
      <c r="R11" s="1">
        <f t="shared" si="1"/>
        <v>0.31546487678572871</v>
      </c>
      <c r="S11" s="1">
        <f>SUM(R$4:R11)</f>
        <v>11.711400176416433</v>
      </c>
      <c r="T11" s="1">
        <v>13.130885691639007</v>
      </c>
      <c r="U11" s="1">
        <f t="shared" si="2"/>
        <v>0.8918971995829329</v>
      </c>
    </row>
    <row r="12" spans="1:21" x14ac:dyDescent="0.2">
      <c r="A12">
        <v>15123</v>
      </c>
      <c r="B12" t="s">
        <v>17</v>
      </c>
      <c r="C12" t="s">
        <v>8</v>
      </c>
      <c r="D12" t="s">
        <v>8</v>
      </c>
      <c r="E12" t="s">
        <v>8</v>
      </c>
      <c r="F12">
        <v>0.101237884</v>
      </c>
      <c r="G12">
        <v>0.73694157599999999</v>
      </c>
      <c r="H12">
        <v>0.76861333899999995</v>
      </c>
      <c r="I12">
        <v>0.83333333300000001</v>
      </c>
      <c r="J12">
        <v>0.71428571399999996</v>
      </c>
      <c r="K12">
        <v>0</v>
      </c>
      <c r="L12">
        <f>F12*0.3+G12*0.31+H12*0.39</f>
        <v>0.55858245596999989</v>
      </c>
      <c r="M12">
        <v>1.6666666670000001</v>
      </c>
      <c r="O12" s="1">
        <v>9</v>
      </c>
      <c r="P12">
        <v>1.6666666670000001</v>
      </c>
      <c r="Q12" s="1">
        <f t="shared" si="0"/>
        <v>3.3219280948873626</v>
      </c>
      <c r="R12" s="1">
        <f t="shared" si="1"/>
        <v>0.50171665954031197</v>
      </c>
      <c r="S12" s="1">
        <f>SUM(R$4:R12)</f>
        <v>12.213116835956745</v>
      </c>
      <c r="T12" s="1">
        <v>13.431915687302988</v>
      </c>
      <c r="U12" s="1">
        <f t="shared" si="2"/>
        <v>0.9092609811049992</v>
      </c>
    </row>
    <row r="13" spans="1:21" x14ac:dyDescent="0.2">
      <c r="A13">
        <v>2589274</v>
      </c>
      <c r="B13" t="s">
        <v>13</v>
      </c>
      <c r="C13" t="s">
        <v>8</v>
      </c>
      <c r="D13" t="s">
        <v>8</v>
      </c>
      <c r="E13" t="s">
        <v>14</v>
      </c>
      <c r="F13">
        <v>0.19105850599999999</v>
      </c>
      <c r="G13">
        <v>0.61620044699999998</v>
      </c>
      <c r="H13">
        <v>0.592760921</v>
      </c>
      <c r="I13">
        <v>0.5</v>
      </c>
      <c r="J13">
        <v>0.571428571</v>
      </c>
      <c r="K13">
        <v>1</v>
      </c>
      <c r="L13">
        <f>F13*0.3+G13*0.31+H13*0.39</f>
        <v>0.47951644955999995</v>
      </c>
      <c r="M13">
        <v>2.3333333330000001</v>
      </c>
      <c r="O13" s="1">
        <v>10</v>
      </c>
      <c r="P13">
        <v>2.3333333330000001</v>
      </c>
      <c r="Q13" s="1">
        <f t="shared" si="0"/>
        <v>3.4594316186372978</v>
      </c>
      <c r="R13" s="1">
        <f t="shared" si="1"/>
        <v>0.67448459464538335</v>
      </c>
      <c r="S13" s="1">
        <f>SUM(R$4:R13)</f>
        <v>12.887601430602128</v>
      </c>
      <c r="T13" s="1">
        <v>13.672803042471539</v>
      </c>
      <c r="U13" s="1">
        <f t="shared" si="2"/>
        <v>0.942572008868236</v>
      </c>
    </row>
  </sheetData>
  <sortState ref="A4:M13">
    <sortCondition descending="1" ref="L4:L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3"/>
  <sheetViews>
    <sheetView workbookViewId="0">
      <selection activeCell="O4" sqref="O4:O13"/>
    </sheetView>
  </sheetViews>
  <sheetFormatPr baseColWidth="10" defaultRowHeight="16" x14ac:dyDescent="0.2"/>
  <sheetData>
    <row r="1" spans="1:20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26</v>
      </c>
      <c r="S1" s="1" t="s">
        <v>25</v>
      </c>
      <c r="T1" s="1" t="s">
        <v>27</v>
      </c>
    </row>
    <row r="2" spans="1:20" x14ac:dyDescent="0.2">
      <c r="A2">
        <v>762667</v>
      </c>
      <c r="B2" t="s">
        <v>7</v>
      </c>
      <c r="C2" t="s">
        <v>8</v>
      </c>
      <c r="D2" t="s">
        <v>8</v>
      </c>
      <c r="E2" t="s">
        <v>8</v>
      </c>
      <c r="F2">
        <v>1</v>
      </c>
      <c r="G2">
        <v>1</v>
      </c>
      <c r="H2">
        <v>1.0000001190000001</v>
      </c>
      <c r="I2">
        <v>1</v>
      </c>
      <c r="J2">
        <v>1</v>
      </c>
      <c r="K2">
        <v>0</v>
      </c>
      <c r="N2" s="1"/>
      <c r="O2" s="1"/>
      <c r="P2" s="1"/>
      <c r="Q2" s="1"/>
      <c r="R2" s="1"/>
      <c r="S2" s="1"/>
      <c r="T2" s="1"/>
    </row>
    <row r="3" spans="1:20" x14ac:dyDescent="0.2">
      <c r="N3" s="1"/>
      <c r="O3" s="1"/>
      <c r="P3" s="1"/>
      <c r="Q3" s="1"/>
      <c r="R3" s="1"/>
      <c r="S3" s="1"/>
      <c r="T3" s="1"/>
    </row>
    <row r="4" spans="1:20" x14ac:dyDescent="0.2">
      <c r="A4">
        <v>2420520</v>
      </c>
      <c r="B4" t="s">
        <v>9</v>
      </c>
      <c r="C4" t="s">
        <v>8</v>
      </c>
      <c r="D4" t="s">
        <v>8</v>
      </c>
      <c r="E4" t="s">
        <v>8</v>
      </c>
      <c r="F4">
        <v>0.69480753200000001</v>
      </c>
      <c r="G4">
        <v>0.79004013500000003</v>
      </c>
      <c r="H4">
        <v>0.79934728200000005</v>
      </c>
      <c r="I4">
        <v>0.83333333300000001</v>
      </c>
      <c r="J4">
        <v>0.85714285700000004</v>
      </c>
      <c r="K4">
        <v>1</v>
      </c>
      <c r="L4">
        <v>4.8333333329999997</v>
      </c>
      <c r="N4" s="1">
        <v>1</v>
      </c>
      <c r="O4">
        <v>4.8333333329999997</v>
      </c>
      <c r="P4" s="1">
        <f>LOG(N4+1, 2)</f>
        <v>1</v>
      </c>
      <c r="Q4" s="1">
        <f>O4/P4</f>
        <v>4.8333333329999997</v>
      </c>
      <c r="R4" s="1">
        <f>Q4</f>
        <v>4.8333333329999997</v>
      </c>
      <c r="S4" s="1">
        <v>4.8333333329999997</v>
      </c>
      <c r="T4" s="1">
        <f>R4/S4</f>
        <v>1</v>
      </c>
    </row>
    <row r="5" spans="1:20" x14ac:dyDescent="0.2">
      <c r="A5">
        <v>3455261</v>
      </c>
      <c r="B5" t="s">
        <v>11</v>
      </c>
      <c r="C5" t="s">
        <v>8</v>
      </c>
      <c r="D5" t="s">
        <v>8</v>
      </c>
      <c r="E5" t="s">
        <v>8</v>
      </c>
      <c r="F5">
        <v>0.50244249399999996</v>
      </c>
      <c r="G5">
        <v>0.72484779399999999</v>
      </c>
      <c r="H5">
        <v>0.84398400799999995</v>
      </c>
      <c r="I5">
        <v>0.75</v>
      </c>
      <c r="J5">
        <v>0.71428571399999996</v>
      </c>
      <c r="K5">
        <v>1</v>
      </c>
      <c r="L5">
        <v>3.3333333330000001</v>
      </c>
      <c r="N5" s="1">
        <v>2</v>
      </c>
      <c r="O5">
        <v>3.3333333330000001</v>
      </c>
      <c r="P5" s="1">
        <f t="shared" ref="P5:P13" si="0">LOG(N5+1, 2)</f>
        <v>1.5849625007211563</v>
      </c>
      <c r="Q5" s="1">
        <f t="shared" ref="Q5:Q13" si="1">O5/P5</f>
        <v>2.103099178361215</v>
      </c>
      <c r="R5" s="1">
        <f>SUM(Q$4:Q5)</f>
        <v>6.9364325113612146</v>
      </c>
      <c r="S5" s="1">
        <v>7.3570523472858298</v>
      </c>
      <c r="T5" s="1">
        <f t="shared" ref="T5:T13" si="2">R5/S5</f>
        <v>0.94282766846428778</v>
      </c>
    </row>
    <row r="6" spans="1:20" x14ac:dyDescent="0.2">
      <c r="A6">
        <v>2994622</v>
      </c>
      <c r="B6" t="s">
        <v>12</v>
      </c>
      <c r="F6">
        <v>0.44828186599999997</v>
      </c>
      <c r="G6">
        <v>0.70011293900000005</v>
      </c>
      <c r="H6">
        <v>0.62706094999999995</v>
      </c>
      <c r="I6">
        <v>0.83333333300000001</v>
      </c>
      <c r="J6">
        <v>1</v>
      </c>
      <c r="K6">
        <v>1</v>
      </c>
      <c r="L6">
        <v>3</v>
      </c>
      <c r="N6" s="1">
        <v>3</v>
      </c>
      <c r="O6">
        <v>3</v>
      </c>
      <c r="P6" s="1">
        <f t="shared" si="0"/>
        <v>2</v>
      </c>
      <c r="Q6" s="1">
        <f t="shared" si="1"/>
        <v>1.5</v>
      </c>
      <c r="R6" s="1">
        <f>SUM(Q$4:Q6)</f>
        <v>8.4364325113612146</v>
      </c>
      <c r="S6" s="1">
        <v>9.0237190137858292</v>
      </c>
      <c r="T6" s="1">
        <f t="shared" si="2"/>
        <v>0.93491746567824219</v>
      </c>
    </row>
    <row r="7" spans="1:20" x14ac:dyDescent="0.2">
      <c r="A7">
        <v>72824</v>
      </c>
      <c r="B7" t="s">
        <v>16</v>
      </c>
      <c r="C7" t="s">
        <v>8</v>
      </c>
      <c r="D7" t="s">
        <v>8</v>
      </c>
      <c r="E7" t="s">
        <v>8</v>
      </c>
      <c r="F7">
        <v>0.23091614999999999</v>
      </c>
      <c r="G7">
        <v>0.675864935</v>
      </c>
      <c r="H7">
        <v>0.81355470399999996</v>
      </c>
      <c r="I7">
        <v>0.33333333300000001</v>
      </c>
      <c r="J7">
        <v>1</v>
      </c>
      <c r="K7">
        <v>1</v>
      </c>
      <c r="L7">
        <v>1.6666666670000001</v>
      </c>
      <c r="N7" s="1">
        <v>4</v>
      </c>
      <c r="O7">
        <v>1.6666666670000001</v>
      </c>
      <c r="P7" s="1">
        <f t="shared" si="0"/>
        <v>2.3219280948873622</v>
      </c>
      <c r="Q7" s="1">
        <f t="shared" si="1"/>
        <v>0.71779426359921406</v>
      </c>
      <c r="R7" s="1">
        <f>SUM(Q$4:Q7)</f>
        <v>9.1542267749604278</v>
      </c>
      <c r="S7" s="1">
        <v>10.315748688006009</v>
      </c>
      <c r="T7" s="1">
        <f t="shared" si="2"/>
        <v>0.88740304284495919</v>
      </c>
    </row>
    <row r="8" spans="1:20" x14ac:dyDescent="0.2">
      <c r="A8">
        <v>1196417</v>
      </c>
      <c r="B8" t="s">
        <v>19</v>
      </c>
      <c r="C8" t="s">
        <v>8</v>
      </c>
      <c r="D8" t="s">
        <v>8</v>
      </c>
      <c r="E8" t="s">
        <v>8</v>
      </c>
      <c r="F8">
        <v>0.20347166899999999</v>
      </c>
      <c r="G8">
        <v>0.70779985199999995</v>
      </c>
      <c r="H8">
        <v>0.88399010899999997</v>
      </c>
      <c r="I8">
        <v>0.91666666699999999</v>
      </c>
      <c r="J8">
        <v>0.85714285700000004</v>
      </c>
      <c r="K8">
        <v>0</v>
      </c>
      <c r="L8">
        <v>0.83333333300000001</v>
      </c>
      <c r="N8" s="1">
        <v>5</v>
      </c>
      <c r="O8">
        <v>0.83333333300000001</v>
      </c>
      <c r="P8" s="1">
        <f t="shared" si="0"/>
        <v>2.5849625007211561</v>
      </c>
      <c r="Q8" s="1">
        <f t="shared" si="1"/>
        <v>0.32237733923316708</v>
      </c>
      <c r="R8" s="1">
        <f>SUM(Q$4:Q8)</f>
        <v>9.4766041141935951</v>
      </c>
      <c r="S8" s="1">
        <v>11.218405238090988</v>
      </c>
      <c r="T8" s="1">
        <f t="shared" si="2"/>
        <v>0.84473718974036716</v>
      </c>
    </row>
    <row r="9" spans="1:20" x14ac:dyDescent="0.2">
      <c r="A9">
        <v>3031515</v>
      </c>
      <c r="B9" t="s">
        <v>10</v>
      </c>
      <c r="C9" t="s">
        <v>8</v>
      </c>
      <c r="D9" t="s">
        <v>8</v>
      </c>
      <c r="E9" t="s">
        <v>8</v>
      </c>
      <c r="F9">
        <v>0.19642695900000001</v>
      </c>
      <c r="G9">
        <v>0.72168266800000003</v>
      </c>
      <c r="H9">
        <v>0.75154674099999996</v>
      </c>
      <c r="I9">
        <v>0.83333333300000001</v>
      </c>
      <c r="J9">
        <v>0.85714285700000004</v>
      </c>
      <c r="K9">
        <v>1</v>
      </c>
      <c r="L9">
        <v>4</v>
      </c>
      <c r="N9" s="1">
        <v>6</v>
      </c>
      <c r="O9">
        <v>4</v>
      </c>
      <c r="P9" s="1">
        <f t="shared" si="0"/>
        <v>2.8073549220576042</v>
      </c>
      <c r="Q9" s="1">
        <f t="shared" si="1"/>
        <v>1.4248287484320887</v>
      </c>
      <c r="R9" s="1">
        <f>SUM(Q$4:Q9)</f>
        <v>10.901432862625684</v>
      </c>
      <c r="S9" s="1">
        <v>12.049555341224304</v>
      </c>
      <c r="T9" s="1">
        <f t="shared" si="2"/>
        <v>0.90471661019136296</v>
      </c>
    </row>
    <row r="10" spans="1:20" x14ac:dyDescent="0.2">
      <c r="A10">
        <v>2589274</v>
      </c>
      <c r="B10" t="s">
        <v>13</v>
      </c>
      <c r="C10" t="s">
        <v>8</v>
      </c>
      <c r="D10" t="s">
        <v>8</v>
      </c>
      <c r="E10" t="s">
        <v>14</v>
      </c>
      <c r="F10">
        <v>0.19105850599999999</v>
      </c>
      <c r="G10">
        <v>0.61620044699999998</v>
      </c>
      <c r="H10">
        <v>0.592760921</v>
      </c>
      <c r="I10">
        <v>0.5</v>
      </c>
      <c r="J10">
        <v>0.571428571</v>
      </c>
      <c r="K10">
        <v>1</v>
      </c>
      <c r="L10">
        <v>2.3333333330000001</v>
      </c>
      <c r="N10" s="1">
        <v>7</v>
      </c>
      <c r="O10">
        <v>2.3333333330000001</v>
      </c>
      <c r="P10" s="1">
        <f t="shared" si="0"/>
        <v>3</v>
      </c>
      <c r="Q10" s="1">
        <f t="shared" si="1"/>
        <v>0.77777777766666667</v>
      </c>
      <c r="R10" s="1">
        <f>SUM(Q$4:Q10)</f>
        <v>11.679210640292352</v>
      </c>
      <c r="S10" s="1">
        <v>12.60511089689097</v>
      </c>
      <c r="T10" s="1">
        <f t="shared" si="2"/>
        <v>0.92654564770017289</v>
      </c>
    </row>
    <row r="11" spans="1:20" x14ac:dyDescent="0.2">
      <c r="A11">
        <v>3079525</v>
      </c>
      <c r="B11" t="s">
        <v>15</v>
      </c>
      <c r="C11" t="s">
        <v>8</v>
      </c>
      <c r="D11" t="s">
        <v>8</v>
      </c>
      <c r="E11" t="s">
        <v>8</v>
      </c>
      <c r="F11">
        <v>0.11522354899999999</v>
      </c>
      <c r="G11">
        <v>0.74855291800000001</v>
      </c>
      <c r="H11">
        <v>0.83457905099999996</v>
      </c>
      <c r="I11">
        <v>1</v>
      </c>
      <c r="J11">
        <v>1</v>
      </c>
      <c r="K11">
        <v>1</v>
      </c>
      <c r="L11">
        <v>2.3333333330000001</v>
      </c>
      <c r="N11" s="1">
        <v>8</v>
      </c>
      <c r="O11">
        <v>2.3333333330000001</v>
      </c>
      <c r="P11" s="1">
        <f t="shared" si="0"/>
        <v>3.1699250014423126</v>
      </c>
      <c r="Q11" s="1">
        <f t="shared" si="1"/>
        <v>0.73608471239487872</v>
      </c>
      <c r="R11" s="1">
        <f>SUM(Q$4:Q11)</f>
        <v>12.415295352687231</v>
      </c>
      <c r="S11" s="1">
        <v>13.130885691639007</v>
      </c>
      <c r="T11" s="1">
        <f t="shared" si="2"/>
        <v>0.94550326948566599</v>
      </c>
    </row>
    <row r="12" spans="1:20" x14ac:dyDescent="0.2">
      <c r="A12">
        <v>15123</v>
      </c>
      <c r="B12" t="s">
        <v>17</v>
      </c>
      <c r="C12" t="s">
        <v>8</v>
      </c>
      <c r="D12" t="s">
        <v>8</v>
      </c>
      <c r="E12" t="s">
        <v>8</v>
      </c>
      <c r="F12">
        <v>0.101237884</v>
      </c>
      <c r="G12">
        <v>0.73694157599999999</v>
      </c>
      <c r="H12">
        <v>0.76861333899999995</v>
      </c>
      <c r="I12">
        <v>0.83333333300000001</v>
      </c>
      <c r="J12">
        <v>0.71428571399999996</v>
      </c>
      <c r="K12">
        <v>0</v>
      </c>
      <c r="L12">
        <v>1.6666666670000001</v>
      </c>
      <c r="N12" s="1">
        <v>9</v>
      </c>
      <c r="O12">
        <v>1.6666666670000001</v>
      </c>
      <c r="P12" s="1">
        <f t="shared" si="0"/>
        <v>3.3219280948873626</v>
      </c>
      <c r="Q12" s="1">
        <f t="shared" si="1"/>
        <v>0.50171665954031197</v>
      </c>
      <c r="R12" s="1">
        <f>SUM(Q$4:Q12)</f>
        <v>12.917012012227543</v>
      </c>
      <c r="S12" s="1">
        <v>13.431915687302988</v>
      </c>
      <c r="T12" s="1">
        <f t="shared" si="2"/>
        <v>0.96166565610874277</v>
      </c>
    </row>
    <row r="13" spans="1:20" x14ac:dyDescent="0.2">
      <c r="A13">
        <v>3684880</v>
      </c>
      <c r="B13" t="s">
        <v>18</v>
      </c>
      <c r="C13" t="s">
        <v>8</v>
      </c>
      <c r="D13" t="s">
        <v>8</v>
      </c>
      <c r="E13" t="s">
        <v>8</v>
      </c>
      <c r="F13">
        <v>9.5593106999999997E-2</v>
      </c>
      <c r="G13">
        <v>0.72278845300000005</v>
      </c>
      <c r="H13">
        <v>0.80247628699999995</v>
      </c>
      <c r="I13">
        <v>0.83333333300000001</v>
      </c>
      <c r="J13">
        <v>0.71428571399999996</v>
      </c>
      <c r="K13">
        <v>0</v>
      </c>
      <c r="L13">
        <v>1</v>
      </c>
      <c r="N13" s="1">
        <v>10</v>
      </c>
      <c r="O13">
        <v>1</v>
      </c>
      <c r="P13" s="1">
        <f t="shared" si="0"/>
        <v>3.4594316186372978</v>
      </c>
      <c r="Q13" s="1">
        <f t="shared" si="1"/>
        <v>0.28906482631788782</v>
      </c>
      <c r="R13" s="1">
        <f>SUM(Q$4:Q13)</f>
        <v>13.206076838545432</v>
      </c>
      <c r="S13" s="1">
        <v>13.672803042471539</v>
      </c>
      <c r="T13" s="1">
        <f t="shared" si="2"/>
        <v>0.96586462903939119</v>
      </c>
    </row>
  </sheetData>
  <sortState ref="A4:L13">
    <sortCondition descending="1" ref="F4:F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3"/>
  <sheetViews>
    <sheetView topLeftCell="D1" workbookViewId="0">
      <selection activeCell="S7" sqref="S7"/>
    </sheetView>
  </sheetViews>
  <sheetFormatPr baseColWidth="10" defaultRowHeight="16" x14ac:dyDescent="0.2"/>
  <sheetData>
    <row r="1" spans="1:20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26</v>
      </c>
      <c r="S1" s="1" t="s">
        <v>25</v>
      </c>
      <c r="T1" s="1" t="s">
        <v>27</v>
      </c>
    </row>
    <row r="2" spans="1:20" x14ac:dyDescent="0.2">
      <c r="A2">
        <v>762667</v>
      </c>
      <c r="B2" t="s">
        <v>7</v>
      </c>
      <c r="C2" t="s">
        <v>8</v>
      </c>
      <c r="D2" t="s">
        <v>8</v>
      </c>
      <c r="E2" t="s">
        <v>8</v>
      </c>
      <c r="F2">
        <v>1</v>
      </c>
      <c r="G2">
        <v>1</v>
      </c>
      <c r="H2">
        <v>1.0000001190000001</v>
      </c>
      <c r="I2">
        <v>1</v>
      </c>
      <c r="J2">
        <v>1</v>
      </c>
      <c r="K2">
        <v>0</v>
      </c>
      <c r="N2" s="1"/>
      <c r="O2" s="1"/>
      <c r="P2" s="1"/>
      <c r="Q2" s="1"/>
      <c r="R2" s="1"/>
      <c r="S2" s="1"/>
      <c r="T2" s="1"/>
    </row>
    <row r="3" spans="1:20" x14ac:dyDescent="0.2">
      <c r="N3" s="1"/>
      <c r="O3" s="1"/>
      <c r="P3" s="1"/>
      <c r="Q3" s="1"/>
      <c r="R3" s="1"/>
      <c r="S3" s="1"/>
      <c r="T3" s="1"/>
    </row>
    <row r="4" spans="1:20" x14ac:dyDescent="0.2">
      <c r="A4">
        <v>2420520</v>
      </c>
      <c r="B4" t="s">
        <v>9</v>
      </c>
      <c r="C4" t="s">
        <v>8</v>
      </c>
      <c r="D4" t="s">
        <v>8</v>
      </c>
      <c r="E4" t="s">
        <v>8</v>
      </c>
      <c r="F4">
        <v>0.69480753200000001</v>
      </c>
      <c r="G4">
        <v>0.79004013500000003</v>
      </c>
      <c r="H4">
        <v>0.79934728200000005</v>
      </c>
      <c r="I4">
        <v>0.83333333300000001</v>
      </c>
      <c r="J4">
        <v>0.85714285700000004</v>
      </c>
      <c r="K4">
        <v>1</v>
      </c>
      <c r="L4">
        <v>4.8333333329999997</v>
      </c>
      <c r="N4" s="1">
        <v>1</v>
      </c>
      <c r="O4">
        <v>4.8333333329999997</v>
      </c>
      <c r="P4" s="1">
        <f>LOG(N4+1, 2)</f>
        <v>1</v>
      </c>
      <c r="Q4" s="1">
        <f>O4/P4</f>
        <v>4.8333333329999997</v>
      </c>
      <c r="R4" s="1">
        <f>Q4</f>
        <v>4.8333333329999997</v>
      </c>
      <c r="S4" s="1">
        <v>4.8333333329999997</v>
      </c>
      <c r="T4" s="1">
        <f>R4/S4</f>
        <v>1</v>
      </c>
    </row>
    <row r="5" spans="1:20" x14ac:dyDescent="0.2">
      <c r="A5">
        <v>3079525</v>
      </c>
      <c r="B5" t="s">
        <v>15</v>
      </c>
      <c r="C5" t="s">
        <v>8</v>
      </c>
      <c r="D5" t="s">
        <v>8</v>
      </c>
      <c r="E5" t="s">
        <v>8</v>
      </c>
      <c r="F5">
        <v>0.11522354899999999</v>
      </c>
      <c r="G5">
        <v>0.74855291800000001</v>
      </c>
      <c r="H5">
        <v>0.83457905099999996</v>
      </c>
      <c r="I5">
        <v>1</v>
      </c>
      <c r="J5">
        <v>1</v>
      </c>
      <c r="K5">
        <v>1</v>
      </c>
      <c r="L5">
        <v>2.3333333330000001</v>
      </c>
      <c r="N5" s="1">
        <v>2</v>
      </c>
      <c r="O5">
        <v>2.3333333330000001</v>
      </c>
      <c r="P5" s="1">
        <f t="shared" ref="P5:P13" si="0">LOG(N5+1, 2)</f>
        <v>1.5849625007211563</v>
      </c>
      <c r="Q5" s="1">
        <f t="shared" ref="Q5:Q13" si="1">O5/P5</f>
        <v>1.4721694247897574</v>
      </c>
      <c r="R5" s="1">
        <f>SUM(Q$4:Q5)</f>
        <v>6.3055027577897569</v>
      </c>
      <c r="S5" s="1">
        <v>7.3570523472858298</v>
      </c>
      <c r="T5" s="1">
        <f t="shared" ref="T5:T13" si="2">R5/S5</f>
        <v>0.85706917120359871</v>
      </c>
    </row>
    <row r="6" spans="1:20" x14ac:dyDescent="0.2">
      <c r="A6">
        <v>15123</v>
      </c>
      <c r="B6" t="s">
        <v>17</v>
      </c>
      <c r="C6" t="s">
        <v>8</v>
      </c>
      <c r="D6" t="s">
        <v>8</v>
      </c>
      <c r="E6" t="s">
        <v>8</v>
      </c>
      <c r="F6">
        <v>0.101237884</v>
      </c>
      <c r="G6">
        <v>0.73694157599999999</v>
      </c>
      <c r="H6">
        <v>0.76861333899999995</v>
      </c>
      <c r="I6">
        <v>0.83333333300000001</v>
      </c>
      <c r="J6">
        <v>0.71428571399999996</v>
      </c>
      <c r="K6">
        <v>0</v>
      </c>
      <c r="L6">
        <v>1.6666666670000001</v>
      </c>
      <c r="N6" s="1">
        <v>3</v>
      </c>
      <c r="O6">
        <v>1.6666666670000001</v>
      </c>
      <c r="P6" s="1">
        <f t="shared" si="0"/>
        <v>2</v>
      </c>
      <c r="Q6" s="1">
        <f t="shared" si="1"/>
        <v>0.83333333350000005</v>
      </c>
      <c r="R6" s="1">
        <f>SUM(Q$4:Q6)</f>
        <v>7.1388360912897566</v>
      </c>
      <c r="S6" s="1">
        <v>9.0237190137858292</v>
      </c>
      <c r="T6" s="1">
        <f t="shared" si="2"/>
        <v>0.79111905860361176</v>
      </c>
    </row>
    <row r="7" spans="1:20" x14ac:dyDescent="0.2">
      <c r="A7">
        <v>3455261</v>
      </c>
      <c r="B7" t="s">
        <v>11</v>
      </c>
      <c r="C7" t="s">
        <v>8</v>
      </c>
      <c r="D7" t="s">
        <v>8</v>
      </c>
      <c r="E7" t="s">
        <v>8</v>
      </c>
      <c r="F7">
        <v>0.50244249399999996</v>
      </c>
      <c r="G7">
        <v>0.72484779399999999</v>
      </c>
      <c r="H7">
        <v>0.84398400799999995</v>
      </c>
      <c r="I7">
        <v>0.75</v>
      </c>
      <c r="J7">
        <v>0.71428571399999996</v>
      </c>
      <c r="K7">
        <v>1</v>
      </c>
      <c r="L7">
        <v>3.3333333330000001</v>
      </c>
      <c r="N7" s="1">
        <v>4</v>
      </c>
      <c r="O7">
        <v>3.3333333330000001</v>
      </c>
      <c r="P7" s="1">
        <f t="shared" si="0"/>
        <v>2.3219280948873622</v>
      </c>
      <c r="Q7" s="1">
        <f t="shared" si="1"/>
        <v>1.4355885267677515</v>
      </c>
      <c r="R7" s="1">
        <f>SUM(Q$4:Q7)</f>
        <v>8.5744246180575079</v>
      </c>
      <c r="S7" s="1">
        <v>10.315748688006009</v>
      </c>
      <c r="T7" s="1">
        <f t="shared" si="2"/>
        <v>0.83119750949602755</v>
      </c>
    </row>
    <row r="8" spans="1:20" x14ac:dyDescent="0.2">
      <c r="A8">
        <v>3684880</v>
      </c>
      <c r="B8" t="s">
        <v>18</v>
      </c>
      <c r="C8" t="s">
        <v>8</v>
      </c>
      <c r="D8" t="s">
        <v>8</v>
      </c>
      <c r="E8" t="s">
        <v>8</v>
      </c>
      <c r="F8">
        <v>9.5593106999999997E-2</v>
      </c>
      <c r="G8">
        <v>0.72278845300000005</v>
      </c>
      <c r="H8">
        <v>0.80247628699999995</v>
      </c>
      <c r="I8">
        <v>0.83333333300000001</v>
      </c>
      <c r="J8">
        <v>0.71428571399999996</v>
      </c>
      <c r="K8">
        <v>0</v>
      </c>
      <c r="L8">
        <v>1</v>
      </c>
      <c r="N8" s="1">
        <v>5</v>
      </c>
      <c r="O8">
        <v>1</v>
      </c>
      <c r="P8" s="1">
        <f t="shared" si="0"/>
        <v>2.5849625007211561</v>
      </c>
      <c r="Q8" s="1">
        <f t="shared" si="1"/>
        <v>0.38685280723454163</v>
      </c>
      <c r="R8" s="1">
        <f>SUM(Q$4:Q8)</f>
        <v>8.9612774252920495</v>
      </c>
      <c r="S8" s="1">
        <v>11.218405238090988</v>
      </c>
      <c r="T8" s="1">
        <f t="shared" si="2"/>
        <v>0.79880136571149318</v>
      </c>
    </row>
    <row r="9" spans="1:20" x14ac:dyDescent="0.2">
      <c r="A9">
        <v>3031515</v>
      </c>
      <c r="B9" t="s">
        <v>10</v>
      </c>
      <c r="C9" t="s">
        <v>8</v>
      </c>
      <c r="D9" t="s">
        <v>8</v>
      </c>
      <c r="E9" t="s">
        <v>8</v>
      </c>
      <c r="F9">
        <v>0.19642695900000001</v>
      </c>
      <c r="G9">
        <v>0.72168266800000003</v>
      </c>
      <c r="H9">
        <v>0.75154674099999996</v>
      </c>
      <c r="I9">
        <v>0.83333333300000001</v>
      </c>
      <c r="J9">
        <v>0.85714285700000004</v>
      </c>
      <c r="K9">
        <v>1</v>
      </c>
      <c r="L9">
        <v>4</v>
      </c>
      <c r="N9" s="1">
        <v>6</v>
      </c>
      <c r="O9">
        <v>4</v>
      </c>
      <c r="P9" s="1">
        <f t="shared" si="0"/>
        <v>2.8073549220576042</v>
      </c>
      <c r="Q9" s="1">
        <f t="shared" si="1"/>
        <v>1.4248287484320887</v>
      </c>
      <c r="R9" s="1">
        <f>SUM(Q$4:Q9)</f>
        <v>10.386106173724139</v>
      </c>
      <c r="S9" s="1">
        <v>12.049555341224304</v>
      </c>
      <c r="T9" s="1">
        <f t="shared" si="2"/>
        <v>0.86194933170611521</v>
      </c>
    </row>
    <row r="10" spans="1:20" x14ac:dyDescent="0.2">
      <c r="A10">
        <v>1196417</v>
      </c>
      <c r="B10" t="s">
        <v>19</v>
      </c>
      <c r="C10" t="s">
        <v>8</v>
      </c>
      <c r="D10" t="s">
        <v>8</v>
      </c>
      <c r="E10" t="s">
        <v>8</v>
      </c>
      <c r="F10">
        <v>0.20347166899999999</v>
      </c>
      <c r="G10">
        <v>0.70779985199999995</v>
      </c>
      <c r="H10">
        <v>0.88399010899999997</v>
      </c>
      <c r="I10">
        <v>0.91666666699999999</v>
      </c>
      <c r="J10">
        <v>0.85714285700000004</v>
      </c>
      <c r="K10">
        <v>0</v>
      </c>
      <c r="L10">
        <v>0.83333333300000001</v>
      </c>
      <c r="N10" s="1">
        <v>7</v>
      </c>
      <c r="O10">
        <v>0.83333333300000001</v>
      </c>
      <c r="P10" s="1">
        <f t="shared" si="0"/>
        <v>3</v>
      </c>
      <c r="Q10" s="1">
        <f t="shared" si="1"/>
        <v>0.27777777766666667</v>
      </c>
      <c r="R10" s="1">
        <f>SUM(Q$4:Q10)</f>
        <v>10.663883951390806</v>
      </c>
      <c r="S10" s="1">
        <v>12.60511089689097</v>
      </c>
      <c r="T10" s="1">
        <f t="shared" si="2"/>
        <v>0.84599683720521934</v>
      </c>
    </row>
    <row r="11" spans="1:20" x14ac:dyDescent="0.2">
      <c r="A11">
        <v>2994622</v>
      </c>
      <c r="B11" t="s">
        <v>12</v>
      </c>
      <c r="F11">
        <v>0.44828186599999997</v>
      </c>
      <c r="G11">
        <v>0.70011293900000005</v>
      </c>
      <c r="H11">
        <v>0.62706094999999995</v>
      </c>
      <c r="I11">
        <v>0.83333333300000001</v>
      </c>
      <c r="J11">
        <v>1</v>
      </c>
      <c r="K11">
        <v>1</v>
      </c>
      <c r="L11">
        <v>3</v>
      </c>
      <c r="N11" s="1">
        <v>8</v>
      </c>
      <c r="O11">
        <v>3</v>
      </c>
      <c r="P11" s="1">
        <f t="shared" si="0"/>
        <v>3.1699250014423126</v>
      </c>
      <c r="Q11" s="1">
        <f t="shared" si="1"/>
        <v>0.94639463035718607</v>
      </c>
      <c r="R11" s="1">
        <f>SUM(Q$4:Q11)</f>
        <v>11.610278581747993</v>
      </c>
      <c r="S11" s="1">
        <v>13.130885691639007</v>
      </c>
      <c r="T11" s="1">
        <f t="shared" si="2"/>
        <v>0.88419615054152445</v>
      </c>
    </row>
    <row r="12" spans="1:20" x14ac:dyDescent="0.2">
      <c r="A12">
        <v>72824</v>
      </c>
      <c r="B12" t="s">
        <v>16</v>
      </c>
      <c r="C12" t="s">
        <v>8</v>
      </c>
      <c r="D12" t="s">
        <v>8</v>
      </c>
      <c r="E12" t="s">
        <v>8</v>
      </c>
      <c r="F12">
        <v>0.23091614999999999</v>
      </c>
      <c r="G12">
        <v>0.675864935</v>
      </c>
      <c r="H12">
        <v>0.81355470399999996</v>
      </c>
      <c r="I12">
        <v>0.33333333300000001</v>
      </c>
      <c r="J12">
        <v>1</v>
      </c>
      <c r="K12">
        <v>1</v>
      </c>
      <c r="L12">
        <v>1.6666666670000001</v>
      </c>
      <c r="N12" s="1">
        <v>9</v>
      </c>
      <c r="O12">
        <v>1.6666666670000001</v>
      </c>
      <c r="P12" s="1">
        <f t="shared" si="0"/>
        <v>3.3219280948873626</v>
      </c>
      <c r="Q12" s="1">
        <f t="shared" si="1"/>
        <v>0.50171665954031197</v>
      </c>
      <c r="R12" s="1">
        <f>SUM(Q$4:Q12)</f>
        <v>12.111995241288305</v>
      </c>
      <c r="S12" s="1">
        <v>13.431915687302988</v>
      </c>
      <c r="T12" s="1">
        <f t="shared" si="2"/>
        <v>0.9017325244780694</v>
      </c>
    </row>
    <row r="13" spans="1:20" x14ac:dyDescent="0.2">
      <c r="A13">
        <v>2589274</v>
      </c>
      <c r="B13" t="s">
        <v>13</v>
      </c>
      <c r="C13" t="s">
        <v>8</v>
      </c>
      <c r="D13" t="s">
        <v>8</v>
      </c>
      <c r="E13" t="s">
        <v>14</v>
      </c>
      <c r="F13">
        <v>0.19105850599999999</v>
      </c>
      <c r="G13">
        <v>0.61620044699999998</v>
      </c>
      <c r="H13">
        <v>0.592760921</v>
      </c>
      <c r="I13">
        <v>0.5</v>
      </c>
      <c r="J13">
        <v>0.571428571</v>
      </c>
      <c r="K13">
        <v>1</v>
      </c>
      <c r="L13">
        <v>2.3333333330000001</v>
      </c>
      <c r="N13" s="1">
        <v>10</v>
      </c>
      <c r="O13">
        <v>2.3333333330000001</v>
      </c>
      <c r="P13" s="1">
        <f t="shared" si="0"/>
        <v>3.4594316186372978</v>
      </c>
      <c r="Q13" s="1">
        <f t="shared" si="1"/>
        <v>0.67448459464538335</v>
      </c>
      <c r="R13" s="1">
        <f>SUM(Q$4:Q13)</f>
        <v>12.786479835933688</v>
      </c>
      <c r="S13" s="1">
        <v>13.672803042471539</v>
      </c>
      <c r="T13" s="1">
        <f t="shared" si="2"/>
        <v>0.93517618854124618</v>
      </c>
    </row>
  </sheetData>
  <sortState ref="A4:L13">
    <sortCondition descending="1" ref="G4:G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3"/>
  <sheetViews>
    <sheetView topLeftCell="E1" workbookViewId="0">
      <selection activeCell="O4" sqref="O4:O13"/>
    </sheetView>
  </sheetViews>
  <sheetFormatPr baseColWidth="10" defaultRowHeight="16" x14ac:dyDescent="0.2"/>
  <sheetData>
    <row r="1" spans="1:20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26</v>
      </c>
      <c r="S1" s="1" t="s">
        <v>25</v>
      </c>
      <c r="T1" s="1" t="s">
        <v>27</v>
      </c>
    </row>
    <row r="2" spans="1:20" x14ac:dyDescent="0.2">
      <c r="A2">
        <v>762667</v>
      </c>
      <c r="B2" t="s">
        <v>7</v>
      </c>
      <c r="C2" t="s">
        <v>8</v>
      </c>
      <c r="D2" t="s">
        <v>8</v>
      </c>
      <c r="E2" t="s">
        <v>8</v>
      </c>
      <c r="F2">
        <v>1</v>
      </c>
      <c r="G2">
        <v>1</v>
      </c>
      <c r="H2">
        <v>1.0000001190000001</v>
      </c>
      <c r="I2">
        <v>1</v>
      </c>
      <c r="J2">
        <v>1</v>
      </c>
      <c r="K2">
        <v>0</v>
      </c>
      <c r="N2" s="1"/>
      <c r="O2" s="1"/>
      <c r="P2" s="1"/>
      <c r="Q2" s="1"/>
      <c r="R2" s="1"/>
      <c r="S2" s="1"/>
      <c r="T2" s="1"/>
    </row>
    <row r="3" spans="1:20" x14ac:dyDescent="0.2">
      <c r="N3" s="1"/>
      <c r="O3" s="1"/>
      <c r="P3" s="1"/>
      <c r="Q3" s="1"/>
      <c r="R3" s="1"/>
      <c r="S3" s="1"/>
      <c r="T3" s="1"/>
    </row>
    <row r="4" spans="1:20" x14ac:dyDescent="0.2">
      <c r="A4">
        <v>1196417</v>
      </c>
      <c r="B4" t="s">
        <v>19</v>
      </c>
      <c r="C4" t="s">
        <v>8</v>
      </c>
      <c r="D4" t="s">
        <v>8</v>
      </c>
      <c r="E4" t="s">
        <v>8</v>
      </c>
      <c r="F4">
        <v>0.20347166899999999</v>
      </c>
      <c r="G4">
        <v>0.70779985199999995</v>
      </c>
      <c r="H4">
        <v>0.88399010899999997</v>
      </c>
      <c r="I4">
        <v>0.91666666699999999</v>
      </c>
      <c r="J4">
        <v>0.85714285700000004</v>
      </c>
      <c r="K4">
        <v>0</v>
      </c>
      <c r="L4">
        <v>0.83333333300000001</v>
      </c>
      <c r="N4" s="1">
        <v>1</v>
      </c>
      <c r="O4">
        <v>0.83333333300000001</v>
      </c>
      <c r="P4" s="1">
        <f>LOG(N4+1, 2)</f>
        <v>1</v>
      </c>
      <c r="Q4" s="1">
        <f>O4/P4</f>
        <v>0.83333333300000001</v>
      </c>
      <c r="R4" s="1">
        <f>Q4</f>
        <v>0.83333333300000001</v>
      </c>
      <c r="S4" s="1">
        <v>4.8333333329999997</v>
      </c>
      <c r="T4" s="1">
        <f>R4/S4</f>
        <v>0.17241379304637339</v>
      </c>
    </row>
    <row r="5" spans="1:20" x14ac:dyDescent="0.2">
      <c r="A5">
        <v>3455261</v>
      </c>
      <c r="B5" t="s">
        <v>11</v>
      </c>
      <c r="C5" t="s">
        <v>8</v>
      </c>
      <c r="D5" t="s">
        <v>8</v>
      </c>
      <c r="E5" t="s">
        <v>8</v>
      </c>
      <c r="F5">
        <v>0.50244249399999996</v>
      </c>
      <c r="G5">
        <v>0.72484779399999999</v>
      </c>
      <c r="H5">
        <v>0.84398400799999995</v>
      </c>
      <c r="I5">
        <v>0.75</v>
      </c>
      <c r="J5">
        <v>0.71428571399999996</v>
      </c>
      <c r="K5">
        <v>1</v>
      </c>
      <c r="L5">
        <v>3.3333333330000001</v>
      </c>
      <c r="N5" s="1">
        <v>2</v>
      </c>
      <c r="O5">
        <v>3.3333333330000001</v>
      </c>
      <c r="P5" s="1">
        <f t="shared" ref="P5:P13" si="0">LOG(N5+1, 2)</f>
        <v>1.5849625007211563</v>
      </c>
      <c r="Q5" s="1">
        <f t="shared" ref="Q5:Q13" si="1">O5/P5</f>
        <v>2.103099178361215</v>
      </c>
      <c r="R5" s="1">
        <f>SUM(Q$4:Q5)</f>
        <v>2.9364325113612151</v>
      </c>
      <c r="S5" s="1">
        <v>7.3570523472858298</v>
      </c>
      <c r="T5" s="1">
        <f t="shared" ref="T5:T13" si="2">R5/S5</f>
        <v>0.39913165935872758</v>
      </c>
    </row>
    <row r="6" spans="1:20" x14ac:dyDescent="0.2">
      <c r="A6">
        <v>3079525</v>
      </c>
      <c r="B6" t="s">
        <v>15</v>
      </c>
      <c r="C6" t="s">
        <v>8</v>
      </c>
      <c r="D6" t="s">
        <v>8</v>
      </c>
      <c r="E6" t="s">
        <v>8</v>
      </c>
      <c r="F6">
        <v>0.11522354899999999</v>
      </c>
      <c r="G6">
        <v>0.74855291800000001</v>
      </c>
      <c r="H6">
        <v>0.83457905099999996</v>
      </c>
      <c r="I6">
        <v>1</v>
      </c>
      <c r="J6">
        <v>1</v>
      </c>
      <c r="K6">
        <v>1</v>
      </c>
      <c r="L6">
        <v>2.3333333330000001</v>
      </c>
      <c r="N6" s="1">
        <v>3</v>
      </c>
      <c r="O6">
        <v>2.3333333330000001</v>
      </c>
      <c r="P6" s="1">
        <f t="shared" si="0"/>
        <v>2</v>
      </c>
      <c r="Q6" s="1">
        <f t="shared" si="1"/>
        <v>1.1666666665000001</v>
      </c>
      <c r="R6" s="1">
        <f>SUM(Q$4:Q6)</f>
        <v>4.1030991778612149</v>
      </c>
      <c r="S6" s="1">
        <v>9.0237190137858292</v>
      </c>
      <c r="T6" s="1">
        <f t="shared" si="2"/>
        <v>0.45470156723550198</v>
      </c>
    </row>
    <row r="7" spans="1:20" x14ac:dyDescent="0.2">
      <c r="A7">
        <v>72824</v>
      </c>
      <c r="B7" t="s">
        <v>16</v>
      </c>
      <c r="C7" t="s">
        <v>8</v>
      </c>
      <c r="D7" t="s">
        <v>8</v>
      </c>
      <c r="E7" t="s">
        <v>8</v>
      </c>
      <c r="F7">
        <v>0.23091614999999999</v>
      </c>
      <c r="G7">
        <v>0.675864935</v>
      </c>
      <c r="H7">
        <v>0.81355470399999996</v>
      </c>
      <c r="I7">
        <v>0.33333333300000001</v>
      </c>
      <c r="J7">
        <v>1</v>
      </c>
      <c r="K7">
        <v>1</v>
      </c>
      <c r="L7">
        <v>1.6666666670000001</v>
      </c>
      <c r="N7" s="1">
        <v>4</v>
      </c>
      <c r="O7">
        <v>1.6666666670000001</v>
      </c>
      <c r="P7" s="1">
        <f t="shared" si="0"/>
        <v>2.3219280948873622</v>
      </c>
      <c r="Q7" s="1">
        <f t="shared" si="1"/>
        <v>0.71779426359921406</v>
      </c>
      <c r="R7" s="1">
        <f>SUM(Q$4:Q7)</f>
        <v>4.820893441460429</v>
      </c>
      <c r="S7" s="1">
        <v>10.315748688006009</v>
      </c>
      <c r="T7" s="1">
        <f t="shared" si="2"/>
        <v>0.46733335478263649</v>
      </c>
    </row>
    <row r="8" spans="1:20" x14ac:dyDescent="0.2">
      <c r="A8">
        <v>3684880</v>
      </c>
      <c r="B8" t="s">
        <v>18</v>
      </c>
      <c r="C8" t="s">
        <v>8</v>
      </c>
      <c r="D8" t="s">
        <v>8</v>
      </c>
      <c r="E8" t="s">
        <v>8</v>
      </c>
      <c r="F8">
        <v>9.5593106999999997E-2</v>
      </c>
      <c r="G8">
        <v>0.72278845300000005</v>
      </c>
      <c r="H8">
        <v>0.80247628699999995</v>
      </c>
      <c r="I8">
        <v>0.83333333300000001</v>
      </c>
      <c r="J8">
        <v>0.71428571399999996</v>
      </c>
      <c r="K8">
        <v>0</v>
      </c>
      <c r="L8">
        <v>1</v>
      </c>
      <c r="N8" s="1">
        <v>5</v>
      </c>
      <c r="O8">
        <v>1</v>
      </c>
      <c r="P8" s="1">
        <f t="shared" si="0"/>
        <v>2.5849625007211561</v>
      </c>
      <c r="Q8" s="1">
        <f t="shared" si="1"/>
        <v>0.38685280723454163</v>
      </c>
      <c r="R8" s="1">
        <f>SUM(Q$4:Q8)</f>
        <v>5.2077462486949706</v>
      </c>
      <c r="S8" s="1">
        <v>11.218405238090988</v>
      </c>
      <c r="T8" s="1">
        <f t="shared" si="2"/>
        <v>0.46421448843839069</v>
      </c>
    </row>
    <row r="9" spans="1:20" x14ac:dyDescent="0.2">
      <c r="A9">
        <v>2420520</v>
      </c>
      <c r="B9" t="s">
        <v>9</v>
      </c>
      <c r="C9" t="s">
        <v>8</v>
      </c>
      <c r="D9" t="s">
        <v>8</v>
      </c>
      <c r="E9" t="s">
        <v>8</v>
      </c>
      <c r="F9">
        <v>0.69480753200000001</v>
      </c>
      <c r="G9">
        <v>0.79004013500000003</v>
      </c>
      <c r="H9">
        <v>0.79934728200000005</v>
      </c>
      <c r="I9">
        <v>0.83333333300000001</v>
      </c>
      <c r="J9">
        <v>0.85714285700000004</v>
      </c>
      <c r="K9">
        <v>1</v>
      </c>
      <c r="L9">
        <v>4.8333333329999997</v>
      </c>
      <c r="N9" s="1">
        <v>6</v>
      </c>
      <c r="O9">
        <v>4.8333333329999997</v>
      </c>
      <c r="P9" s="1">
        <f t="shared" si="0"/>
        <v>2.8073549220576042</v>
      </c>
      <c r="Q9" s="1">
        <f t="shared" si="1"/>
        <v>1.7216680709033714</v>
      </c>
      <c r="R9" s="1">
        <f>SUM(Q$4:Q9)</f>
        <v>6.929414319598342</v>
      </c>
      <c r="S9" s="1">
        <v>12.049555341224304</v>
      </c>
      <c r="T9" s="1">
        <f t="shared" si="2"/>
        <v>0.57507635123191803</v>
      </c>
    </row>
    <row r="10" spans="1:20" x14ac:dyDescent="0.2">
      <c r="A10">
        <v>15123</v>
      </c>
      <c r="B10" t="s">
        <v>17</v>
      </c>
      <c r="C10" t="s">
        <v>8</v>
      </c>
      <c r="D10" t="s">
        <v>8</v>
      </c>
      <c r="E10" t="s">
        <v>8</v>
      </c>
      <c r="F10">
        <v>0.101237884</v>
      </c>
      <c r="G10">
        <v>0.73694157599999999</v>
      </c>
      <c r="H10">
        <v>0.76861333899999995</v>
      </c>
      <c r="I10">
        <v>0.83333333300000001</v>
      </c>
      <c r="J10">
        <v>0.71428571399999996</v>
      </c>
      <c r="K10">
        <v>0</v>
      </c>
      <c r="L10">
        <v>1.6666666670000001</v>
      </c>
      <c r="N10" s="1">
        <v>7</v>
      </c>
      <c r="O10">
        <v>1.6666666670000001</v>
      </c>
      <c r="P10" s="1">
        <f t="shared" si="0"/>
        <v>3</v>
      </c>
      <c r="Q10" s="1">
        <f t="shared" si="1"/>
        <v>0.5555555556666667</v>
      </c>
      <c r="R10" s="1">
        <f>SUM(Q$4:Q10)</f>
        <v>7.4849698752650085</v>
      </c>
      <c r="S10" s="1">
        <v>12.60511089689097</v>
      </c>
      <c r="T10" s="1">
        <f t="shared" si="2"/>
        <v>0.5938043652683106</v>
      </c>
    </row>
    <row r="11" spans="1:20" x14ac:dyDescent="0.2">
      <c r="A11">
        <v>3031515</v>
      </c>
      <c r="B11" t="s">
        <v>10</v>
      </c>
      <c r="C11" t="s">
        <v>8</v>
      </c>
      <c r="D11" t="s">
        <v>8</v>
      </c>
      <c r="E11" t="s">
        <v>8</v>
      </c>
      <c r="F11">
        <v>0.19642695900000001</v>
      </c>
      <c r="G11">
        <v>0.72168266800000003</v>
      </c>
      <c r="H11">
        <v>0.75154674099999996</v>
      </c>
      <c r="I11">
        <v>0.83333333300000001</v>
      </c>
      <c r="J11">
        <v>0.85714285700000004</v>
      </c>
      <c r="K11">
        <v>1</v>
      </c>
      <c r="L11">
        <v>4</v>
      </c>
      <c r="N11" s="1">
        <v>8</v>
      </c>
      <c r="O11">
        <v>4</v>
      </c>
      <c r="P11" s="1">
        <f t="shared" si="0"/>
        <v>3.1699250014423126</v>
      </c>
      <c r="Q11" s="1">
        <f t="shared" si="1"/>
        <v>1.2618595071429148</v>
      </c>
      <c r="R11" s="1">
        <f>SUM(Q$4:Q11)</f>
        <v>8.746829382407924</v>
      </c>
      <c r="S11" s="1">
        <v>13.130885691639007</v>
      </c>
      <c r="T11" s="1">
        <f t="shared" si="2"/>
        <v>0.66612638231839927</v>
      </c>
    </row>
    <row r="12" spans="1:20" x14ac:dyDescent="0.2">
      <c r="A12">
        <v>2994622</v>
      </c>
      <c r="B12" t="s">
        <v>12</v>
      </c>
      <c r="F12">
        <v>0.44828186599999997</v>
      </c>
      <c r="G12">
        <v>0.70011293900000005</v>
      </c>
      <c r="H12">
        <v>0.62706094999999995</v>
      </c>
      <c r="I12">
        <v>0.83333333300000001</v>
      </c>
      <c r="J12">
        <v>1</v>
      </c>
      <c r="K12">
        <v>1</v>
      </c>
      <c r="L12">
        <v>3</v>
      </c>
      <c r="N12" s="1">
        <v>9</v>
      </c>
      <c r="O12">
        <v>3</v>
      </c>
      <c r="P12" s="1">
        <f t="shared" si="0"/>
        <v>3.3219280948873626</v>
      </c>
      <c r="Q12" s="1">
        <f t="shared" si="1"/>
        <v>0.90308998699194354</v>
      </c>
      <c r="R12" s="1">
        <f>SUM(Q$4:Q12)</f>
        <v>9.6499193693998677</v>
      </c>
      <c r="S12" s="1">
        <v>13.431915687302988</v>
      </c>
      <c r="T12" s="1">
        <f t="shared" si="2"/>
        <v>0.71843209814976794</v>
      </c>
    </row>
    <row r="13" spans="1:20" x14ac:dyDescent="0.2">
      <c r="A13">
        <v>2589274</v>
      </c>
      <c r="B13" t="s">
        <v>13</v>
      </c>
      <c r="C13" t="s">
        <v>8</v>
      </c>
      <c r="D13" t="s">
        <v>8</v>
      </c>
      <c r="E13" t="s">
        <v>14</v>
      </c>
      <c r="F13">
        <v>0.19105850599999999</v>
      </c>
      <c r="G13">
        <v>0.61620044699999998</v>
      </c>
      <c r="H13">
        <v>0.592760921</v>
      </c>
      <c r="I13">
        <v>0.5</v>
      </c>
      <c r="J13">
        <v>0.571428571</v>
      </c>
      <c r="K13">
        <v>1</v>
      </c>
      <c r="L13">
        <v>2.3333333330000001</v>
      </c>
      <c r="N13" s="1">
        <v>10</v>
      </c>
      <c r="O13">
        <v>2.3333333330000001</v>
      </c>
      <c r="P13" s="1">
        <f t="shared" si="0"/>
        <v>3.4594316186372978</v>
      </c>
      <c r="Q13" s="1">
        <f t="shared" si="1"/>
        <v>0.67448459464538335</v>
      </c>
      <c r="R13" s="1">
        <f>SUM(Q$4:Q13)</f>
        <v>10.324403964045251</v>
      </c>
      <c r="S13" s="1">
        <v>13.672803042471539</v>
      </c>
      <c r="T13" s="1">
        <f t="shared" si="2"/>
        <v>0.75510514793307359</v>
      </c>
    </row>
  </sheetData>
  <sortState ref="A4:L13">
    <sortCondition descending="1" ref="H4:H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GS</vt:lpstr>
      <vt:lpstr>all+noLab+fea</vt:lpstr>
      <vt:lpstr>all+noLab+noFea</vt:lpstr>
      <vt:lpstr>TF-IDF</vt:lpstr>
      <vt:lpstr>ELMo</vt:lpstr>
      <vt:lpstr>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</dc:creator>
  <cp:lastModifiedBy>Lu, Yu</cp:lastModifiedBy>
  <dcterms:created xsi:type="dcterms:W3CDTF">2019-09-12T18:52:12Z</dcterms:created>
  <dcterms:modified xsi:type="dcterms:W3CDTF">2019-09-16T13:16:30Z</dcterms:modified>
</cp:coreProperties>
</file>