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I:\OSU\academic\COTA-AccessibilityReliability\ana\"/>
    </mc:Choice>
  </mc:AlternateContent>
  <xr:revisionPtr revIDLastSave="0" documentId="13_ncr:1_{41EB1F97-4E38-4420-9C41-4D4410A11563}" xr6:coauthVersionLast="47" xr6:coauthVersionMax="47" xr10:uidLastSave="{00000000-0000-0000-0000-000000000000}"/>
  <bookViews>
    <workbookView xWindow="-120" yWindow="-120" windowWidth="29040" windowHeight="15840" firstSheet="13" activeTab="18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Sheet5" sheetId="29" r:id="rId15"/>
    <sheet name="reliab_football_away" sheetId="20" r:id="rId16"/>
    <sheet name="reliab_football_normal" sheetId="19" r:id="rId17"/>
    <sheet name="Sheet8" sheetId="16" state="hidden" r:id="rId18"/>
    <sheet name="peak_number" sheetId="17" r:id="rId19"/>
    <sheet name="peak_hour" sheetId="18" r:id="rId20"/>
    <sheet name="access_covid" sheetId="26" r:id="rId21"/>
    <sheet name="reliab_covid" sheetId="28" r:id="rId22"/>
    <sheet name="Sheet6" sheetId="27" r:id="rId23"/>
  </sheets>
  <externalReferences>
    <externalReference r:id="rId24"/>
    <externalReference r:id="rId25"/>
  </externalReferences>
  <definedNames>
    <definedName name="_xlnm._FilterDatabase" localSheetId="19" hidden="1">peak_hour!$A$1:$G$16</definedName>
    <definedName name="_xlnm._FilterDatabase" localSheetId="18" hidden="1">peak_number!$J$1:$L$14</definedName>
    <definedName name="_xlnm._FilterDatabase" localSheetId="17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D3" i="17"/>
  <c r="E3" i="17"/>
  <c r="F3" i="17"/>
  <c r="B4" i="17"/>
  <c r="D4" i="17"/>
  <c r="E4" i="17"/>
  <c r="F4" i="17"/>
  <c r="B5" i="17"/>
  <c r="D5" i="17"/>
  <c r="E5" i="17"/>
  <c r="F5" i="17"/>
  <c r="B6" i="17"/>
  <c r="D6" i="17"/>
  <c r="E6" i="17"/>
  <c r="F6" i="17"/>
  <c r="B7" i="17"/>
  <c r="D7" i="17"/>
  <c r="E7" i="17"/>
  <c r="F7" i="17"/>
  <c r="B8" i="17"/>
  <c r="D8" i="17"/>
  <c r="E8" i="17"/>
  <c r="F8" i="17"/>
  <c r="B9" i="17"/>
  <c r="D9" i="17"/>
  <c r="E9" i="17"/>
  <c r="F9" i="17"/>
  <c r="B10" i="17"/>
  <c r="D10" i="17"/>
  <c r="E10" i="17"/>
  <c r="F10" i="17"/>
  <c r="B11" i="17"/>
  <c r="D11" i="17"/>
  <c r="E11" i="17"/>
  <c r="B12" i="17"/>
  <c r="D12" i="17"/>
  <c r="E12" i="17"/>
  <c r="F12" i="17"/>
  <c r="B13" i="17"/>
  <c r="D13" i="17"/>
  <c r="E13" i="17"/>
  <c r="F13" i="17"/>
  <c r="B14" i="17"/>
  <c r="D14" i="17"/>
  <c r="E14" i="17"/>
  <c r="F14" i="17"/>
  <c r="F2" i="17"/>
  <c r="E2" i="17"/>
  <c r="D2" i="17"/>
  <c r="B2" i="17"/>
  <c r="B19" i="18"/>
  <c r="B20" i="18"/>
  <c r="B21" i="18"/>
  <c r="B22" i="18"/>
  <c r="B23" i="18"/>
  <c r="B24" i="18"/>
  <c r="B25" i="18"/>
  <c r="B26" i="18"/>
  <c r="B27" i="18"/>
  <c r="B28" i="18"/>
  <c r="B29" i="18"/>
  <c r="B30" i="18"/>
  <c r="B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C28" i="18"/>
  <c r="D28" i="18"/>
  <c r="E28" i="18"/>
  <c r="C29" i="18"/>
  <c r="D29" i="18"/>
  <c r="E29" i="18"/>
  <c r="C30" i="18"/>
  <c r="D30" i="18"/>
  <c r="E30" i="18"/>
  <c r="E18" i="18"/>
  <c r="D18" i="18"/>
  <c r="C18" i="18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G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G3" i="18"/>
  <c r="G4" i="18"/>
  <c r="G6" i="18"/>
  <c r="G7" i="18"/>
  <c r="G8" i="18"/>
  <c r="G9" i="18"/>
  <c r="G10" i="18"/>
  <c r="G12" i="18"/>
  <c r="G13" i="18"/>
  <c r="G1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P3" i="17"/>
  <c r="P4" i="17"/>
  <c r="P5" i="17"/>
  <c r="P6" i="17"/>
  <c r="P7" i="17"/>
  <c r="P8" i="17"/>
  <c r="P9" i="17"/>
  <c r="P10" i="17"/>
  <c r="P12" i="17"/>
  <c r="P13" i="17"/>
  <c r="P14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O15" i="17" l="1"/>
  <c r="Z3" i="14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N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<sst xmlns="http://schemas.openxmlformats.org/spreadsheetml/2006/main" count="54" uniqueCount="36">
  <si>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</si>
  <si>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</si>
  <si>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</si>
  <si>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</si>
  <si>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</si>
  <si>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</si>
  <si>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</si>
  <si>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</si>
  <si>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</si>
  <si>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</si>
  <si>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</si>
  <si>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</si>
  <si>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</si>
  <si>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</si>
  <si>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</si>
  <si>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</si>
  <si>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</si>
  <si>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</si>
  <si>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</si>
  <si>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</si>
  <si>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</si>
  <si>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</si>
  <si>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</si>
  <si>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</si>
  <si>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</si>
  <si>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</si>
  <si>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</si>
  <si>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</si>
  <si>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</si>
  <si>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</si>
  <si>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</si>
  <si>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</si>
  <si>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C:\Users\liu.6544\Documents\GitHub\COTA-AccessibilityReliability\vis\resilience\7pm.tif</t>
  </si>
  <si>
    <t>Before-game Gap</t>
  </si>
  <si>
    <t>Game Duration</t>
  </si>
  <si>
    <t>After-game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</si>
</sst>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601600505870044"/>
              <c:y val="0.6282755196141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7059348164E-2"/>
          <c:y val="3.3051862081198015E-2"/>
          <c:w val="0.89572267665570926"/>
          <c:h val="0.727001813831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peak_number!$B$1</c:f>
              <c:strCache>
                <c:ptCount val="1"/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A41-876D-92769C5BB3A5}"/>
            </c:ext>
          </c:extLst>
        </c:ser>
        <c:ser>
          <c:idx val="1"/>
          <c:order val="1"/>
          <c:tx>
            <c:strRef>
              <c:f>peak_number!$D$1</c:f>
              <c:strCache>
                <c:ptCount val="1"/>
                <c:pt idx="0">
                  <c:v>Before-game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3.5</c:v>
                </c:pt>
                <c:pt idx="9">
                  <c:v>3.5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A41-876D-92769C5BB3A5}"/>
            </c:ext>
          </c:extLst>
        </c:ser>
        <c:ser>
          <c:idx val="3"/>
          <c:order val="2"/>
          <c:tx>
            <c:strRef>
              <c:f>peak_number!$E$1</c:f>
              <c:strCache>
                <c:ptCount val="1"/>
                <c:pt idx="0">
                  <c:v>Game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peak_number!$E$2:$E$14</c:f>
              <c:numCache>
                <c:formatCode>General</c:formatCode>
                <c:ptCount val="13"/>
                <c:pt idx="0">
                  <c:v>4.6000000000000014</c:v>
                </c:pt>
                <c:pt idx="1">
                  <c:v>3.1999999999999993</c:v>
                </c:pt>
                <c:pt idx="2">
                  <c:v>3.3500000000000014</c:v>
                </c:pt>
                <c:pt idx="3">
                  <c:v>3.8000000000000007</c:v>
                </c:pt>
                <c:pt idx="4">
                  <c:v>3.3000000000000007</c:v>
                </c:pt>
                <c:pt idx="5">
                  <c:v>3.75</c:v>
                </c:pt>
                <c:pt idx="6">
                  <c:v>4.1333333333333329</c:v>
                </c:pt>
                <c:pt idx="7">
                  <c:v>3.1666666666666661</c:v>
                </c:pt>
                <c:pt idx="8">
                  <c:v>3.3666666666666671</c:v>
                </c:pt>
                <c:pt idx="9">
                  <c:v>3.533333333333335</c:v>
                </c:pt>
                <c:pt idx="10">
                  <c:v>3.0166666666666657</c:v>
                </c:pt>
                <c:pt idx="11">
                  <c:v>3.5833333333333339</c:v>
                </c:pt>
                <c:pt idx="12">
                  <c:v>3.4499999999999993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A41-876D-92769C5BB3A5}"/>
            </c:ext>
          </c:extLst>
        </c:ser>
        <c:ser>
          <c:idx val="5"/>
          <c:order val="3"/>
          <c:tx>
            <c:strRef>
              <c:f>peak_number!$F$1</c:f>
              <c:strCache>
                <c:ptCount val="1"/>
                <c:pt idx="0">
                  <c:v>After-game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peak_number!$F$2:$F$14</c:f>
              <c:numCache>
                <c:formatCode>General</c:formatCode>
                <c:ptCount val="13"/>
                <c:pt idx="0">
                  <c:v>1.3999999999999986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2.1999999999999993</c:v>
                </c:pt>
                <c:pt idx="4">
                  <c:v>1.6999999999999993</c:v>
                </c:pt>
                <c:pt idx="5">
                  <c:v>1.25</c:v>
                </c:pt>
                <c:pt idx="6">
                  <c:v>0.86666666666666714</c:v>
                </c:pt>
                <c:pt idx="7">
                  <c:v>0.83333333333333393</c:v>
                </c:pt>
                <c:pt idx="8">
                  <c:v>0.13333333333333286</c:v>
                </c:pt>
                <c:pt idx="10">
                  <c:v>0.98333333333333428</c:v>
                </c:pt>
                <c:pt idx="11">
                  <c:v>0.41666666666666607</c:v>
                </c:pt>
                <c:pt idx="12">
                  <c:v>1.5500000000000007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A41-876D-92769C5B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25917998114303"/>
              <c:y val="0.68986323411102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peak_hour!$F$1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peak_hour!$G$1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peak_hour!$G$2:$G$14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peak_hour!$E$1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peak_hour!$C$1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peak_hour!$B$17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peak_hour!$B$18:$B$30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626-A0B2-94DCA3BDB1DE}"/>
            </c:ext>
          </c:extLst>
        </c:ser>
        <c:ser>
          <c:idx val="1"/>
          <c:order val="1"/>
          <c:tx>
            <c:strRef>
              <c:f>peak_hour!$C$17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peak_hour!$C$18:$C$30</c:f>
              <c:numCache>
                <c:formatCode>h:mm</c:formatCode>
                <c:ptCount val="13"/>
                <c:pt idx="0">
                  <c:v>8.3333333333333315E-2</c:v>
                </c:pt>
                <c:pt idx="1">
                  <c:v>0.14583333333333337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8.3333333333333315E-2</c:v>
                </c:pt>
                <c:pt idx="6">
                  <c:v>0.125</c:v>
                </c:pt>
                <c:pt idx="7">
                  <c:v>4.1666666666666685E-2</c:v>
                </c:pt>
                <c:pt idx="8">
                  <c:v>0.14583333333333337</c:v>
                </c:pt>
                <c:pt idx="9">
                  <c:v>0.14583333333333337</c:v>
                </c:pt>
                <c:pt idx="10">
                  <c:v>4.1666666666666685E-2</c:v>
                </c:pt>
                <c:pt idx="11">
                  <c:v>4.1666666666666685E-2</c:v>
                </c:pt>
                <c:pt idx="12">
                  <c:v>4.1666666666666685E-2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626-A0B2-94DCA3BDB1DE}"/>
            </c:ext>
          </c:extLst>
        </c:ser>
        <c:ser>
          <c:idx val="3"/>
          <c:order val="2"/>
          <c:tx>
            <c:strRef>
              <c:f>peak_hour!$D$17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peak_hour!$D$18:$D$30</c:f>
              <c:numCache>
                <c:formatCode>h:mm</c:formatCode>
                <c:ptCount val="13"/>
                <c:pt idx="0">
                  <c:v>0.19166666666666676</c:v>
                </c:pt>
                <c:pt idx="1">
                  <c:v>0.1333333333333333</c:v>
                </c:pt>
                <c:pt idx="2">
                  <c:v>0.13958333333333339</c:v>
                </c:pt>
                <c:pt idx="3">
                  <c:v>0.15833333333333344</c:v>
                </c:pt>
                <c:pt idx="4">
                  <c:v>0.13750000000000007</c:v>
                </c:pt>
                <c:pt idx="5">
                  <c:v>0.15625</c:v>
                </c:pt>
                <c:pt idx="6">
                  <c:v>0.17222222222222217</c:v>
                </c:pt>
                <c:pt idx="7">
                  <c:v>0.13194444444444442</c:v>
                </c:pt>
                <c:pt idx="8">
                  <c:v>0.14027777777777772</c:v>
                </c:pt>
                <c:pt idx="9">
                  <c:v>0.14722222222222225</c:v>
                </c:pt>
                <c:pt idx="10">
                  <c:v>0.12569444444444444</c:v>
                </c:pt>
                <c:pt idx="11">
                  <c:v>0.14930555555555558</c:v>
                </c:pt>
                <c:pt idx="12">
                  <c:v>0.14374999999999993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626-A0B2-94DCA3BDB1DE}"/>
            </c:ext>
          </c:extLst>
        </c:ser>
        <c:ser>
          <c:idx val="5"/>
          <c:order val="3"/>
          <c:tx>
            <c:strRef>
              <c:f>peak_hour!$E$17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peak_hour!$E$18:$E$30</c:f>
              <c:numCache>
                <c:formatCode>h:mm</c:formatCode>
                <c:ptCount val="13"/>
                <c:pt idx="0">
                  <c:v>5.8333333333333237E-2</c:v>
                </c:pt>
                <c:pt idx="1">
                  <c:v>5.4166666666666696E-2</c:v>
                </c:pt>
                <c:pt idx="2">
                  <c:v>4.7916666666666607E-2</c:v>
                </c:pt>
                <c:pt idx="3">
                  <c:v>9.1666666666666563E-2</c:v>
                </c:pt>
                <c:pt idx="4">
                  <c:v>7.0833333333333304E-2</c:v>
                </c:pt>
                <c:pt idx="5">
                  <c:v>5.208333333333337E-2</c:v>
                </c:pt>
                <c:pt idx="6">
                  <c:v>3.6111111111111205E-2</c:v>
                </c:pt>
                <c:pt idx="7">
                  <c:v>3.472222222222221E-2</c:v>
                </c:pt>
                <c:pt idx="8">
                  <c:v>5.5555555555555358E-3</c:v>
                </c:pt>
                <c:pt idx="10">
                  <c:v>4.0972222222222188E-2</c:v>
                </c:pt>
                <c:pt idx="11">
                  <c:v>1.7361111111111049E-2</c:v>
                </c:pt>
                <c:pt idx="12">
                  <c:v>6.4583333333333437E-2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A-4626-A0B2-94DCA3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0.333333333333333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  <c:majorUnit val="0.16666666700000002"/>
        <c:min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 / 16:00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433385</xdr:colOff>
      <xdr:row>2</xdr:row>
      <xdr:rowOff>47626</xdr:rowOff>
    </xdr:from>
    <xdr:to>
      <xdr:col>23</xdr:col>
      <xdr:colOff>576260</xdr:colOff>
      <xdr:row>21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23</xdr:row>
      <xdr:rowOff>66675</xdr:rowOff>
    </xdr:from>
    <xdr:to>
      <xdr:col>27</xdr:col>
      <xdr:colOff>61914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8</xdr:row>
      <xdr:rowOff>19050</xdr:rowOff>
    </xdr:from>
    <xdr:to>
      <xdr:col>7</xdr:col>
      <xdr:colOff>171450</xdr:colOff>
      <xdr:row>32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EB750-1E05-483E-8DE3-3F758A1C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23</xdr:row>
      <xdr:rowOff>9525</xdr:rowOff>
    </xdr:from>
    <xdr:to>
      <xdr:col>23</xdr:col>
      <xdr:colOff>161925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7</xdr:row>
      <xdr:rowOff>133350</xdr:rowOff>
    </xdr:from>
    <xdr:to>
      <xdr:col>16</xdr:col>
      <xdr:colOff>379095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71D67-8A89-4B15-AE64-90DCC62F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yu%20Liu\AppData\Local\Microsoft\Windows\INetCache\Content.Outlook\1C5TP7IJ\Unreliability%20chart%20prototy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yu%20Liu\AppData\Local\Microsoft\Windows\INetCache\Content.Outlook\1C5TP7IJ\Unreliability%20chart%20proto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Before game peak</v>
          </cell>
          <cell r="L1" t="str">
            <v>Game start</v>
          </cell>
          <cell r="M1" t="str">
            <v>Game start</v>
          </cell>
          <cell r="N1" t="str">
            <v>Game end</v>
          </cell>
          <cell r="O1" t="str">
            <v>Game end</v>
          </cell>
          <cell r="P1" t="str">
            <v>After game peak</v>
          </cell>
        </row>
        <row r="2">
          <cell r="J2">
            <v>1</v>
          </cell>
          <cell r="K2">
            <v>0.45833333333333331</v>
          </cell>
          <cell r="L2">
            <v>3.4722222222222265E-2</v>
          </cell>
          <cell r="M2">
            <v>6.9444444444444198E-3</v>
          </cell>
          <cell r="N2">
            <v>0.125</v>
          </cell>
          <cell r="O2">
            <v>6.9444444444444198E-3</v>
          </cell>
          <cell r="P2">
            <v>3.472222222222221E-2</v>
          </cell>
        </row>
        <row r="3">
          <cell r="J3">
            <v>2</v>
          </cell>
          <cell r="K3">
            <v>0.60416666666666663</v>
          </cell>
          <cell r="L3">
            <v>3.4722222222222321E-2</v>
          </cell>
          <cell r="M3">
            <v>6.9444444444444198E-3</v>
          </cell>
          <cell r="N3">
            <v>0.14583333333333326</v>
          </cell>
          <cell r="O3">
            <v>6.9444444444445308E-3</v>
          </cell>
          <cell r="P3">
            <v>3.472222222222221E-2</v>
          </cell>
        </row>
        <row r="4">
          <cell r="J4">
            <v>3</v>
          </cell>
          <cell r="K4">
            <v>0.60416666666666663</v>
          </cell>
          <cell r="L4">
            <v>3.4722222222222321E-2</v>
          </cell>
          <cell r="M4">
            <v>6.9444444444444198E-3</v>
          </cell>
          <cell r="N4">
            <v>0.14583333333333326</v>
          </cell>
          <cell r="O4">
            <v>6.9444444444445308E-3</v>
          </cell>
          <cell r="P4">
            <v>3.472222222222221E-2</v>
          </cell>
        </row>
        <row r="5">
          <cell r="J5">
            <v>4</v>
          </cell>
          <cell r="K5">
            <v>0.60416666666666663</v>
          </cell>
          <cell r="L5">
            <v>4.5138888888888951E-2</v>
          </cell>
          <cell r="M5">
            <v>6.9444444444444198E-3</v>
          </cell>
          <cell r="N5">
            <v>0.13541666666666663</v>
          </cell>
          <cell r="O5">
            <v>6.9444444444445308E-3</v>
          </cell>
          <cell r="P5">
            <v>3.472222222222221E-2</v>
          </cell>
        </row>
        <row r="6">
          <cell r="J6">
            <v>5</v>
          </cell>
          <cell r="K6">
            <v>0.45833333333333331</v>
          </cell>
          <cell r="L6">
            <v>3.4722222222222265E-2</v>
          </cell>
          <cell r="M6">
            <v>6.9444444444444198E-3</v>
          </cell>
          <cell r="N6">
            <v>0.125</v>
          </cell>
          <cell r="O6">
            <v>6.9444444444444198E-3</v>
          </cell>
          <cell r="P6">
            <v>3.472222222222221E-2</v>
          </cell>
        </row>
        <row r="7">
          <cell r="J7">
            <v>6</v>
          </cell>
          <cell r="K7">
            <v>0.45833333333333331</v>
          </cell>
          <cell r="L7">
            <v>3.4722222222222265E-2</v>
          </cell>
          <cell r="M7">
            <v>6.9444444444444198E-3</v>
          </cell>
          <cell r="N7">
            <v>0.125</v>
          </cell>
          <cell r="O7">
            <v>6.9444444444444198E-3</v>
          </cell>
          <cell r="P7">
            <v>3.472222222222221E-2</v>
          </cell>
        </row>
        <row r="8">
          <cell r="J8">
            <v>7</v>
          </cell>
          <cell r="K8">
            <v>0.45833333333333331</v>
          </cell>
          <cell r="L8">
            <v>3.4722222222222265E-2</v>
          </cell>
          <cell r="M8">
            <v>6.9444444444444198E-3</v>
          </cell>
          <cell r="N8">
            <v>0.125</v>
          </cell>
          <cell r="O8">
            <v>6.9444444444444198E-3</v>
          </cell>
          <cell r="P8">
            <v>3.472222222222221E-2</v>
          </cell>
        </row>
        <row r="9">
          <cell r="J9">
            <v>8</v>
          </cell>
          <cell r="K9">
            <v>0.75</v>
          </cell>
          <cell r="L9">
            <v>3.472222222222221E-2</v>
          </cell>
          <cell r="M9">
            <v>6.9444444444444198E-3</v>
          </cell>
          <cell r="N9">
            <v>0.125</v>
          </cell>
          <cell r="O9">
            <v>6.9444444444445308E-3</v>
          </cell>
          <cell r="P9">
            <v>3.472222222222221E-2</v>
          </cell>
        </row>
        <row r="10">
          <cell r="J10">
            <v>9</v>
          </cell>
          <cell r="K10">
            <v>0.45833333333333331</v>
          </cell>
          <cell r="L10">
            <v>3.4722222222222265E-2</v>
          </cell>
          <cell r="M10">
            <v>6.9444444444444198E-3</v>
          </cell>
          <cell r="N10">
            <v>0.125</v>
          </cell>
          <cell r="O10">
            <v>6.9444444444444198E-3</v>
          </cell>
          <cell r="P10">
            <v>3.472222222222221E-2</v>
          </cell>
        </row>
        <row r="11">
          <cell r="J11">
            <v>10</v>
          </cell>
          <cell r="K11">
            <v>0.45833333333333331</v>
          </cell>
          <cell r="L11">
            <v>3.4722222222222265E-2</v>
          </cell>
          <cell r="M11">
            <v>6.9444444444444198E-3</v>
          </cell>
          <cell r="N11">
            <v>0.125</v>
          </cell>
          <cell r="O11">
            <v>6.9444444444444198E-3</v>
          </cell>
          <cell r="P11">
            <v>3.472222222222221E-2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topLeftCell="U10" workbookViewId="0">
      <selection activeCell="AV12" sqref="AV12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R26" sqref="R26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31</v>
      </c>
      <c r="B8" s="7">
        <v>0.34511178447265756</v>
      </c>
      <c r="C8" s="7">
        <v>0.3806185462386627</v>
      </c>
      <c r="D8" s="7">
        <v>0.41103897081017149</v>
      </c>
      <c r="E8" s="7">
        <v>0.43371281901187769</v>
      </c>
      <c r="F8" s="7">
        <v>0.42531898956091602</v>
      </c>
      <c r="G8" s="7">
        <v>0.43083802484432682</v>
      </c>
      <c r="H8" s="7">
        <v>0.41552994364862306</v>
      </c>
      <c r="I8" s="7">
        <v>0.41754400713117024</v>
      </c>
      <c r="J8" s="7">
        <v>0.50619635719858314</v>
      </c>
      <c r="K8" s="7">
        <v>0.48694904040850029</v>
      </c>
      <c r="L8" s="7">
        <v>0.46402678435875672</v>
      </c>
      <c r="M8" s="7">
        <v>0.4552582499257446</v>
      </c>
      <c r="N8" s="7">
        <v>0.48179299573549722</v>
      </c>
      <c r="O8" s="7">
        <v>0.43685636872740236</v>
      </c>
      <c r="P8" s="7">
        <v>0.38144497771153996</v>
      </c>
    </row>
    <row r="9" spans="1:16" x14ac:dyDescent="0.25">
      <c r="A9" t="s">
        <v>29</v>
      </c>
      <c r="B9" s="7">
        <f t="shared" ref="B9:P9" si="0">AVERAGE(B2:B7)</f>
        <v>0.32594499999567622</v>
      </c>
      <c r="C9" s="7">
        <f t="shared" si="0"/>
        <v>0.35143877877103852</v>
      </c>
      <c r="D9" s="7">
        <f t="shared" si="0"/>
        <v>0.35120281291420835</v>
      </c>
      <c r="E9" s="7">
        <f t="shared" si="0"/>
        <v>0.36895664415873952</v>
      </c>
      <c r="F9" s="7">
        <f t="shared" si="0"/>
        <v>0.39689434535875595</v>
      </c>
      <c r="G9" s="7">
        <f t="shared" si="0"/>
        <v>0.41366301418023038</v>
      </c>
      <c r="H9" s="7">
        <f t="shared" si="0"/>
        <v>0.39746141539531976</v>
      </c>
      <c r="I9" s="7">
        <f t="shared" si="0"/>
        <v>0.42477478920818251</v>
      </c>
      <c r="J9" s="7">
        <f t="shared" si="0"/>
        <v>0.44374391276800607</v>
      </c>
      <c r="K9" s="7">
        <f t="shared" si="0"/>
        <v>0.47388828753751538</v>
      </c>
      <c r="L9" s="7">
        <f t="shared" si="0"/>
        <v>0.43748421728572667</v>
      </c>
      <c r="M9" s="7">
        <f t="shared" si="0"/>
        <v>0.39875294058662192</v>
      </c>
      <c r="N9" s="7">
        <f t="shared" si="0"/>
        <v>0.40952961315098441</v>
      </c>
      <c r="O9" s="7">
        <f t="shared" si="0"/>
        <v>0.37624113862310482</v>
      </c>
      <c r="P9" s="7">
        <f t="shared" si="0"/>
        <v>0.37294226711854583</v>
      </c>
    </row>
    <row r="10" spans="1:16" x14ac:dyDescent="0.25">
      <c r="A10" t="s">
        <v>30</v>
      </c>
      <c r="B10" s="7">
        <v>0.31554925485511726</v>
      </c>
      <c r="C10" s="7">
        <v>0.29960094437363999</v>
      </c>
      <c r="D10" s="7">
        <v>0.34533971151117626</v>
      </c>
      <c r="E10" s="7">
        <v>0.37939076488360801</v>
      </c>
      <c r="F10" s="7">
        <v>0.38460490338915471</v>
      </c>
      <c r="G10" s="7">
        <v>0.42224404488315048</v>
      </c>
      <c r="H10" s="7">
        <v>0.3882453062350395</v>
      </c>
      <c r="I10" s="7">
        <v>0.37825564689420477</v>
      </c>
      <c r="J10" s="7">
        <v>0.413026853757822</v>
      </c>
      <c r="K10" s="7">
        <v>0.38877422213275975</v>
      </c>
      <c r="L10" s="7">
        <v>0.42755868150278054</v>
      </c>
      <c r="M10" s="7">
        <v>0.39962129403721974</v>
      </c>
      <c r="N10" s="7">
        <v>0.37511780805924322</v>
      </c>
      <c r="O10" s="7">
        <v>0.37115198926916149</v>
      </c>
      <c r="P10" s="7">
        <v>0.35377106704536349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s="6" customFormat="1" x14ac:dyDescent="0.25">
      <c r="A6" s="6" t="s">
        <v>15</v>
      </c>
      <c r="B6" s="6">
        <f>AVERAGE(B2:B5)</f>
        <v>0.31554925485511726</v>
      </c>
      <c r="C6" s="6">
        <f t="shared" ref="C6:P6" si="0">AVERAGE(C2:C5)</f>
        <v>0.29960094437363999</v>
      </c>
      <c r="D6" s="6">
        <f t="shared" si="0"/>
        <v>0.34533971151117626</v>
      </c>
      <c r="E6" s="6">
        <f t="shared" si="0"/>
        <v>0.37939076488360801</v>
      </c>
      <c r="F6" s="6">
        <f t="shared" si="0"/>
        <v>0.38460490338915471</v>
      </c>
      <c r="G6" s="6">
        <f t="shared" si="0"/>
        <v>0.42224404488315048</v>
      </c>
      <c r="H6" s="6">
        <f t="shared" si="0"/>
        <v>0.3882453062350395</v>
      </c>
      <c r="I6" s="6">
        <f t="shared" si="0"/>
        <v>0.37825564689420477</v>
      </c>
      <c r="J6" s="6">
        <f t="shared" si="0"/>
        <v>0.413026853757822</v>
      </c>
      <c r="K6" s="6">
        <f t="shared" si="0"/>
        <v>0.38877422213275975</v>
      </c>
      <c r="L6" s="6">
        <f t="shared" si="0"/>
        <v>0.42755868150278054</v>
      </c>
      <c r="M6" s="6">
        <f t="shared" si="0"/>
        <v>0.39962129403721974</v>
      </c>
      <c r="N6" s="6">
        <f t="shared" si="0"/>
        <v>0.37511780805924322</v>
      </c>
      <c r="O6" s="6">
        <f t="shared" si="0"/>
        <v>0.37115198926916149</v>
      </c>
      <c r="P6" s="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P19"/>
  <sheetViews>
    <sheetView tabSelected="1" workbookViewId="0">
      <selection activeCell="C2" sqref="C2:C14"/>
    </sheetView>
  </sheetViews>
  <sheetFormatPr defaultRowHeight="15" x14ac:dyDescent="0.25"/>
  <cols>
    <col min="1" max="1" width="23.5703125" customWidth="1"/>
    <col min="2" max="3" width="18" customWidth="1"/>
    <col min="4" max="4" width="19.140625" customWidth="1"/>
    <col min="5" max="5" width="13.7109375" style="6" customWidth="1"/>
    <col min="6" max="6" width="20.5703125" customWidth="1"/>
    <col min="7" max="7" width="28.85546875" customWidth="1"/>
    <col min="10" max="10" width="10.85546875" customWidth="1"/>
    <col min="15" max="15" width="11.5703125" style="6" bestFit="1" customWidth="1"/>
  </cols>
  <sheetData>
    <row r="1" spans="1:16" x14ac:dyDescent="0.25">
      <c r="B1" s="4"/>
      <c r="C1" s="4" t="s">
        <v>2</v>
      </c>
      <c r="D1" s="6" t="s">
        <v>33</v>
      </c>
      <c r="E1" t="s">
        <v>34</v>
      </c>
      <c r="F1" s="4" t="s">
        <v>35</v>
      </c>
      <c r="K1" s="4" t="s">
        <v>2</v>
      </c>
      <c r="L1" s="6" t="s">
        <v>28</v>
      </c>
      <c r="M1" t="s">
        <v>7</v>
      </c>
      <c r="N1" s="4" t="s">
        <v>3</v>
      </c>
      <c r="O1" t="s">
        <v>5</v>
      </c>
      <c r="P1" t="s">
        <v>6</v>
      </c>
    </row>
    <row r="2" spans="1:16" x14ac:dyDescent="0.25">
      <c r="A2" s="1">
        <v>43344</v>
      </c>
      <c r="B2">
        <f>K2</f>
        <v>10</v>
      </c>
      <c r="C2">
        <v>0.05</v>
      </c>
      <c r="D2" s="6">
        <f>L2-K2</f>
        <v>2</v>
      </c>
      <c r="E2">
        <f>M2-L2</f>
        <v>4.6000000000000014</v>
      </c>
      <c r="F2">
        <f>N2-M2</f>
        <v>1.3999999999999986</v>
      </c>
      <c r="J2" s="1">
        <v>43344</v>
      </c>
      <c r="K2">
        <v>10</v>
      </c>
      <c r="L2" s="6">
        <v>12</v>
      </c>
      <c r="M2">
        <v>16.600000000000001</v>
      </c>
      <c r="N2">
        <v>18</v>
      </c>
      <c r="O2">
        <f>L2-K2</f>
        <v>2</v>
      </c>
      <c r="P2">
        <f>N2-L2</f>
        <v>6</v>
      </c>
    </row>
    <row r="3" spans="1:16" x14ac:dyDescent="0.25">
      <c r="A3" s="1">
        <v>43351</v>
      </c>
      <c r="B3">
        <f>K3</f>
        <v>14</v>
      </c>
      <c r="C3">
        <v>0.05</v>
      </c>
      <c r="D3" s="6">
        <f>L3-K3</f>
        <v>1.5</v>
      </c>
      <c r="E3">
        <f>M3-L3</f>
        <v>3.1999999999999993</v>
      </c>
      <c r="F3">
        <f>N3-M3</f>
        <v>1.3000000000000007</v>
      </c>
      <c r="J3" s="1">
        <v>43351</v>
      </c>
      <c r="K3">
        <v>14</v>
      </c>
      <c r="L3" s="6">
        <v>15.5</v>
      </c>
      <c r="M3">
        <v>18.7</v>
      </c>
      <c r="N3">
        <v>20</v>
      </c>
      <c r="O3">
        <f>L3-K3</f>
        <v>1.5</v>
      </c>
      <c r="P3">
        <f>N3-L3</f>
        <v>4.5</v>
      </c>
    </row>
    <row r="4" spans="1:16" x14ac:dyDescent="0.25">
      <c r="A4" s="1">
        <v>43365</v>
      </c>
      <c r="B4">
        <f>K4</f>
        <v>12</v>
      </c>
      <c r="C4">
        <v>0.05</v>
      </c>
      <c r="D4" s="6">
        <f>L4-K4</f>
        <v>3.5</v>
      </c>
      <c r="E4">
        <f>M4-L4</f>
        <v>3.3500000000000014</v>
      </c>
      <c r="F4">
        <f>N4-M4</f>
        <v>1.1499999999999986</v>
      </c>
      <c r="J4" s="1">
        <v>43365</v>
      </c>
      <c r="K4">
        <v>12</v>
      </c>
      <c r="L4" s="6">
        <v>15.5</v>
      </c>
      <c r="M4">
        <v>18.850000000000001</v>
      </c>
      <c r="N4">
        <v>20</v>
      </c>
      <c r="O4">
        <f>L4-K4</f>
        <v>3.5</v>
      </c>
      <c r="P4">
        <f>N4-L4</f>
        <v>4.5</v>
      </c>
    </row>
    <row r="5" spans="1:16" x14ac:dyDescent="0.25">
      <c r="A5" s="1">
        <v>43379</v>
      </c>
      <c r="B5">
        <f>K5</f>
        <v>13</v>
      </c>
      <c r="C5">
        <v>0.05</v>
      </c>
      <c r="D5" s="6">
        <f>L5-K5</f>
        <v>3</v>
      </c>
      <c r="E5">
        <f>M5-L5</f>
        <v>3.8000000000000007</v>
      </c>
      <c r="F5">
        <f>N5-M5</f>
        <v>2.1999999999999993</v>
      </c>
      <c r="J5" s="1">
        <v>43379</v>
      </c>
      <c r="K5">
        <v>13</v>
      </c>
      <c r="L5" s="6">
        <v>16</v>
      </c>
      <c r="M5">
        <v>19.8</v>
      </c>
      <c r="N5">
        <v>22</v>
      </c>
      <c r="O5">
        <f>L5-K5</f>
        <v>3</v>
      </c>
      <c r="P5">
        <f>N5-L5</f>
        <v>6</v>
      </c>
    </row>
    <row r="6" spans="1:16" x14ac:dyDescent="0.25">
      <c r="A6" s="1">
        <v>43386</v>
      </c>
      <c r="B6">
        <f>K6</f>
        <v>9</v>
      </c>
      <c r="C6">
        <v>0.05</v>
      </c>
      <c r="D6" s="6">
        <f>L6-K6</f>
        <v>3</v>
      </c>
      <c r="E6">
        <f>M6-L6</f>
        <v>3.3000000000000007</v>
      </c>
      <c r="F6">
        <f>N6-M6</f>
        <v>1.6999999999999993</v>
      </c>
      <c r="J6" s="1">
        <v>43386</v>
      </c>
      <c r="K6">
        <v>9</v>
      </c>
      <c r="L6" s="6">
        <v>12</v>
      </c>
      <c r="M6">
        <v>15.3</v>
      </c>
      <c r="N6">
        <v>17</v>
      </c>
      <c r="O6">
        <f>L6-K6</f>
        <v>3</v>
      </c>
      <c r="P6">
        <f>N6-L6</f>
        <v>5</v>
      </c>
    </row>
    <row r="7" spans="1:16" x14ac:dyDescent="0.25">
      <c r="A7" s="1">
        <v>43407</v>
      </c>
      <c r="B7">
        <f>K7</f>
        <v>10</v>
      </c>
      <c r="C7">
        <v>0.05</v>
      </c>
      <c r="D7" s="6">
        <f>L7-K7</f>
        <v>2</v>
      </c>
      <c r="E7">
        <f>M7-L7</f>
        <v>3.75</v>
      </c>
      <c r="F7">
        <f>N7-M7</f>
        <v>1.25</v>
      </c>
      <c r="J7" s="1">
        <v>43407</v>
      </c>
      <c r="K7">
        <v>10</v>
      </c>
      <c r="L7" s="6">
        <v>12</v>
      </c>
      <c r="M7">
        <v>15.75</v>
      </c>
      <c r="N7">
        <v>17</v>
      </c>
      <c r="O7">
        <f>L7-K7</f>
        <v>2</v>
      </c>
      <c r="P7">
        <f>N7-L7</f>
        <v>5</v>
      </c>
    </row>
    <row r="8" spans="1:16" x14ac:dyDescent="0.25">
      <c r="A8" s="1">
        <v>43428</v>
      </c>
      <c r="B8">
        <f>K8</f>
        <v>9</v>
      </c>
      <c r="C8">
        <v>0.05</v>
      </c>
      <c r="D8" s="6">
        <f>L8-K8</f>
        <v>3</v>
      </c>
      <c r="E8">
        <f>M8-L8</f>
        <v>4.1333333333333329</v>
      </c>
      <c r="F8">
        <f>N8-M8</f>
        <v>0.86666666666666714</v>
      </c>
      <c r="J8" s="1">
        <v>43428</v>
      </c>
      <c r="K8">
        <v>9</v>
      </c>
      <c r="L8" s="6">
        <v>12</v>
      </c>
      <c r="M8">
        <v>16.133333333333333</v>
      </c>
      <c r="N8">
        <v>17</v>
      </c>
      <c r="O8">
        <f>L8-K8</f>
        <v>3</v>
      </c>
      <c r="P8">
        <f>N8-L8</f>
        <v>5</v>
      </c>
    </row>
    <row r="9" spans="1:16" x14ac:dyDescent="0.25">
      <c r="A9" s="1">
        <v>43715</v>
      </c>
      <c r="B9">
        <f>K9</f>
        <v>11</v>
      </c>
      <c r="C9">
        <v>0.05</v>
      </c>
      <c r="D9" s="6">
        <f>L9-K9</f>
        <v>1</v>
      </c>
      <c r="E9">
        <f>M9-L9</f>
        <v>3.1666666666666661</v>
      </c>
      <c r="F9">
        <f>N9-M9</f>
        <v>0.83333333333333393</v>
      </c>
      <c r="J9" s="1">
        <v>43715</v>
      </c>
      <c r="K9">
        <v>11</v>
      </c>
      <c r="L9" s="6">
        <v>12</v>
      </c>
      <c r="M9">
        <v>15.166666666666666</v>
      </c>
      <c r="N9">
        <v>16</v>
      </c>
      <c r="O9">
        <f>L9-K9</f>
        <v>1</v>
      </c>
      <c r="P9">
        <f>N9-L9</f>
        <v>4</v>
      </c>
    </row>
    <row r="10" spans="1:16" x14ac:dyDescent="0.25">
      <c r="A10" s="1">
        <v>43729</v>
      </c>
      <c r="B10">
        <f>K10</f>
        <v>12</v>
      </c>
      <c r="C10">
        <v>0.05</v>
      </c>
      <c r="D10" s="6">
        <f>L10-K10</f>
        <v>3.5</v>
      </c>
      <c r="E10">
        <f>M10-L10</f>
        <v>3.3666666666666671</v>
      </c>
      <c r="F10">
        <f>N10-M10</f>
        <v>0.13333333333333286</v>
      </c>
      <c r="J10" s="1">
        <v>43729</v>
      </c>
      <c r="K10">
        <v>12</v>
      </c>
      <c r="L10" s="6">
        <v>15.5</v>
      </c>
      <c r="M10">
        <v>18.866666666666667</v>
      </c>
      <c r="N10">
        <v>19</v>
      </c>
      <c r="O10">
        <f>L10-K10</f>
        <v>3.5</v>
      </c>
      <c r="P10">
        <f>N10-L10</f>
        <v>3.5</v>
      </c>
    </row>
    <row r="11" spans="1:16" x14ac:dyDescent="0.25">
      <c r="A11" s="1">
        <v>43743</v>
      </c>
      <c r="B11">
        <f>K11</f>
        <v>16</v>
      </c>
      <c r="C11">
        <v>0.05</v>
      </c>
      <c r="D11" s="6">
        <f>L11-K11</f>
        <v>3.5</v>
      </c>
      <c r="E11">
        <f>M11-L11</f>
        <v>3.533333333333335</v>
      </c>
      <c r="J11" s="1">
        <v>43743</v>
      </c>
      <c r="K11">
        <v>16</v>
      </c>
      <c r="L11" s="6">
        <v>19.5</v>
      </c>
      <c r="M11">
        <v>23.033333333333335</v>
      </c>
      <c r="O11">
        <f>L11-K11</f>
        <v>3.5</v>
      </c>
    </row>
    <row r="12" spans="1:16" x14ac:dyDescent="0.25">
      <c r="A12" s="1">
        <v>43764</v>
      </c>
      <c r="B12">
        <f>K12</f>
        <v>11</v>
      </c>
      <c r="C12">
        <v>0.05</v>
      </c>
      <c r="D12" s="6">
        <f>L12-K12</f>
        <v>1</v>
      </c>
      <c r="E12">
        <f>M12-L12</f>
        <v>3.0166666666666657</v>
      </c>
      <c r="F12">
        <f>N12-M12</f>
        <v>0.98333333333333428</v>
      </c>
      <c r="J12" s="1">
        <v>43764</v>
      </c>
      <c r="K12">
        <v>11</v>
      </c>
      <c r="L12" s="6">
        <v>12</v>
      </c>
      <c r="M12">
        <v>15.016666666666666</v>
      </c>
      <c r="N12">
        <v>16</v>
      </c>
      <c r="O12">
        <f>L12-K12</f>
        <v>1</v>
      </c>
      <c r="P12">
        <f>N12-L12</f>
        <v>4</v>
      </c>
    </row>
    <row r="13" spans="1:16" x14ac:dyDescent="0.25">
      <c r="A13" s="1">
        <v>43778</v>
      </c>
      <c r="B13">
        <f>K13</f>
        <v>11</v>
      </c>
      <c r="C13">
        <v>0.05</v>
      </c>
      <c r="D13" s="6">
        <f>L13-K13</f>
        <v>1</v>
      </c>
      <c r="E13">
        <f>M13-L13</f>
        <v>3.5833333333333339</v>
      </c>
      <c r="F13">
        <f>N13-M13</f>
        <v>0.41666666666666607</v>
      </c>
      <c r="J13" s="1">
        <v>43778</v>
      </c>
      <c r="K13">
        <v>11</v>
      </c>
      <c r="L13" s="6">
        <v>12</v>
      </c>
      <c r="M13">
        <v>15.583333333333334</v>
      </c>
      <c r="N13">
        <v>16</v>
      </c>
      <c r="O13">
        <f>L13-K13</f>
        <v>1</v>
      </c>
      <c r="P13">
        <f>N13-L13</f>
        <v>4</v>
      </c>
    </row>
    <row r="14" spans="1:16" x14ac:dyDescent="0.25">
      <c r="A14" s="1">
        <v>43792</v>
      </c>
      <c r="B14">
        <f>K14</f>
        <v>11</v>
      </c>
      <c r="C14">
        <v>0.05</v>
      </c>
      <c r="D14" s="6">
        <f>L14-K14</f>
        <v>1</v>
      </c>
      <c r="E14">
        <f>M14-L14</f>
        <v>3.4499999999999993</v>
      </c>
      <c r="F14">
        <f>N14-M14</f>
        <v>1.5500000000000007</v>
      </c>
      <c r="J14" s="1">
        <v>43792</v>
      </c>
      <c r="K14">
        <v>11</v>
      </c>
      <c r="L14" s="6">
        <v>12</v>
      </c>
      <c r="M14">
        <v>15.45</v>
      </c>
      <c r="N14">
        <v>17</v>
      </c>
      <c r="O14">
        <f>L14-K14</f>
        <v>1</v>
      </c>
      <c r="P14">
        <f>N14-L14</f>
        <v>5</v>
      </c>
    </row>
    <row r="15" spans="1:16" x14ac:dyDescent="0.25">
      <c r="M15" s="6"/>
      <c r="N15">
        <f>AVERAGE(O2:O14)</f>
        <v>2.2307692307692308</v>
      </c>
      <c r="O15">
        <f>AVERAGE(P2:P14)</f>
        <v>4.708333333333333</v>
      </c>
    </row>
    <row r="16" spans="1:16" x14ac:dyDescent="0.25">
      <c r="M16" s="6"/>
      <c r="O16"/>
    </row>
    <row r="17" spans="10:13" x14ac:dyDescent="0.25">
      <c r="J17" s="1"/>
      <c r="M17" s="3"/>
    </row>
    <row r="18" spans="10:13" x14ac:dyDescent="0.25">
      <c r="J18" s="1"/>
      <c r="M18" s="3"/>
    </row>
    <row r="19" spans="10:13" x14ac:dyDescent="0.25">
      <c r="J19" s="1"/>
      <c r="M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B18" sqref="B18:B30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  <col min="11" max="11" width="9.140625" style="6"/>
  </cols>
  <sheetData>
    <row r="1" spans="1:12" x14ac:dyDescent="0.25">
      <c r="B1" s="4" t="s">
        <v>2</v>
      </c>
      <c r="C1" s="6" t="s">
        <v>28</v>
      </c>
      <c r="D1" t="s">
        <v>7</v>
      </c>
      <c r="E1" s="4" t="s">
        <v>3</v>
      </c>
      <c r="F1" t="s">
        <v>5</v>
      </c>
      <c r="G1" t="s">
        <v>6</v>
      </c>
    </row>
    <row r="2" spans="1:12" x14ac:dyDescent="0.25">
      <c r="A2" s="1">
        <v>43344</v>
      </c>
      <c r="B2" s="3">
        <v>0.41666666666666669</v>
      </c>
      <c r="C2" s="3">
        <v>0.5</v>
      </c>
      <c r="D2" s="3">
        <v>0.69166666666666676</v>
      </c>
      <c r="E2" s="3">
        <v>0.75</v>
      </c>
      <c r="F2">
        <f>(C2-B2)*24</f>
        <v>1.9999999999999996</v>
      </c>
      <c r="G2">
        <f>(E2-D2)*24</f>
        <v>1.3999999999999977</v>
      </c>
      <c r="H2" s="3">
        <f>D2-C2</f>
        <v>0.19166666666666676</v>
      </c>
      <c r="K2" s="6">
        <f>D2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0.64583333333333337</v>
      </c>
      <c r="D3" s="3">
        <v>0.77916666666666667</v>
      </c>
      <c r="E3" s="3">
        <v>0.83333333333333337</v>
      </c>
      <c r="F3">
        <f>(C3-B3)*24</f>
        <v>3.5000000000000009</v>
      </c>
      <c r="G3">
        <f>(E3-D3)*24</f>
        <v>1.3000000000000007</v>
      </c>
      <c r="H3" s="3">
        <f>D3-C3</f>
        <v>0.1333333333333333</v>
      </c>
      <c r="K3" s="6">
        <f>D3</f>
        <v>0.77916666666666667</v>
      </c>
      <c r="L3">
        <f t="shared" ref="L3:L14" si="0">K3*24</f>
        <v>18.7</v>
      </c>
    </row>
    <row r="4" spans="1:12" x14ac:dyDescent="0.25">
      <c r="A4" s="1">
        <v>43365</v>
      </c>
      <c r="B4" s="3">
        <v>0.58333333333333337</v>
      </c>
      <c r="C4" s="3">
        <v>0.64583333333333337</v>
      </c>
      <c r="D4" s="3">
        <v>0.78541666666666676</v>
      </c>
      <c r="E4" s="3">
        <v>0.83333333333333337</v>
      </c>
      <c r="F4">
        <f>(C4-B4)*24</f>
        <v>1.5</v>
      </c>
      <c r="G4">
        <f>(E4-D4)*24</f>
        <v>1.1499999999999986</v>
      </c>
      <c r="H4" s="3">
        <f>D4-C4</f>
        <v>0.13958333333333339</v>
      </c>
      <c r="K4" s="6">
        <f>D4</f>
        <v>0.78541666666666676</v>
      </c>
      <c r="L4">
        <f t="shared" si="0"/>
        <v>18.850000000000001</v>
      </c>
    </row>
    <row r="5" spans="1:12" x14ac:dyDescent="0.25">
      <c r="A5" s="1">
        <v>43379</v>
      </c>
      <c r="B5" s="3">
        <v>0.54166666666666663</v>
      </c>
      <c r="C5" s="3">
        <v>0.66666666666666663</v>
      </c>
      <c r="D5" s="3">
        <v>0.82500000000000007</v>
      </c>
      <c r="E5" s="3">
        <v>0.91666666666666663</v>
      </c>
      <c r="F5">
        <f>(C5-B5)*24</f>
        <v>3</v>
      </c>
      <c r="G5">
        <f>(E5-D5)*24</f>
        <v>2.1999999999999975</v>
      </c>
      <c r="H5" s="3">
        <f>D5-C5</f>
        <v>0.15833333333333344</v>
      </c>
      <c r="K5" s="6">
        <f>D5</f>
        <v>0.82500000000000007</v>
      </c>
      <c r="L5">
        <f t="shared" si="0"/>
        <v>19.8</v>
      </c>
    </row>
    <row r="6" spans="1:12" x14ac:dyDescent="0.25">
      <c r="A6" s="1">
        <v>43386</v>
      </c>
      <c r="B6" s="3">
        <v>0.375</v>
      </c>
      <c r="C6" s="3">
        <v>0.5</v>
      </c>
      <c r="D6" s="3">
        <v>0.63750000000000007</v>
      </c>
      <c r="E6" s="3">
        <v>0.70833333333333337</v>
      </c>
      <c r="F6">
        <f>(C6-B6)*24</f>
        <v>3</v>
      </c>
      <c r="G6">
        <f>(E6-D6)*24</f>
        <v>1.6999999999999993</v>
      </c>
      <c r="H6" s="3">
        <f>D6-C6</f>
        <v>0.13750000000000007</v>
      </c>
      <c r="K6" s="6">
        <f>D6</f>
        <v>0.63750000000000007</v>
      </c>
      <c r="L6">
        <f t="shared" si="0"/>
        <v>15.3</v>
      </c>
    </row>
    <row r="7" spans="1:12" x14ac:dyDescent="0.25">
      <c r="A7" s="1">
        <v>43407</v>
      </c>
      <c r="B7" s="3">
        <v>0.41666666666666669</v>
      </c>
      <c r="C7" s="3">
        <v>0.5</v>
      </c>
      <c r="D7" s="3">
        <v>0.65625</v>
      </c>
      <c r="E7" s="3">
        <v>0.70833333333333337</v>
      </c>
      <c r="F7">
        <f>(C7-B7)*24</f>
        <v>1.9999999999999996</v>
      </c>
      <c r="G7">
        <f>(E7-D7)*24</f>
        <v>1.2500000000000009</v>
      </c>
      <c r="H7" s="3">
        <f>D7-C7</f>
        <v>0.15625</v>
      </c>
      <c r="K7" s="6">
        <f>D7</f>
        <v>0.65625</v>
      </c>
      <c r="L7">
        <f t="shared" si="0"/>
        <v>15.75</v>
      </c>
    </row>
    <row r="8" spans="1:12" x14ac:dyDescent="0.25">
      <c r="A8" s="1">
        <v>43428</v>
      </c>
      <c r="B8" s="3">
        <v>0.375</v>
      </c>
      <c r="C8" s="3">
        <v>0.5</v>
      </c>
      <c r="D8" s="3">
        <v>0.67222222222222217</v>
      </c>
      <c r="E8" s="3">
        <v>0.70833333333333337</v>
      </c>
      <c r="F8">
        <f>(C8-B8)*24</f>
        <v>3</v>
      </c>
      <c r="G8">
        <f>(E8-D8)*24</f>
        <v>0.86666666666666892</v>
      </c>
      <c r="H8" s="3">
        <f>D8-C8</f>
        <v>0.17222222222222217</v>
      </c>
      <c r="I8" s="3">
        <f>AVERAGE(D2:D9)</f>
        <v>0.70989583333333339</v>
      </c>
      <c r="K8" s="6">
        <f>D8</f>
        <v>0.67222222222222217</v>
      </c>
      <c r="L8">
        <f t="shared" si="0"/>
        <v>16.133333333333333</v>
      </c>
    </row>
    <row r="9" spans="1:12" x14ac:dyDescent="0.25">
      <c r="A9" s="1">
        <v>43715</v>
      </c>
      <c r="B9" s="3">
        <v>0.45833333333333331</v>
      </c>
      <c r="C9" s="3">
        <v>0.5</v>
      </c>
      <c r="D9" s="3">
        <v>0.63194444444444442</v>
      </c>
      <c r="E9" s="3">
        <v>0.66666666666666663</v>
      </c>
      <c r="F9">
        <f>(C9-B9)*24</f>
        <v>1.0000000000000004</v>
      </c>
      <c r="G9">
        <f>(E9-D9)*24</f>
        <v>0.83333333333333304</v>
      </c>
      <c r="H9" s="3">
        <f>D9-C9</f>
        <v>0.13194444444444442</v>
      </c>
      <c r="K9" s="6">
        <f>D9</f>
        <v>0.63194444444444442</v>
      </c>
      <c r="L9">
        <f t="shared" si="0"/>
        <v>15.166666666666666</v>
      </c>
    </row>
    <row r="10" spans="1:12" x14ac:dyDescent="0.25">
      <c r="A10" s="1">
        <v>43729</v>
      </c>
      <c r="B10" s="3">
        <v>0.5</v>
      </c>
      <c r="C10" s="3">
        <v>0.64583333333333337</v>
      </c>
      <c r="D10" s="3">
        <v>0.78611111111111109</v>
      </c>
      <c r="E10" s="3">
        <v>0.79166666666666663</v>
      </c>
      <c r="F10">
        <f>(C10-B10)*24</f>
        <v>3.5000000000000009</v>
      </c>
      <c r="G10">
        <f>(E10-D10)*24</f>
        <v>0.13333333333333286</v>
      </c>
      <c r="H10" s="3">
        <f>D10-C10</f>
        <v>0.14027777777777772</v>
      </c>
      <c r="I10" s="3">
        <f>AVERAGE(D10:D13)</f>
        <v>0.75520833333333326</v>
      </c>
      <c r="K10" s="6">
        <f>D10</f>
        <v>0.78611111111111109</v>
      </c>
      <c r="L10">
        <f t="shared" si="0"/>
        <v>18.866666666666667</v>
      </c>
    </row>
    <row r="11" spans="1:12" x14ac:dyDescent="0.25">
      <c r="A11" s="1">
        <v>43743</v>
      </c>
      <c r="B11" s="3">
        <v>0.66666666666666663</v>
      </c>
      <c r="C11" s="3">
        <v>0.8125</v>
      </c>
      <c r="D11" s="3">
        <v>0.95972222222222225</v>
      </c>
      <c r="F11">
        <f>(C11-B11)*24</f>
        <v>3.5000000000000009</v>
      </c>
      <c r="H11" s="3">
        <f>D11-C11</f>
        <v>0.14722222222222225</v>
      </c>
      <c r="K11" s="6">
        <f>D11</f>
        <v>0.95972222222222225</v>
      </c>
      <c r="L11">
        <f t="shared" si="0"/>
        <v>23.033333333333335</v>
      </c>
    </row>
    <row r="12" spans="1:12" x14ac:dyDescent="0.25">
      <c r="A12" s="1">
        <v>43764</v>
      </c>
      <c r="B12" s="3">
        <v>0.45833333333333331</v>
      </c>
      <c r="C12" s="3">
        <v>0.5</v>
      </c>
      <c r="D12" s="3">
        <v>0.62569444444444444</v>
      </c>
      <c r="E12" s="3">
        <v>0.66666666666666663</v>
      </c>
      <c r="F12">
        <f>(C12-B12)*24</f>
        <v>1.0000000000000004</v>
      </c>
      <c r="G12">
        <f>(E12-D12)*24</f>
        <v>0.9833333333333325</v>
      </c>
      <c r="H12" s="3">
        <f>D12-C12</f>
        <v>0.12569444444444444</v>
      </c>
      <c r="K12" s="6">
        <f>D12</f>
        <v>0.62569444444444444</v>
      </c>
      <c r="L12">
        <f t="shared" si="0"/>
        <v>15.016666666666666</v>
      </c>
    </row>
    <row r="13" spans="1:12" x14ac:dyDescent="0.25">
      <c r="A13" s="1">
        <v>43778</v>
      </c>
      <c r="B13" s="3">
        <v>0.45833333333333331</v>
      </c>
      <c r="C13" s="3">
        <v>0.5</v>
      </c>
      <c r="D13" s="3">
        <v>0.64930555555555558</v>
      </c>
      <c r="E13" s="3">
        <v>0.66666666666666663</v>
      </c>
      <c r="F13">
        <f>(C13-B13)*24</f>
        <v>1.0000000000000004</v>
      </c>
      <c r="G13">
        <f>(E13-D13)*24</f>
        <v>0.41666666666666519</v>
      </c>
      <c r="H13" s="3">
        <f>D13-C13</f>
        <v>0.14930555555555558</v>
      </c>
      <c r="K13" s="6">
        <f>D13</f>
        <v>0.64930555555555558</v>
      </c>
      <c r="L13">
        <f t="shared" si="0"/>
        <v>15.583333333333334</v>
      </c>
    </row>
    <row r="14" spans="1:12" x14ac:dyDescent="0.25">
      <c r="A14" s="1">
        <v>43792</v>
      </c>
      <c r="B14" s="3">
        <v>0.45833333333333331</v>
      </c>
      <c r="C14" s="3">
        <v>0.5</v>
      </c>
      <c r="D14" s="3">
        <v>0.64374999999999993</v>
      </c>
      <c r="E14" s="3">
        <v>0.70833333333333337</v>
      </c>
      <c r="F14">
        <f>(C14-B14)*24</f>
        <v>1.0000000000000004</v>
      </c>
      <c r="G14">
        <f>(E14-D14)*24</f>
        <v>1.5500000000000025</v>
      </c>
      <c r="H14" s="3">
        <f>D14-C14</f>
        <v>0.14374999999999993</v>
      </c>
      <c r="K14" s="6">
        <f>D14</f>
        <v>0.64374999999999993</v>
      </c>
      <c r="L14">
        <f t="shared" si="0"/>
        <v>15.45</v>
      </c>
    </row>
    <row r="15" spans="1:12" x14ac:dyDescent="0.25">
      <c r="D15" s="6"/>
      <c r="E15">
        <f>AVERAGE(F2:F14)</f>
        <v>2.2307692307692308</v>
      </c>
      <c r="F15">
        <f>AVERAGE(G2:G13)</f>
        <v>1.1121212121212116</v>
      </c>
    </row>
    <row r="17" spans="1:8" x14ac:dyDescent="0.25">
      <c r="B17" s="4" t="s">
        <v>2</v>
      </c>
      <c r="C17" s="6" t="s">
        <v>28</v>
      </c>
      <c r="D17" t="s">
        <v>7</v>
      </c>
      <c r="E17" s="4" t="s">
        <v>3</v>
      </c>
      <c r="F17" s="9"/>
      <c r="G17" s="9"/>
    </row>
    <row r="18" spans="1:8" x14ac:dyDescent="0.25">
      <c r="A18" s="1">
        <v>43344</v>
      </c>
      <c r="B18" s="3">
        <f>B2</f>
        <v>0.41666666666666669</v>
      </c>
      <c r="C18" s="3">
        <f>C2-B2</f>
        <v>8.3333333333333315E-2</v>
      </c>
      <c r="D18" s="3">
        <f>D2-C2</f>
        <v>0.19166666666666676</v>
      </c>
      <c r="E18" s="3">
        <f>E2-D2</f>
        <v>5.8333333333333237E-2</v>
      </c>
      <c r="F18" s="10"/>
      <c r="G18" s="10"/>
    </row>
    <row r="19" spans="1:8" x14ac:dyDescent="0.25">
      <c r="A19" s="1">
        <v>43351</v>
      </c>
      <c r="B19" s="3">
        <f t="shared" ref="B19:B30" si="1">B3</f>
        <v>0.5</v>
      </c>
      <c r="C19" s="3">
        <f t="shared" ref="C19:E19" si="2">C3-B3</f>
        <v>0.14583333333333337</v>
      </c>
      <c r="D19" s="3">
        <f t="shared" si="2"/>
        <v>0.1333333333333333</v>
      </c>
      <c r="E19" s="3">
        <f t="shared" si="2"/>
        <v>5.4166666666666696E-2</v>
      </c>
      <c r="F19" s="10"/>
      <c r="G19" s="10"/>
    </row>
    <row r="20" spans="1:8" x14ac:dyDescent="0.25">
      <c r="A20" s="1">
        <v>43365</v>
      </c>
      <c r="B20" s="3">
        <f t="shared" si="1"/>
        <v>0.58333333333333337</v>
      </c>
      <c r="C20" s="3">
        <f t="shared" ref="C20:E20" si="3">C4-B4</f>
        <v>6.25E-2</v>
      </c>
      <c r="D20" s="3">
        <f t="shared" si="3"/>
        <v>0.13958333333333339</v>
      </c>
      <c r="E20" s="3">
        <f t="shared" si="3"/>
        <v>4.7916666666666607E-2</v>
      </c>
      <c r="F20" s="10"/>
      <c r="G20" s="10"/>
    </row>
    <row r="21" spans="1:8" x14ac:dyDescent="0.25">
      <c r="A21" s="1">
        <v>43379</v>
      </c>
      <c r="B21" s="3">
        <f t="shared" si="1"/>
        <v>0.54166666666666663</v>
      </c>
      <c r="C21" s="3">
        <f t="shared" ref="C21:E21" si="4">C5-B5</f>
        <v>0.125</v>
      </c>
      <c r="D21" s="3">
        <f t="shared" si="4"/>
        <v>0.15833333333333344</v>
      </c>
      <c r="E21" s="3">
        <f t="shared" si="4"/>
        <v>9.1666666666666563E-2</v>
      </c>
      <c r="F21" s="10"/>
      <c r="G21" s="10"/>
      <c r="H21" s="3"/>
    </row>
    <row r="22" spans="1:8" x14ac:dyDescent="0.25">
      <c r="A22" s="1">
        <v>43386</v>
      </c>
      <c r="B22" s="3">
        <f t="shared" si="1"/>
        <v>0.375</v>
      </c>
      <c r="C22" s="3">
        <f t="shared" ref="C22:E22" si="5">C6-B6</f>
        <v>0.125</v>
      </c>
      <c r="D22" s="3">
        <f t="shared" si="5"/>
        <v>0.13750000000000007</v>
      </c>
      <c r="E22" s="3">
        <f t="shared" si="5"/>
        <v>7.0833333333333304E-2</v>
      </c>
      <c r="F22" s="10"/>
      <c r="G22" s="10"/>
      <c r="H22" s="3"/>
    </row>
    <row r="23" spans="1:8" x14ac:dyDescent="0.25">
      <c r="A23" s="1">
        <v>43407</v>
      </c>
      <c r="B23" s="3">
        <f t="shared" si="1"/>
        <v>0.41666666666666669</v>
      </c>
      <c r="C23" s="3">
        <f t="shared" ref="C23:E23" si="6">C7-B7</f>
        <v>8.3333333333333315E-2</v>
      </c>
      <c r="D23" s="3">
        <f t="shared" si="6"/>
        <v>0.15625</v>
      </c>
      <c r="E23" s="3">
        <f t="shared" si="6"/>
        <v>5.208333333333337E-2</v>
      </c>
      <c r="F23" s="10"/>
      <c r="G23" s="10"/>
      <c r="H23" s="3"/>
    </row>
    <row r="24" spans="1:8" x14ac:dyDescent="0.25">
      <c r="A24" s="1">
        <v>43428</v>
      </c>
      <c r="B24" s="3">
        <f t="shared" si="1"/>
        <v>0.375</v>
      </c>
      <c r="C24" s="3">
        <f t="shared" ref="C24:E24" si="7">C8-B8</f>
        <v>0.125</v>
      </c>
      <c r="D24" s="3">
        <f t="shared" si="7"/>
        <v>0.17222222222222217</v>
      </c>
      <c r="E24" s="3">
        <f t="shared" si="7"/>
        <v>3.6111111111111205E-2</v>
      </c>
      <c r="F24" s="10"/>
      <c r="G24" s="10"/>
      <c r="H24" s="3"/>
    </row>
    <row r="25" spans="1:8" x14ac:dyDescent="0.25">
      <c r="A25" s="1">
        <v>43715</v>
      </c>
      <c r="B25" s="3">
        <f t="shared" si="1"/>
        <v>0.45833333333333331</v>
      </c>
      <c r="C25" s="3">
        <f t="shared" ref="C25:E25" si="8">C9-B9</f>
        <v>4.1666666666666685E-2</v>
      </c>
      <c r="D25" s="3">
        <f t="shared" si="8"/>
        <v>0.13194444444444442</v>
      </c>
      <c r="E25" s="3">
        <f t="shared" si="8"/>
        <v>3.472222222222221E-2</v>
      </c>
      <c r="F25" s="10"/>
      <c r="G25" s="10"/>
      <c r="H25" s="3"/>
    </row>
    <row r="26" spans="1:8" x14ac:dyDescent="0.25">
      <c r="A26" s="1">
        <v>43729</v>
      </c>
      <c r="B26" s="3">
        <f t="shared" si="1"/>
        <v>0.5</v>
      </c>
      <c r="C26" s="3">
        <f t="shared" ref="C26:E26" si="9">C10-B10</f>
        <v>0.14583333333333337</v>
      </c>
      <c r="D26" s="3">
        <f t="shared" si="9"/>
        <v>0.14027777777777772</v>
      </c>
      <c r="E26" s="3">
        <f t="shared" si="9"/>
        <v>5.5555555555555358E-3</v>
      </c>
      <c r="F26" s="10"/>
      <c r="G26" s="10"/>
      <c r="H26" s="3"/>
    </row>
    <row r="27" spans="1:8" x14ac:dyDescent="0.25">
      <c r="A27" s="1">
        <v>43743</v>
      </c>
      <c r="B27" s="3">
        <f t="shared" si="1"/>
        <v>0.66666666666666663</v>
      </c>
      <c r="C27" s="3">
        <f t="shared" ref="C27:E27" si="10">C11-B11</f>
        <v>0.14583333333333337</v>
      </c>
      <c r="D27" s="3">
        <f t="shared" si="10"/>
        <v>0.14722222222222225</v>
      </c>
      <c r="E27" s="3"/>
      <c r="F27" s="10"/>
      <c r="G27" s="10"/>
      <c r="H27" s="3"/>
    </row>
    <row r="28" spans="1:8" x14ac:dyDescent="0.25">
      <c r="A28" s="1">
        <v>43764</v>
      </c>
      <c r="B28" s="3">
        <f t="shared" si="1"/>
        <v>0.45833333333333331</v>
      </c>
      <c r="C28" s="3">
        <f t="shared" ref="C28:E28" si="11">C12-B12</f>
        <v>4.1666666666666685E-2</v>
      </c>
      <c r="D28" s="3">
        <f t="shared" si="11"/>
        <v>0.12569444444444444</v>
      </c>
      <c r="E28" s="3">
        <f t="shared" si="11"/>
        <v>4.0972222222222188E-2</v>
      </c>
      <c r="H28" s="3"/>
    </row>
    <row r="29" spans="1:8" x14ac:dyDescent="0.25">
      <c r="A29" s="1">
        <v>43778</v>
      </c>
      <c r="B29" s="3">
        <f t="shared" si="1"/>
        <v>0.45833333333333331</v>
      </c>
      <c r="C29" s="3">
        <f t="shared" ref="C29:E29" si="12">C13-B13</f>
        <v>4.1666666666666685E-2</v>
      </c>
      <c r="D29" s="3">
        <f t="shared" si="12"/>
        <v>0.14930555555555558</v>
      </c>
      <c r="E29" s="3">
        <f t="shared" si="12"/>
        <v>1.7361111111111049E-2</v>
      </c>
      <c r="H29" s="3"/>
    </row>
    <row r="30" spans="1:8" x14ac:dyDescent="0.25">
      <c r="A30" s="1">
        <v>43792</v>
      </c>
      <c r="B30" s="3">
        <f t="shared" si="1"/>
        <v>0.45833333333333331</v>
      </c>
      <c r="C30" s="3">
        <f t="shared" ref="C30:E30" si="13">C14-B14</f>
        <v>4.1666666666666685E-2</v>
      </c>
      <c r="D30" s="3">
        <f t="shared" si="13"/>
        <v>0.14374999999999993</v>
      </c>
      <c r="E30" s="3">
        <f t="shared" si="13"/>
        <v>6.4583333333333437E-2</v>
      </c>
      <c r="H30" s="3"/>
    </row>
    <row r="31" spans="1:8" x14ac:dyDescent="0.25">
      <c r="E31" s="1"/>
      <c r="H31" s="3"/>
    </row>
    <row r="32" spans="1:8" x14ac:dyDescent="0.25">
      <c r="E32" s="1"/>
      <c r="H32" s="3"/>
    </row>
    <row r="33" spans="5:8" x14ac:dyDescent="0.25">
      <c r="E33" s="1"/>
      <c r="H33" s="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17</v>
      </c>
      <c r="C1" t="s">
        <v>18</v>
      </c>
      <c r="D1" s="7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7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7" t="s">
        <v>24</v>
      </c>
      <c r="I1" s="7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7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7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7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7">
        <f t="shared" si="2"/>
        <v>0.50594091292822696</v>
      </c>
      <c r="I5" s="7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7">
        <f t="shared" si="2"/>
        <v>0.2608018715585127</v>
      </c>
      <c r="I6" s="7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7">
        <f t="shared" si="2"/>
        <v>0.64486433698877998</v>
      </c>
      <c r="I7" s="7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7">
        <f t="shared" si="2"/>
        <v>0.35669679853258851</v>
      </c>
      <c r="I8" s="7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7">
        <f t="shared" si="2"/>
        <v>0.93573545310015893</v>
      </c>
      <c r="I9" s="7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7">
        <f t="shared" si="2"/>
        <v>0.38556675432951909</v>
      </c>
      <c r="I10" s="7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7">
        <f t="shared" si="2"/>
        <v>0.3865403167315668</v>
      </c>
      <c r="I11" s="7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7">
        <f t="shared" si="2"/>
        <v>0.34842537825393954</v>
      </c>
      <c r="I12" s="7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7">
        <f t="shared" si="2"/>
        <v>0.36176794421433439</v>
      </c>
      <c r="I13" s="7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7">
        <f t="shared" si="2"/>
        <v>0.33113053040998108</v>
      </c>
      <c r="I14" s="7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7">
        <f t="shared" si="2"/>
        <v>0.3824324824954618</v>
      </c>
      <c r="I15" s="7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7">
        <f t="shared" si="2"/>
        <v>0.36681686780481709</v>
      </c>
      <c r="I16" s="7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7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7">
        <f>(C18-B18)/B18</f>
        <v>0.26785647839632504</v>
      </c>
      <c r="I18" s="7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7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7">
        <f t="shared" ref="H20:H27" si="17">(C20-B20)/B20</f>
        <v>0.45360103508517391</v>
      </c>
      <c r="I20" s="7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7">
        <f t="shared" si="17"/>
        <v>0.48359131809220901</v>
      </c>
      <c r="I21" s="7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7">
        <f t="shared" si="17"/>
        <v>0.41243906097652439</v>
      </c>
      <c r="I22" s="7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7">
        <f t="shared" si="17"/>
        <v>0.37088490973938903</v>
      </c>
      <c r="I23" s="7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7">
        <f t="shared" si="17"/>
        <v>0.40133238012218775</v>
      </c>
      <c r="I24" s="7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7">
        <f t="shared" si="17"/>
        <v>0.33126832096433068</v>
      </c>
      <c r="I25" s="7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7">
        <f t="shared" si="17"/>
        <v>0.31415126966327461</v>
      </c>
      <c r="I26" s="7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7">
        <f t="shared" si="17"/>
        <v>0.3349507871302142</v>
      </c>
      <c r="I27" s="7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7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7">
        <f t="shared" ref="H29:H42" si="20">(C29-B29)/B29</f>
        <v>0.38596187318006714</v>
      </c>
      <c r="I29" s="7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7">
        <f t="shared" si="20"/>
        <v>0.34570845566394309</v>
      </c>
      <c r="I30" s="7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7">
        <f t="shared" si="20"/>
        <v>0.39499100163656037</v>
      </c>
      <c r="I31" s="7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7">
        <f t="shared" si="20"/>
        <v>0.43773903452001756</v>
      </c>
      <c r="I32" s="7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7">
        <f t="shared" si="20"/>
        <v>0.35978333871552509</v>
      </c>
      <c r="I33" s="7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7">
        <f t="shared" si="20"/>
        <v>0.446687228346617</v>
      </c>
      <c r="I34" s="7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7">
        <f t="shared" si="20"/>
        <v>0.41934481207312585</v>
      </c>
      <c r="I35" s="7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7">
        <f t="shared" si="20"/>
        <v>0.50503589069660904</v>
      </c>
      <c r="I36" s="7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7">
        <f t="shared" si="20"/>
        <v>0.57301835174770166</v>
      </c>
      <c r="I37" s="7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7">
        <f t="shared" si="20"/>
        <v>0.52769005075714026</v>
      </c>
      <c r="I38" s="7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7">
        <f t="shared" si="20"/>
        <v>0.55515807836518316</v>
      </c>
      <c r="I39" s="7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7">
        <f t="shared" si="20"/>
        <v>0.50827281242919109</v>
      </c>
      <c r="I40" s="7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7">
        <f t="shared" si="20"/>
        <v>0.47871493932763082</v>
      </c>
      <c r="I41" s="7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7">
        <f t="shared" si="20"/>
        <v>0.40559340481382306</v>
      </c>
      <c r="I42" s="7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7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7">
        <f t="shared" ref="H44:H64" si="24">(C44-B44)/B44</f>
        <v>0.39749031950800323</v>
      </c>
      <c r="I44" s="7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7">
        <f t="shared" si="24"/>
        <v>0.37274621198309038</v>
      </c>
      <c r="I45" s="7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7">
        <f t="shared" si="24"/>
        <v>0.3877606086897864</v>
      </c>
      <c r="I46" s="7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7">
        <f t="shared" si="24"/>
        <v>0.38005966688981846</v>
      </c>
      <c r="I47" s="7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7">
        <f t="shared" si="24"/>
        <v>0.44684025845720582</v>
      </c>
      <c r="I48" s="7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7">
        <f t="shared" si="24"/>
        <v>0.26036510163156557</v>
      </c>
      <c r="I49" s="7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7">
        <f t="shared" si="24"/>
        <v>0.40733310467265932</v>
      </c>
      <c r="I50" s="7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7">
        <f t="shared" si="24"/>
        <v>0.33047524623205793</v>
      </c>
      <c r="I51" s="7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7">
        <f t="shared" si="24"/>
        <v>0.3233025424265451</v>
      </c>
      <c r="I52" s="7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7">
        <f t="shared" si="24"/>
        <v>0.40941872637626958</v>
      </c>
      <c r="I53" s="7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7">
        <f t="shared" si="24"/>
        <v>0.42992220126633435</v>
      </c>
      <c r="I54" s="7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7">
        <f t="shared" si="24"/>
        <v>0.34058692985129441</v>
      </c>
      <c r="I55" s="7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7">
        <f t="shared" si="24"/>
        <v>0.31605793763085738</v>
      </c>
      <c r="I56" s="7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7">
        <f t="shared" si="24"/>
        <v>0.34622247553484353</v>
      </c>
      <c r="I57" s="7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7">
        <f t="shared" si="24"/>
        <v>0.44989172667690663</v>
      </c>
      <c r="I58" s="7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7">
        <f t="shared" si="24"/>
        <v>0.33738115449034189</v>
      </c>
      <c r="I59" s="7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7">
        <f t="shared" si="24"/>
        <v>0.39897144346035807</v>
      </c>
      <c r="I60" s="7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7">
        <f t="shared" si="24"/>
        <v>0.43999983520682573</v>
      </c>
      <c r="I61" s="7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7">
        <f t="shared" si="24"/>
        <v>0.39913638845382848</v>
      </c>
      <c r="I62" s="7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7">
        <f t="shared" si="24"/>
        <v>0.36309355427256557</v>
      </c>
      <c r="I63" s="7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7">
        <f t="shared" si="24"/>
        <v>0.31476000229247125</v>
      </c>
      <c r="I64" s="7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7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7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7">
        <f>(C67-B67)/B67</f>
        <v>0.29507695230856928</v>
      </c>
      <c r="I67" s="7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7">
        <f>(C68-B68)/B68</f>
        <v>0.27218286768468009</v>
      </c>
      <c r="I68" s="7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7">
        <f>(C69-B69)/B69</f>
        <v>0.21100498074173898</v>
      </c>
      <c r="I69" s="7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7">
        <f>(C70-B70)/B70</f>
        <v>0.28544853559990707</v>
      </c>
      <c r="I70" s="7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7">
        <f>(C71-B71)/B71</f>
        <v>0.47222459961700169</v>
      </c>
      <c r="I71" s="7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7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7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7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7">
        <f t="shared" ref="H75:H90" si="28">(C75-B75)/B75</f>
        <v>0.43326282535960597</v>
      </c>
      <c r="I75" s="7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7">
        <f t="shared" si="28"/>
        <v>0.54071447676580531</v>
      </c>
      <c r="I76" s="7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7">
        <f t="shared" si="28"/>
        <v>0.39880735966506914</v>
      </c>
      <c r="I77" s="7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7">
        <f t="shared" si="28"/>
        <v>0.4042470211678636</v>
      </c>
      <c r="I78" s="7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7">
        <f t="shared" si="28"/>
        <v>0.49179502061511338</v>
      </c>
      <c r="I79" s="7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7">
        <f t="shared" si="28"/>
        <v>0.47141731371613055</v>
      </c>
      <c r="I80" s="7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7">
        <f t="shared" si="28"/>
        <v>0.42628078731834779</v>
      </c>
      <c r="I81" s="7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7">
        <f t="shared" si="28"/>
        <v>0.36134944569511107</v>
      </c>
      <c r="I82" s="7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7">
        <f t="shared" si="28"/>
        <v>0.33055224913494807</v>
      </c>
      <c r="I83" s="7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7">
        <f t="shared" si="28"/>
        <v>0.47460792536045682</v>
      </c>
      <c r="I84" s="7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7">
        <f t="shared" si="28"/>
        <v>0.36901318642811803</v>
      </c>
      <c r="I85" s="7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7">
        <f t="shared" si="28"/>
        <v>0.37706352783338748</v>
      </c>
      <c r="I86" s="7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7">
        <f t="shared" si="28"/>
        <v>0.42456375226301135</v>
      </c>
      <c r="I87" s="7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7">
        <f t="shared" si="28"/>
        <v>0.33855834654934264</v>
      </c>
      <c r="I88" s="7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7">
        <f t="shared" si="28"/>
        <v>0.4026059579165393</v>
      </c>
      <c r="I89" s="7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7">
        <f t="shared" si="28"/>
        <v>0.42475677262433953</v>
      </c>
      <c r="I90" s="7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7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7">
        <f t="shared" ref="H92:H111" si="31">(C92-B92)/B92</f>
        <v>0.26641709845148071</v>
      </c>
      <c r="I92" s="7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7">
        <f t="shared" si="31"/>
        <v>0.33450881963651419</v>
      </c>
      <c r="I93" s="7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7">
        <f t="shared" si="31"/>
        <v>0.31605977310695832</v>
      </c>
      <c r="I94" s="7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7">
        <f t="shared" si="31"/>
        <v>0.44072127507237652</v>
      </c>
      <c r="I95" s="7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7">
        <f t="shared" si="31"/>
        <v>0.30918466485841789</v>
      </c>
      <c r="I96" s="7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7">
        <f t="shared" si="31"/>
        <v>0.33128067223645113</v>
      </c>
      <c r="I97" s="7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7">
        <f t="shared" si="31"/>
        <v>0.34487222237659898</v>
      </c>
      <c r="I98" s="7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7">
        <f t="shared" si="31"/>
        <v>0.26260565827417676</v>
      </c>
      <c r="I99" s="7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7">
        <f t="shared" si="31"/>
        <v>0.24905054251368577</v>
      </c>
      <c r="I100" s="7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7">
        <f t="shared" si="31"/>
        <v>0.32341472597214005</v>
      </c>
      <c r="I101" s="7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7">
        <f t="shared" si="31"/>
        <v>0.30866886612942085</v>
      </c>
      <c r="I102" s="7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7">
        <f t="shared" si="31"/>
        <v>0.35059723298702911</v>
      </c>
      <c r="I103" s="7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7">
        <f t="shared" si="31"/>
        <v>0.4182418801956117</v>
      </c>
      <c r="I104" s="7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7">
        <f t="shared" si="31"/>
        <v>0.28671943711521547</v>
      </c>
      <c r="I105" s="7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7">
        <f t="shared" si="31"/>
        <v>0.28794007559187706</v>
      </c>
      <c r="I106" s="7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7">
        <f t="shared" si="31"/>
        <v>0.28706405285710646</v>
      </c>
      <c r="I107" s="7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7">
        <f t="shared" si="31"/>
        <v>0.28296412245777613</v>
      </c>
      <c r="I108" s="7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7">
        <f t="shared" si="31"/>
        <v>0.29221031711742851</v>
      </c>
      <c r="I109" s="7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7">
        <f t="shared" si="31"/>
        <v>0.30348000868426395</v>
      </c>
      <c r="I110" s="7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7">
        <f t="shared" si="31"/>
        <v>0.39839173145033746</v>
      </c>
      <c r="I111" s="7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7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7">
        <f t="shared" ref="H113:H122" si="35">(C113-B113)/B113</f>
        <v>0.33191630977916298</v>
      </c>
      <c r="I113" s="7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7">
        <f t="shared" si="35"/>
        <v>0.35089892270559842</v>
      </c>
      <c r="I114" s="7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7">
        <f t="shared" si="35"/>
        <v>0.44411123707634415</v>
      </c>
      <c r="I115" s="7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7">
        <f t="shared" si="35"/>
        <v>0.33437308797894322</v>
      </c>
      <c r="I116" s="7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7">
        <f t="shared" si="35"/>
        <v>0.36787457120529971</v>
      </c>
      <c r="I117" s="7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7">
        <f t="shared" si="35"/>
        <v>0.35576374215127632</v>
      </c>
      <c r="I118" s="7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7">
        <f t="shared" si="35"/>
        <v>0.33394202628573111</v>
      </c>
      <c r="I119" s="7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7">
        <f t="shared" si="35"/>
        <v>0.3696378381724757</v>
      </c>
      <c r="I120" s="7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7">
        <f t="shared" si="35"/>
        <v>0.30505554430229936</v>
      </c>
      <c r="I121" s="7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7">
        <f t="shared" si="35"/>
        <v>0.3903860558574197</v>
      </c>
      <c r="I122" s="7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7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7">
        <f t="shared" ref="H124:H130" si="38">(C124-B124)/B124</f>
        <v>0.3060452150796929</v>
      </c>
      <c r="I124" s="7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7">
        <f t="shared" si="38"/>
        <v>0.30705374454128692</v>
      </c>
      <c r="I125" s="7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7">
        <f t="shared" si="38"/>
        <v>0.28627248879520462</v>
      </c>
      <c r="I126" s="7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7">
        <f t="shared" si="38"/>
        <v>0.32085256281631108</v>
      </c>
      <c r="I127" s="7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7">
        <f t="shared" si="38"/>
        <v>0.37317384668099557</v>
      </c>
      <c r="I128" s="7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7">
        <f t="shared" si="38"/>
        <v>0.3338590820943762</v>
      </c>
      <c r="I129" s="7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7">
        <f t="shared" si="38"/>
        <v>0.37576977268348616</v>
      </c>
      <c r="I130" s="7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7">
        <f t="shared" ref="H131:H152" si="39">(C131-B131)/B131</f>
        <v>0.29440310809304354</v>
      </c>
      <c r="I131" s="7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7">
        <f t="shared" si="39"/>
        <v>0.32458016828847419</v>
      </c>
      <c r="I132" s="7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7">
        <f t="shared" si="39"/>
        <v>0.29853479003453015</v>
      </c>
      <c r="I133" s="7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7">
        <f t="shared" si="39"/>
        <v>0.2930629337580844</v>
      </c>
      <c r="I134" s="7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7">
        <f t="shared" si="39"/>
        <v>0.32917288997351296</v>
      </c>
      <c r="I135" s="7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7">
        <f t="shared" si="39"/>
        <v>0.30710354803876516</v>
      </c>
      <c r="I136" s="7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7">
        <f t="shared" si="39"/>
        <v>0.37858762292871045</v>
      </c>
      <c r="I137" s="7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7">
        <f t="shared" si="39"/>
        <v>0.36849982350864807</v>
      </c>
      <c r="I138" s="7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7">
        <f t="shared" si="39"/>
        <v>0.35326521254994431</v>
      </c>
      <c r="I139" s="7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7">
        <f t="shared" si="39"/>
        <v>0.37941252399178388</v>
      </c>
      <c r="I140" s="7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7">
        <f t="shared" si="39"/>
        <v>0.56519991316862173</v>
      </c>
      <c r="I141" s="7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7">
        <f t="shared" si="39"/>
        <v>0.41666157624033329</v>
      </c>
      <c r="I142" s="7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7">
        <f t="shared" si="39"/>
        <v>0.41220156797923058</v>
      </c>
      <c r="I143" s="7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7">
        <f t="shared" si="39"/>
        <v>0.41025647068249999</v>
      </c>
      <c r="I144" s="7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7">
        <f t="shared" si="39"/>
        <v>0.48675099273789374</v>
      </c>
      <c r="I145" s="7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7">
        <f t="shared" si="39"/>
        <v>0.44990852871524933</v>
      </c>
      <c r="I146" s="7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7">
        <f t="shared" si="39"/>
        <v>0.40076055089731472</v>
      </c>
      <c r="I147" s="7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7">
        <f t="shared" si="39"/>
        <v>0.38848481823626563</v>
      </c>
      <c r="I148" s="7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7">
        <f t="shared" si="39"/>
        <v>0.39854038743823522</v>
      </c>
      <c r="I149" s="7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7">
        <f t="shared" si="39"/>
        <v>0.37248569437230589</v>
      </c>
      <c r="I150" s="7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7">
        <f t="shared" si="39"/>
        <v>0.39193278757594019</v>
      </c>
      <c r="I151" s="7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7">
        <f t="shared" si="39"/>
        <v>0.40639703046664094</v>
      </c>
      <c r="I152" s="7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20</v>
      </c>
      <c r="C1" s="7" t="s">
        <v>21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Luyu Liu</cp:lastModifiedBy>
  <dcterms:created xsi:type="dcterms:W3CDTF">2015-06-05T18:17:20Z</dcterms:created>
  <dcterms:modified xsi:type="dcterms:W3CDTF">2022-08-01T15:34:54Z</dcterms:modified>
</cp:coreProperties>
</file>