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F5B0DB09-4CC5-45EB-868C-9BDF728F2F66}" xr6:coauthVersionLast="47" xr6:coauthVersionMax="47" xr10:uidLastSave="{00000000-0000-0000-0000-000000000000}"/>
  <bookViews>
    <workbookView xWindow="-120" yWindow="-120" windowWidth="29040" windowHeight="14175" firstSheet="14" activeTab="17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reliab_football_away" sheetId="20" r:id="rId15"/>
    <sheet name="reliab_football_normal" sheetId="19" r:id="rId16"/>
    <sheet name="Sheet8" sheetId="16" state="hidden" r:id="rId17"/>
    <sheet name="peak_number" sheetId="17" r:id="rId18"/>
    <sheet name="peak_hour" sheetId="18" r:id="rId19"/>
    <sheet name="access_covid" sheetId="26" r:id="rId20"/>
    <sheet name="reliab_covid" sheetId="28" r:id="rId21"/>
    <sheet name="Sheet6" sheetId="27" r:id="rId22"/>
  </sheets>
  <definedNames>
    <definedName name="_xlnm._FilterDatabase" localSheetId="18" hidden="1">peak_hour!$A$1:$G$16</definedName>
    <definedName name="_xlnm._FilterDatabase" localSheetId="17" hidden="1">peak_number!$A$1:$D$14</definedName>
    <definedName name="_xlnm._FilterDatabase" localSheetId="16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8" l="1"/>
  <c r="K3" i="18"/>
  <c r="L3" i="18" s="1"/>
  <c r="K4" i="18"/>
  <c r="L4" i="18" s="1"/>
  <c r="K5" i="18"/>
  <c r="L5" i="18" s="1"/>
  <c r="K6" i="18"/>
  <c r="L6" i="18" s="1"/>
  <c r="K7" i="18"/>
  <c r="L7" i="18" s="1"/>
  <c r="K8" i="18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F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3" i="18"/>
  <c r="F4" i="18"/>
  <c r="F6" i="18"/>
  <c r="F7" i="18"/>
  <c r="F8" i="18"/>
  <c r="F9" i="18"/>
  <c r="F10" i="18"/>
  <c r="F12" i="18"/>
  <c r="F13" i="18"/>
  <c r="F14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Z3" i="14" l="1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E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<sst xmlns="http://schemas.openxmlformats.org/spreadsheetml/2006/main" count="43" uniqueCount="30">
  <si>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</si>
  <si>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</si>
  <si>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</si>
  <si>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</si>
  <si>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</si>
  <si>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</si>
  <si>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</si>
  <si>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</si>
  <si>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</si>
  <si>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</si>
  <si>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</si>
  <si>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</si>
  <si>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</si>
  <si>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</si>
  <si>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</si>
  <si>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</si>
  <si>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</si>
  <si>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</si>
  <si>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</si>
  <si>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</si>
  <si>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</si>
  <si>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</si>
  <si>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</si>
  <si>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</si>
  <si>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</si>
  <si>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</si>
  <si>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</si>
  <si>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</si>
  <si>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</si>
  <si>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C:\Users\liu.6544\Documents\GitHub\COTA-AccessibilityReliability\vis\resilience\sandwitch.tif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</si>
</sst>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peak_number!$G$1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peak_number!$G$2:$G$14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3:30 / 4:00 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  <a:r>
              <a:rPr lang="en-US" b="1" baseline="0"/>
              <a:t> </a:t>
            </a:r>
            <a:r>
              <a:rPr lang="en-US" b="1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7:30</a:t>
            </a:r>
            <a:r>
              <a:rPr lang="en-US" b="1" baseline="0"/>
              <a:t> pm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1433510</xdr:colOff>
      <xdr:row>3</xdr:row>
      <xdr:rowOff>133351</xdr:rowOff>
    </xdr:from>
    <xdr:to>
      <xdr:col>18</xdr:col>
      <xdr:colOff>147635</xdr:colOff>
      <xdr:row>22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workbookViewId="0">
      <selection activeCell="H10" sqref="H10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F7" sqref="F7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15</v>
      </c>
      <c r="B6" s="9">
        <f>AVERAGE(B2:B5)</f>
        <v>0.31554925485511726</v>
      </c>
      <c r="C6" s="9">
        <f t="shared" ref="C6:P6" si="0">AVERAGE(C2:C5)</f>
        <v>0.29960094437363999</v>
      </c>
      <c r="D6" s="9">
        <f t="shared" si="0"/>
        <v>0.34533971151117626</v>
      </c>
      <c r="E6" s="9">
        <f t="shared" si="0"/>
        <v>0.37939076488360801</v>
      </c>
      <c r="F6" s="9">
        <f t="shared" si="0"/>
        <v>0.38460490338915471</v>
      </c>
      <c r="G6" s="9">
        <f t="shared" si="0"/>
        <v>0.42224404488315048</v>
      </c>
      <c r="H6" s="9">
        <f t="shared" si="0"/>
        <v>0.3882453062350395</v>
      </c>
      <c r="I6" s="9">
        <f t="shared" si="0"/>
        <v>0.37825564689420477</v>
      </c>
      <c r="J6" s="9">
        <f t="shared" si="0"/>
        <v>0.413026853757822</v>
      </c>
      <c r="K6" s="9">
        <f t="shared" si="0"/>
        <v>0.38877422213275975</v>
      </c>
      <c r="L6" s="9">
        <f t="shared" si="0"/>
        <v>0.42755868150278054</v>
      </c>
      <c r="M6" s="9">
        <f t="shared" si="0"/>
        <v>0.39962129403721974</v>
      </c>
      <c r="N6" s="9">
        <f t="shared" si="0"/>
        <v>0.37511780805924322</v>
      </c>
      <c r="O6" s="9">
        <f t="shared" si="0"/>
        <v>0.37115198926916149</v>
      </c>
      <c r="P6" s="9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tabSelected="1" workbookViewId="0">
      <selection activeCell="D2" sqref="D2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28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>
        <v>16.600000000000001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G3">
        <v>18.7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  <c r="G4">
        <v>18.850000000000001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  <c r="G5">
        <v>19.8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  <c r="G6">
        <v>15.3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G7">
        <v>15.75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G8">
        <v>16.133333333333333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G9">
        <v>15.166666666666666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G10">
        <v>18.866666666666667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G11">
        <v>23.033333333333335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G12">
        <v>15.016666666666666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G13">
        <v>15.583333333333334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G14">
        <v>15.45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L2" sqref="L2:L14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2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>(D2-B2)*24</f>
        <v>1.9999999999999996</v>
      </c>
      <c r="F2">
        <f>(C2-G2)*24</f>
        <v>1.3999999999999977</v>
      </c>
      <c r="G2" s="3">
        <v>0.69166666666666676</v>
      </c>
      <c r="H2" s="3">
        <f>G2-D2</f>
        <v>0.19166666666666676</v>
      </c>
      <c r="K2" s="6">
        <f>G2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0.83333333333333337</v>
      </c>
      <c r="D3" s="3">
        <v>0.64583333333333337</v>
      </c>
      <c r="E3">
        <f>(D3-B3)*24</f>
        <v>3.5000000000000009</v>
      </c>
      <c r="F3">
        <f>(C3-G3)*24</f>
        <v>1.3000000000000007</v>
      </c>
      <c r="G3" s="3">
        <v>0.77916666666666667</v>
      </c>
      <c r="H3" s="3">
        <f t="shared" ref="H3:H14" si="0">G3-D3</f>
        <v>0.1333333333333333</v>
      </c>
      <c r="K3" s="6">
        <f t="shared" ref="K3:K14" si="1">G3</f>
        <v>0.77916666666666667</v>
      </c>
      <c r="L3">
        <f t="shared" ref="L3:L14" si="2">K3*24</f>
        <v>18.7</v>
      </c>
    </row>
    <row r="4" spans="1:12" x14ac:dyDescent="0.25">
      <c r="A4" s="1">
        <v>43365</v>
      </c>
      <c r="B4" s="3">
        <v>0.58333333333333337</v>
      </c>
      <c r="C4" s="3">
        <v>0.83333333333333337</v>
      </c>
      <c r="D4" s="3">
        <v>0.64583333333333337</v>
      </c>
      <c r="E4">
        <f>(D4-B4)*24</f>
        <v>1.5</v>
      </c>
      <c r="F4">
        <f>(C4-G4)*24</f>
        <v>1.1499999999999986</v>
      </c>
      <c r="G4" s="3">
        <v>0.78541666666666676</v>
      </c>
      <c r="H4" s="3">
        <f t="shared" si="0"/>
        <v>0.13958333333333339</v>
      </c>
      <c r="K4" s="6">
        <f t="shared" si="1"/>
        <v>0.78541666666666676</v>
      </c>
      <c r="L4">
        <f t="shared" si="2"/>
        <v>18.850000000000001</v>
      </c>
    </row>
    <row r="5" spans="1:12" x14ac:dyDescent="0.25">
      <c r="A5" s="1">
        <v>43379</v>
      </c>
      <c r="B5" s="3">
        <v>0.54166666666666663</v>
      </c>
      <c r="C5" s="3">
        <v>0.91666666666666663</v>
      </c>
      <c r="D5" s="3">
        <v>0.66666666666666663</v>
      </c>
      <c r="E5">
        <f>(D5-B5)*24</f>
        <v>3</v>
      </c>
      <c r="F5">
        <f>(C5-G5)*24</f>
        <v>2.1999999999999975</v>
      </c>
      <c r="G5" s="3">
        <v>0.82500000000000007</v>
      </c>
      <c r="H5" s="3">
        <f t="shared" si="0"/>
        <v>0.15833333333333344</v>
      </c>
      <c r="K5" s="6">
        <f t="shared" si="1"/>
        <v>0.82500000000000007</v>
      </c>
      <c r="L5">
        <f t="shared" si="2"/>
        <v>19.8</v>
      </c>
    </row>
    <row r="6" spans="1:12" x14ac:dyDescent="0.25">
      <c r="A6" s="1">
        <v>43386</v>
      </c>
      <c r="B6" s="3">
        <v>0.375</v>
      </c>
      <c r="C6" s="3">
        <v>0.70833333333333337</v>
      </c>
      <c r="D6" s="3">
        <v>0.5</v>
      </c>
      <c r="E6">
        <f>(D6-B6)*24</f>
        <v>3</v>
      </c>
      <c r="F6">
        <f>(C6-G6)*24</f>
        <v>1.6999999999999993</v>
      </c>
      <c r="G6" s="3">
        <v>0.63750000000000007</v>
      </c>
      <c r="H6" s="3">
        <f t="shared" si="0"/>
        <v>0.13750000000000007</v>
      </c>
      <c r="K6" s="6">
        <f t="shared" si="1"/>
        <v>0.63750000000000007</v>
      </c>
      <c r="L6">
        <f t="shared" si="2"/>
        <v>15.3</v>
      </c>
    </row>
    <row r="7" spans="1:12" x14ac:dyDescent="0.25">
      <c r="A7" s="1">
        <v>43407</v>
      </c>
      <c r="B7" s="3">
        <v>0.41666666666666669</v>
      </c>
      <c r="C7" s="3">
        <v>0.70833333333333337</v>
      </c>
      <c r="D7" s="3">
        <v>0.5</v>
      </c>
      <c r="E7">
        <f>(D7-B7)*24</f>
        <v>1.9999999999999996</v>
      </c>
      <c r="F7">
        <f>(C7-G7)*24</f>
        <v>1.2500000000000009</v>
      </c>
      <c r="G7" s="3">
        <v>0.65625</v>
      </c>
      <c r="H7" s="3">
        <f t="shared" si="0"/>
        <v>0.15625</v>
      </c>
      <c r="K7" s="6">
        <f t="shared" si="1"/>
        <v>0.65625</v>
      </c>
      <c r="L7">
        <f t="shared" si="2"/>
        <v>15.75</v>
      </c>
    </row>
    <row r="8" spans="1:12" x14ac:dyDescent="0.25">
      <c r="A8" s="1">
        <v>43428</v>
      </c>
      <c r="B8" s="3">
        <v>0.375</v>
      </c>
      <c r="C8" s="3">
        <v>0.70833333333333337</v>
      </c>
      <c r="D8" s="3">
        <v>0.5</v>
      </c>
      <c r="E8">
        <f>(D8-B8)*24</f>
        <v>3</v>
      </c>
      <c r="F8">
        <f>(C8-G8)*24</f>
        <v>0.86666666666666892</v>
      </c>
      <c r="G8" s="3">
        <v>0.67222222222222217</v>
      </c>
      <c r="H8" s="3">
        <f t="shared" si="0"/>
        <v>0.17222222222222217</v>
      </c>
      <c r="I8" s="3">
        <f>AVERAGE(G2:G9)</f>
        <v>0.70989583333333339</v>
      </c>
      <c r="K8" s="6">
        <f t="shared" si="1"/>
        <v>0.67222222222222217</v>
      </c>
      <c r="L8">
        <f t="shared" si="2"/>
        <v>16.133333333333333</v>
      </c>
    </row>
    <row r="9" spans="1:12" x14ac:dyDescent="0.25">
      <c r="A9" s="1">
        <v>43715</v>
      </c>
      <c r="B9" s="3">
        <v>0.45833333333333331</v>
      </c>
      <c r="C9" s="3">
        <v>0.66666666666666663</v>
      </c>
      <c r="D9" s="3">
        <v>0.5</v>
      </c>
      <c r="E9">
        <f>(D9-B9)*24</f>
        <v>1.0000000000000004</v>
      </c>
      <c r="F9">
        <f>(C9-G9)*24</f>
        <v>0.83333333333333304</v>
      </c>
      <c r="G9" s="3">
        <v>0.63194444444444442</v>
      </c>
      <c r="H9" s="3">
        <f t="shared" si="0"/>
        <v>0.13194444444444442</v>
      </c>
      <c r="K9" s="6">
        <f t="shared" si="1"/>
        <v>0.63194444444444442</v>
      </c>
      <c r="L9">
        <f t="shared" si="2"/>
        <v>15.166666666666666</v>
      </c>
    </row>
    <row r="10" spans="1:12" x14ac:dyDescent="0.25">
      <c r="A10" s="1">
        <v>43729</v>
      </c>
      <c r="B10" s="3">
        <v>0.5</v>
      </c>
      <c r="C10" s="3">
        <v>0.79166666666666663</v>
      </c>
      <c r="D10" s="3">
        <v>0.64583333333333337</v>
      </c>
      <c r="E10">
        <f>(D10-B10)*24</f>
        <v>3.5000000000000009</v>
      </c>
      <c r="F10">
        <f>(C10-G10)*24</f>
        <v>0.13333333333333286</v>
      </c>
      <c r="G10" s="3">
        <v>0.78611111111111109</v>
      </c>
      <c r="H10" s="3">
        <f t="shared" si="0"/>
        <v>0.14027777777777772</v>
      </c>
      <c r="I10" s="3">
        <f>AVERAGE(G10:G13)</f>
        <v>0.75520833333333326</v>
      </c>
      <c r="K10" s="6">
        <f t="shared" si="1"/>
        <v>0.78611111111111109</v>
      </c>
      <c r="L10">
        <f t="shared" si="2"/>
        <v>18.866666666666667</v>
      </c>
    </row>
    <row r="11" spans="1:12" x14ac:dyDescent="0.25">
      <c r="A11" s="1">
        <v>43743</v>
      </c>
      <c r="B11" s="3">
        <v>0.66666666666666663</v>
      </c>
      <c r="D11" s="3">
        <v>0.8125</v>
      </c>
      <c r="E11">
        <f>(D11-B11)*24</f>
        <v>3.5000000000000009</v>
      </c>
      <c r="G11" s="3">
        <v>0.95972222222222225</v>
      </c>
      <c r="H11" s="3">
        <f t="shared" si="0"/>
        <v>0.14722222222222225</v>
      </c>
      <c r="K11" s="6">
        <f t="shared" si="1"/>
        <v>0.95972222222222225</v>
      </c>
      <c r="L11">
        <f t="shared" si="2"/>
        <v>23.033333333333335</v>
      </c>
    </row>
    <row r="12" spans="1:12" x14ac:dyDescent="0.25">
      <c r="A12" s="1">
        <v>43764</v>
      </c>
      <c r="B12" s="3">
        <v>0.45833333333333331</v>
      </c>
      <c r="C12" s="3">
        <v>0.66666666666666663</v>
      </c>
      <c r="D12" s="3">
        <v>0.5</v>
      </c>
      <c r="E12">
        <f>(D12-B12)*24</f>
        <v>1.0000000000000004</v>
      </c>
      <c r="F12">
        <f>(C12-G12)*24</f>
        <v>0.9833333333333325</v>
      </c>
      <c r="G12" s="3">
        <v>0.62569444444444444</v>
      </c>
      <c r="H12" s="3">
        <f t="shared" si="0"/>
        <v>0.12569444444444444</v>
      </c>
      <c r="K12" s="6">
        <f t="shared" si="1"/>
        <v>0.62569444444444444</v>
      </c>
      <c r="L12">
        <f t="shared" si="2"/>
        <v>15.016666666666666</v>
      </c>
    </row>
    <row r="13" spans="1:12" x14ac:dyDescent="0.25">
      <c r="A13" s="1">
        <v>43778</v>
      </c>
      <c r="B13" s="3">
        <v>0.45833333333333331</v>
      </c>
      <c r="C13" s="3">
        <v>0.66666666666666663</v>
      </c>
      <c r="D13" s="3">
        <v>0.5</v>
      </c>
      <c r="E13">
        <f>(D13-B13)*24</f>
        <v>1.0000000000000004</v>
      </c>
      <c r="F13">
        <f>(C13-G13)*24</f>
        <v>0.41666666666666519</v>
      </c>
      <c r="G13" s="3">
        <v>0.64930555555555558</v>
      </c>
      <c r="H13" s="3">
        <f t="shared" si="0"/>
        <v>0.14930555555555558</v>
      </c>
      <c r="K13" s="6">
        <f t="shared" si="1"/>
        <v>0.64930555555555558</v>
      </c>
      <c r="L13">
        <f t="shared" si="2"/>
        <v>15.583333333333334</v>
      </c>
    </row>
    <row r="14" spans="1:12" x14ac:dyDescent="0.25">
      <c r="A14" s="1">
        <v>43792</v>
      </c>
      <c r="B14" s="3">
        <v>0.45833333333333331</v>
      </c>
      <c r="C14" s="3">
        <v>0.70833333333333337</v>
      </c>
      <c r="D14" s="3">
        <v>0.5</v>
      </c>
      <c r="E14">
        <f>(D14-B14)*24</f>
        <v>1.0000000000000004</v>
      </c>
      <c r="F14">
        <f>(C14-G14)*24</f>
        <v>1.5500000000000025</v>
      </c>
      <c r="G14" s="3">
        <v>0.64374999999999993</v>
      </c>
      <c r="H14" s="3">
        <f t="shared" si="0"/>
        <v>0.14374999999999993</v>
      </c>
      <c r="K14" s="6">
        <f t="shared" si="1"/>
        <v>0.64374999999999993</v>
      </c>
      <c r="L14">
        <f t="shared" si="2"/>
        <v>15.45</v>
      </c>
    </row>
    <row r="15" spans="1:12" x14ac:dyDescent="0.25">
      <c r="D15" s="6"/>
      <c r="E15">
        <f>AVERAGE(E2:E14)</f>
        <v>2.2307692307692308</v>
      </c>
      <c r="F15">
        <f>AVERAGE(F2:F13)</f>
        <v>1.1121212121212116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A1:A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2022-07-27T02:14:59Z</dcterms:modified>
</cp:coreProperties>
</file>