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8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hour_merge" sheetId="10" r:id="rId6"/>
    <sheet name="football_merge" sheetId="11" r:id="rId7"/>
    <sheet name="football_test" sheetId="22" r:id="rId8"/>
    <sheet name="rain_test" sheetId="23" r:id="rId9"/>
    <sheet name="weather_merge" sheetId="12" r:id="rId10"/>
    <sheet name="weekday_merge" sheetId="13" r:id="rId11"/>
    <sheet name="month_merge" sheetId="14" r:id="rId12"/>
    <sheet name="hour_headway" sheetId="21" r:id="rId13"/>
    <sheet name="football&amp;weather" sheetId="15" r:id="rId14"/>
    <sheet name="a&amp;b_dedicated_merge" sheetId="17" r:id="rId15"/>
    <sheet name="gtfs_dbl_saving_time_mean&amp;var" sheetId="18" r:id="rId16"/>
    <sheet name="merge_dbl_saving_time_mean&amp;var" sheetId="19" r:id="rId17"/>
    <sheet name="direction" sheetId="20" r:id="rId18"/>
    <sheet name="a_2_apc" sheetId="5" state="hidden" r:id="rId19"/>
    <sheet name="a_2_gtfs" sheetId="6" state="hidden" r:id="rId20"/>
    <sheet name="b_2_apc" sheetId="7" state="hidden" r:id="rId21"/>
    <sheet name="b_2_gtfs" sheetId="8" state="hidden" r:id="rId22"/>
  </sheets>
  <definedNames>
    <definedName name="_xlnm._FilterDatabase" localSheetId="5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1" l="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5" i="21"/>
  <c r="O3" i="13"/>
  <c r="O4" i="13"/>
  <c r="O5" i="13"/>
  <c r="O6" i="13"/>
  <c r="O7" i="13"/>
  <c r="O8" i="13"/>
  <c r="O2" i="13"/>
  <c r="X2" i="13"/>
  <c r="V3" i="13"/>
  <c r="W3" i="13"/>
  <c r="V4" i="13"/>
  <c r="W4" i="13"/>
  <c r="V5" i="13"/>
  <c r="W5" i="13"/>
  <c r="V6" i="13"/>
  <c r="W6" i="13"/>
  <c r="W2" i="13"/>
  <c r="Y3" i="13" s="1"/>
  <c r="Y4" i="13" s="1"/>
  <c r="V2" i="13"/>
  <c r="X3" i="13" s="1"/>
  <c r="X4" i="13" s="1"/>
  <c r="Q3" i="13"/>
  <c r="R3" i="13"/>
  <c r="Q4" i="13"/>
  <c r="R4" i="13"/>
  <c r="Q5" i="13"/>
  <c r="R5" i="13"/>
  <c r="Q6" i="13"/>
  <c r="R6" i="13"/>
  <c r="R2" i="13"/>
  <c r="Q2" i="13"/>
  <c r="S2" i="13"/>
  <c r="T3" i="13" l="1"/>
  <c r="T4" i="13" s="1"/>
  <c r="S3" i="13"/>
  <c r="S4" i="13" s="1"/>
  <c r="AG93" i="17"/>
  <c r="AF93" i="17"/>
  <c r="AE93" i="17"/>
  <c r="AD93" i="17"/>
  <c r="AG91" i="17"/>
  <c r="AF91" i="17"/>
  <c r="AE91" i="17"/>
  <c r="AD91" i="17"/>
  <c r="AG89" i="17"/>
  <c r="AF89" i="17"/>
  <c r="AE89" i="17"/>
  <c r="AD89" i="17"/>
  <c r="AC89" i="17"/>
  <c r="AB89" i="17"/>
  <c r="K91" i="17"/>
  <c r="J91" i="17"/>
  <c r="J89" i="17"/>
  <c r="K89" i="17"/>
  <c r="I91" i="17"/>
  <c r="H91" i="17"/>
  <c r="G89" i="17"/>
  <c r="F89" i="17"/>
  <c r="I89" i="17"/>
  <c r="H89" i="17"/>
  <c r="E92" i="19" l="1"/>
  <c r="H92" i="19"/>
  <c r="D93" i="18"/>
  <c r="G93" i="18"/>
  <c r="H91" i="19"/>
  <c r="H89" i="19"/>
  <c r="E89" i="19"/>
  <c r="E91" i="19" s="1"/>
  <c r="C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92" i="18"/>
  <c r="G90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2" i="18"/>
  <c r="D92" i="18"/>
  <c r="B90" i="18"/>
  <c r="D90" i="18"/>
  <c r="AU9" i="17" l="1"/>
  <c r="AV9" i="17"/>
  <c r="AS16" i="17"/>
  <c r="AT16" i="17"/>
  <c r="AW24" i="17"/>
  <c r="AX24" i="17"/>
  <c r="AU29" i="17"/>
  <c r="AV29" i="17"/>
  <c r="AU30" i="17"/>
  <c r="AV30" i="17"/>
  <c r="AU31" i="17"/>
  <c r="AV31" i="17"/>
  <c r="AW37" i="17"/>
  <c r="AX37" i="17"/>
  <c r="AS38" i="17"/>
  <c r="AT38" i="17"/>
  <c r="AW44" i="17"/>
  <c r="AX44" i="17"/>
  <c r="AU49" i="17"/>
  <c r="AV49" i="17"/>
  <c r="AU50" i="17"/>
  <c r="AV50" i="17"/>
  <c r="AU51" i="17"/>
  <c r="AV51" i="17"/>
  <c r="AW57" i="17"/>
  <c r="AX57" i="17"/>
  <c r="AW58" i="17"/>
  <c r="AX58" i="17"/>
  <c r="AS61" i="17"/>
  <c r="AT61" i="17"/>
  <c r="AW67" i="17"/>
  <c r="AX67" i="17"/>
  <c r="AU72" i="17"/>
  <c r="AV72" i="17"/>
  <c r="AU73" i="17"/>
  <c r="AV73" i="17"/>
  <c r="AU74" i="17"/>
  <c r="AV74" i="17"/>
  <c r="AW77" i="17"/>
  <c r="AX77" i="17"/>
  <c r="AX78" i="17"/>
  <c r="AS81" i="17"/>
  <c r="AT81" i="17"/>
  <c r="AW87" i="17"/>
  <c r="AX87" i="17"/>
  <c r="AO3" i="17"/>
  <c r="AW3" i="17" s="1"/>
  <c r="AP3" i="17"/>
  <c r="AX3" i="17" s="1"/>
  <c r="AO4" i="17"/>
  <c r="AW4" i="17" s="1"/>
  <c r="AP4" i="17"/>
  <c r="AX4" i="17" s="1"/>
  <c r="AO5" i="17"/>
  <c r="AW5" i="17" s="1"/>
  <c r="AP5" i="17"/>
  <c r="AX5" i="17" s="1"/>
  <c r="AO6" i="17"/>
  <c r="AW6" i="17" s="1"/>
  <c r="AP6" i="17"/>
  <c r="AX6" i="17" s="1"/>
  <c r="AO7" i="17"/>
  <c r="AW7" i="17" s="1"/>
  <c r="AP7" i="17"/>
  <c r="AX7" i="17" s="1"/>
  <c r="AO8" i="17"/>
  <c r="AW8" i="17" s="1"/>
  <c r="AP8" i="17"/>
  <c r="AX8" i="17" s="1"/>
  <c r="AO9" i="17"/>
  <c r="AW9" i="17" s="1"/>
  <c r="AP9" i="17"/>
  <c r="AX9" i="17" s="1"/>
  <c r="AO10" i="17"/>
  <c r="AW10" i="17" s="1"/>
  <c r="AP10" i="17"/>
  <c r="AX10" i="17" s="1"/>
  <c r="AO11" i="17"/>
  <c r="AW11" i="17" s="1"/>
  <c r="AP11" i="17"/>
  <c r="AX11" i="17" s="1"/>
  <c r="AO12" i="17"/>
  <c r="AW12" i="17" s="1"/>
  <c r="AP12" i="17"/>
  <c r="AX12" i="17" s="1"/>
  <c r="AO13" i="17"/>
  <c r="AW13" i="17" s="1"/>
  <c r="AP13" i="17"/>
  <c r="AX13" i="17" s="1"/>
  <c r="AO14" i="17"/>
  <c r="AW14" i="17" s="1"/>
  <c r="AP14" i="17"/>
  <c r="AX14" i="17" s="1"/>
  <c r="AO15" i="17"/>
  <c r="AW15" i="17" s="1"/>
  <c r="AP15" i="17"/>
  <c r="AX15" i="17" s="1"/>
  <c r="AO16" i="17"/>
  <c r="AW16" i="17" s="1"/>
  <c r="AP16" i="17"/>
  <c r="AX16" i="17" s="1"/>
  <c r="AO17" i="17"/>
  <c r="AW17" i="17" s="1"/>
  <c r="AP17" i="17"/>
  <c r="AO18" i="17"/>
  <c r="AW18" i="17" s="1"/>
  <c r="AP18" i="17"/>
  <c r="AX18" i="17" s="1"/>
  <c r="AO19" i="17"/>
  <c r="AP19" i="17"/>
  <c r="AO20" i="17"/>
  <c r="AP20" i="17"/>
  <c r="AO21" i="17"/>
  <c r="AP21" i="17"/>
  <c r="AO22" i="17"/>
  <c r="AP22" i="17"/>
  <c r="AO23" i="17"/>
  <c r="AP23" i="17"/>
  <c r="AO24" i="17"/>
  <c r="AP24" i="17"/>
  <c r="AO25" i="17"/>
  <c r="AW25" i="17" s="1"/>
  <c r="AP25" i="17"/>
  <c r="AX25" i="17" s="1"/>
  <c r="AO26" i="17"/>
  <c r="AW26" i="17" s="1"/>
  <c r="AP26" i="17"/>
  <c r="AX26" i="17" s="1"/>
  <c r="AO27" i="17"/>
  <c r="AW27" i="17" s="1"/>
  <c r="AP27" i="17"/>
  <c r="AX27" i="17" s="1"/>
  <c r="AO28" i="17"/>
  <c r="AW28" i="17" s="1"/>
  <c r="AP28" i="17"/>
  <c r="AX28" i="17" s="1"/>
  <c r="AO29" i="17"/>
  <c r="AW29" i="17" s="1"/>
  <c r="AP29" i="17"/>
  <c r="AX29" i="17" s="1"/>
  <c r="AO30" i="17"/>
  <c r="AW30" i="17" s="1"/>
  <c r="AP30" i="17"/>
  <c r="AX30" i="17" s="1"/>
  <c r="AO31" i="17"/>
  <c r="AW31" i="17" s="1"/>
  <c r="AP31" i="17"/>
  <c r="AX31" i="17" s="1"/>
  <c r="AO32" i="17"/>
  <c r="AW32" i="17" s="1"/>
  <c r="AP32" i="17"/>
  <c r="AX32" i="17" s="1"/>
  <c r="AO33" i="17"/>
  <c r="AW33" i="17" s="1"/>
  <c r="AP33" i="17"/>
  <c r="AX33" i="17" s="1"/>
  <c r="AO34" i="17"/>
  <c r="AW34" i="17" s="1"/>
  <c r="AP34" i="17"/>
  <c r="AX34" i="17" s="1"/>
  <c r="AO35" i="17"/>
  <c r="AW35" i="17" s="1"/>
  <c r="AP35" i="17"/>
  <c r="AX35" i="17" s="1"/>
  <c r="AO36" i="17"/>
  <c r="AW36" i="17" s="1"/>
  <c r="AP36" i="17"/>
  <c r="AX36" i="17" s="1"/>
  <c r="AO37" i="17"/>
  <c r="AP37" i="17"/>
  <c r="AO38" i="17"/>
  <c r="AW38" i="17" s="1"/>
  <c r="AP38" i="17"/>
  <c r="AX38" i="17" s="1"/>
  <c r="AO39" i="17"/>
  <c r="AW39" i="17" s="1"/>
  <c r="AP39" i="17"/>
  <c r="AX39" i="17" s="1"/>
  <c r="AO40" i="17"/>
  <c r="AW40" i="17" s="1"/>
  <c r="AP40" i="17"/>
  <c r="AX40" i="17" s="1"/>
  <c r="AO41" i="17"/>
  <c r="AP41" i="17"/>
  <c r="AO42" i="17"/>
  <c r="AP42" i="17"/>
  <c r="AO43" i="17"/>
  <c r="AP43" i="17"/>
  <c r="AO44" i="17"/>
  <c r="AP44" i="17"/>
  <c r="AO45" i="17"/>
  <c r="AW45" i="17" s="1"/>
  <c r="AP45" i="17"/>
  <c r="AX45" i="17" s="1"/>
  <c r="AO46" i="17"/>
  <c r="AW46" i="17" s="1"/>
  <c r="AP46" i="17"/>
  <c r="AX46" i="17" s="1"/>
  <c r="AO47" i="17"/>
  <c r="AW47" i="17" s="1"/>
  <c r="AP47" i="17"/>
  <c r="AX47" i="17" s="1"/>
  <c r="AO48" i="17"/>
  <c r="AW48" i="17" s="1"/>
  <c r="AP48" i="17"/>
  <c r="AX48" i="17" s="1"/>
  <c r="AO49" i="17"/>
  <c r="AW49" i="17" s="1"/>
  <c r="AP49" i="17"/>
  <c r="AX49" i="17" s="1"/>
  <c r="AO50" i="17"/>
  <c r="AW50" i="17" s="1"/>
  <c r="AP50" i="17"/>
  <c r="AX50" i="17" s="1"/>
  <c r="AO51" i="17"/>
  <c r="AW51" i="17" s="1"/>
  <c r="AP51" i="17"/>
  <c r="AX51" i="17" s="1"/>
  <c r="AO52" i="17"/>
  <c r="AP52" i="17"/>
  <c r="AO53" i="17"/>
  <c r="AW53" i="17" s="1"/>
  <c r="AP53" i="17"/>
  <c r="AX53" i="17" s="1"/>
  <c r="AO54" i="17"/>
  <c r="AW54" i="17" s="1"/>
  <c r="AP54" i="17"/>
  <c r="AX54" i="17" s="1"/>
  <c r="AO55" i="17"/>
  <c r="AW55" i="17" s="1"/>
  <c r="AP55" i="17"/>
  <c r="AX55" i="17" s="1"/>
  <c r="AO56" i="17"/>
  <c r="AW56" i="17" s="1"/>
  <c r="AP56" i="17"/>
  <c r="AX56" i="17" s="1"/>
  <c r="AO57" i="17"/>
  <c r="AP57" i="17"/>
  <c r="AO58" i="17"/>
  <c r="AP58" i="17"/>
  <c r="AO59" i="17"/>
  <c r="AP59" i="17"/>
  <c r="AO60" i="17"/>
  <c r="AP60" i="17"/>
  <c r="AO61" i="17"/>
  <c r="AW61" i="17" s="1"/>
  <c r="AP61" i="17"/>
  <c r="AX61" i="17" s="1"/>
  <c r="AO62" i="17"/>
  <c r="AW62" i="17" s="1"/>
  <c r="AP62" i="17"/>
  <c r="AO63" i="17"/>
  <c r="AW63" i="17" s="1"/>
  <c r="AP63" i="17"/>
  <c r="AX63" i="17" s="1"/>
  <c r="AO64" i="17"/>
  <c r="AP64" i="17"/>
  <c r="AO65" i="17"/>
  <c r="AP65" i="17"/>
  <c r="AO66" i="17"/>
  <c r="AW66" i="17" s="1"/>
  <c r="AP66" i="17"/>
  <c r="AO67" i="17"/>
  <c r="AP67" i="17"/>
  <c r="AO68" i="17"/>
  <c r="AW68" i="17" s="1"/>
  <c r="AP68" i="17"/>
  <c r="AX68" i="17" s="1"/>
  <c r="AO69" i="17"/>
  <c r="AW69" i="17" s="1"/>
  <c r="AP69" i="17"/>
  <c r="AX69" i="17" s="1"/>
  <c r="AO70" i="17"/>
  <c r="AW70" i="17" s="1"/>
  <c r="AP70" i="17"/>
  <c r="AX70" i="17" s="1"/>
  <c r="AO71" i="17"/>
  <c r="AW71" i="17" s="1"/>
  <c r="AP71" i="17"/>
  <c r="AX71" i="17" s="1"/>
  <c r="AO72" i="17"/>
  <c r="AW72" i="17" s="1"/>
  <c r="AP72" i="17"/>
  <c r="AX72" i="17" s="1"/>
  <c r="AO73" i="17"/>
  <c r="AW73" i="17" s="1"/>
  <c r="AP73" i="17"/>
  <c r="AX73" i="17" s="1"/>
  <c r="AO74" i="17"/>
  <c r="AW74" i="17" s="1"/>
  <c r="AP74" i="17"/>
  <c r="AX74" i="17" s="1"/>
  <c r="AO75" i="17"/>
  <c r="AW75" i="17" s="1"/>
  <c r="AP75" i="17"/>
  <c r="AX75" i="17" s="1"/>
  <c r="AO76" i="17"/>
  <c r="AW76" i="17" s="1"/>
  <c r="AP76" i="17"/>
  <c r="AX76" i="17" s="1"/>
  <c r="AO77" i="17"/>
  <c r="AP77" i="17"/>
  <c r="AO78" i="17"/>
  <c r="AP78" i="17"/>
  <c r="AO79" i="17"/>
  <c r="AP79" i="17"/>
  <c r="AO80" i="17"/>
  <c r="AP80" i="17"/>
  <c r="AO81" i="17"/>
  <c r="AW81" i="17" s="1"/>
  <c r="AP81" i="17"/>
  <c r="AX81" i="17" s="1"/>
  <c r="AO82" i="17"/>
  <c r="AW82" i="17" s="1"/>
  <c r="AP82" i="17"/>
  <c r="AO83" i="17"/>
  <c r="AP83" i="17"/>
  <c r="AX83" i="17" s="1"/>
  <c r="AO84" i="17"/>
  <c r="AP84" i="17"/>
  <c r="AO85" i="17"/>
  <c r="AP85" i="17"/>
  <c r="AO86" i="17"/>
  <c r="AW86" i="17" s="1"/>
  <c r="AP86" i="17"/>
  <c r="AO87" i="17"/>
  <c r="AP87" i="17"/>
  <c r="AO88" i="17"/>
  <c r="AW88" i="17" s="1"/>
  <c r="AP88" i="17"/>
  <c r="AX88" i="17" s="1"/>
  <c r="AP2" i="17"/>
  <c r="AX2" i="17" s="1"/>
  <c r="AO2" i="17"/>
  <c r="AW2" i="17" s="1"/>
  <c r="S3" i="17"/>
  <c r="T3" i="17"/>
  <c r="S4" i="17"/>
  <c r="T4" i="17"/>
  <c r="S5" i="17"/>
  <c r="T5" i="17"/>
  <c r="S6" i="17"/>
  <c r="T6" i="17"/>
  <c r="S7" i="17"/>
  <c r="T7" i="17"/>
  <c r="S8" i="17"/>
  <c r="T8" i="17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AX17" i="17" s="1"/>
  <c r="S18" i="17"/>
  <c r="T18" i="17"/>
  <c r="S19" i="17"/>
  <c r="T19" i="17"/>
  <c r="S20" i="17"/>
  <c r="T20" i="17"/>
  <c r="S21" i="17"/>
  <c r="AW21" i="17" s="1"/>
  <c r="T21" i="17"/>
  <c r="AX21" i="17" s="1"/>
  <c r="S22" i="17"/>
  <c r="AW22" i="17" s="1"/>
  <c r="T22" i="17"/>
  <c r="AX22" i="17" s="1"/>
  <c r="S23" i="17"/>
  <c r="AW23" i="17" s="1"/>
  <c r="T23" i="17"/>
  <c r="AX23" i="17" s="1"/>
  <c r="S24" i="17"/>
  <c r="T24" i="17"/>
  <c r="S25" i="17"/>
  <c r="T25" i="17"/>
  <c r="S26" i="17"/>
  <c r="T26" i="17"/>
  <c r="S27" i="17"/>
  <c r="T27" i="17"/>
  <c r="S28" i="17"/>
  <c r="T28" i="17"/>
  <c r="S29" i="17"/>
  <c r="T29" i="17"/>
  <c r="S30" i="17"/>
  <c r="T30" i="17"/>
  <c r="S31" i="17"/>
  <c r="T31" i="17"/>
  <c r="S32" i="17"/>
  <c r="T32" i="17"/>
  <c r="S33" i="17"/>
  <c r="T33" i="17"/>
  <c r="S34" i="17"/>
  <c r="T34" i="17"/>
  <c r="S35" i="17"/>
  <c r="T35" i="17"/>
  <c r="S36" i="17"/>
  <c r="T36" i="17"/>
  <c r="S37" i="17"/>
  <c r="T37" i="17"/>
  <c r="S38" i="17"/>
  <c r="T38" i="17"/>
  <c r="S39" i="17"/>
  <c r="T39" i="17"/>
  <c r="S40" i="17"/>
  <c r="T40" i="17"/>
  <c r="S41" i="17"/>
  <c r="AW41" i="17" s="1"/>
  <c r="T41" i="17"/>
  <c r="AX41" i="17" s="1"/>
  <c r="S42" i="17"/>
  <c r="AW42" i="17" s="1"/>
  <c r="T42" i="17"/>
  <c r="AX42" i="17" s="1"/>
  <c r="S43" i="17"/>
  <c r="AW43" i="17" s="1"/>
  <c r="T43" i="17"/>
  <c r="AX43" i="17" s="1"/>
  <c r="S44" i="17"/>
  <c r="T44" i="17"/>
  <c r="S45" i="17"/>
  <c r="T45" i="17"/>
  <c r="S46" i="17"/>
  <c r="T46" i="17"/>
  <c r="S47" i="17"/>
  <c r="T47" i="17"/>
  <c r="S48" i="17"/>
  <c r="T48" i="17"/>
  <c r="S49" i="17"/>
  <c r="T49" i="17"/>
  <c r="S50" i="17"/>
  <c r="T50" i="17"/>
  <c r="S51" i="17"/>
  <c r="T51" i="17"/>
  <c r="S52" i="17"/>
  <c r="T52" i="17"/>
  <c r="S53" i="17"/>
  <c r="T53" i="17"/>
  <c r="S54" i="17"/>
  <c r="T54" i="17"/>
  <c r="S55" i="17"/>
  <c r="T55" i="17"/>
  <c r="S56" i="17"/>
  <c r="T56" i="17"/>
  <c r="S57" i="17"/>
  <c r="T57" i="17"/>
  <c r="S58" i="17"/>
  <c r="T58" i="17"/>
  <c r="S59" i="17"/>
  <c r="T59" i="17"/>
  <c r="S60" i="17"/>
  <c r="T60" i="17"/>
  <c r="S61" i="17"/>
  <c r="T61" i="17"/>
  <c r="S62" i="17"/>
  <c r="T62" i="17"/>
  <c r="AX62" i="17" s="1"/>
  <c r="S63" i="17"/>
  <c r="T63" i="17"/>
  <c r="S64" i="17"/>
  <c r="AW64" i="17" s="1"/>
  <c r="T64" i="17"/>
  <c r="AX64" i="17" s="1"/>
  <c r="S65" i="17"/>
  <c r="AW65" i="17" s="1"/>
  <c r="T65" i="17"/>
  <c r="AX65" i="17" s="1"/>
  <c r="S66" i="17"/>
  <c r="T66" i="17"/>
  <c r="AX66" i="17" s="1"/>
  <c r="S67" i="17"/>
  <c r="T67" i="17"/>
  <c r="S68" i="17"/>
  <c r="T68" i="17"/>
  <c r="S69" i="17"/>
  <c r="T69" i="17"/>
  <c r="S70" i="17"/>
  <c r="T70" i="17"/>
  <c r="S71" i="17"/>
  <c r="T71" i="17"/>
  <c r="S72" i="17"/>
  <c r="T72" i="17"/>
  <c r="S73" i="17"/>
  <c r="T73" i="17"/>
  <c r="S74" i="17"/>
  <c r="T74" i="17"/>
  <c r="S75" i="17"/>
  <c r="T75" i="17"/>
  <c r="S76" i="17"/>
  <c r="T76" i="17"/>
  <c r="S77" i="17"/>
  <c r="T77" i="17"/>
  <c r="S78" i="17"/>
  <c r="AW78" i="17" s="1"/>
  <c r="T78" i="17"/>
  <c r="S79" i="17"/>
  <c r="AW79" i="17" s="1"/>
  <c r="T79" i="17"/>
  <c r="AX79" i="17" s="1"/>
  <c r="S80" i="17"/>
  <c r="AW80" i="17" s="1"/>
  <c r="T80" i="17"/>
  <c r="AX80" i="17" s="1"/>
  <c r="S81" i="17"/>
  <c r="T81" i="17"/>
  <c r="S82" i="17"/>
  <c r="T82" i="17"/>
  <c r="AX82" i="17" s="1"/>
  <c r="S83" i="17"/>
  <c r="AW83" i="17" s="1"/>
  <c r="T83" i="17"/>
  <c r="S84" i="17"/>
  <c r="AW84" i="17" s="1"/>
  <c r="T84" i="17"/>
  <c r="AX84" i="17" s="1"/>
  <c r="S85" i="17"/>
  <c r="AW85" i="17" s="1"/>
  <c r="T85" i="17"/>
  <c r="AX85" i="17" s="1"/>
  <c r="S86" i="17"/>
  <c r="T86" i="17"/>
  <c r="AX86" i="17" s="1"/>
  <c r="S87" i="17"/>
  <c r="T87" i="17"/>
  <c r="S88" i="17"/>
  <c r="T88" i="17"/>
  <c r="S2" i="17"/>
  <c r="T2" i="17"/>
  <c r="AM3" i="17"/>
  <c r="AU3" i="17" s="1"/>
  <c r="AN3" i="17"/>
  <c r="AV3" i="17" s="1"/>
  <c r="AM4" i="17"/>
  <c r="AU4" i="17" s="1"/>
  <c r="AN4" i="17"/>
  <c r="AV4" i="17" s="1"/>
  <c r="AM5" i="17"/>
  <c r="AU5" i="17" s="1"/>
  <c r="AN5" i="17"/>
  <c r="AV5" i="17" s="1"/>
  <c r="AM6" i="17"/>
  <c r="AU6" i="17" s="1"/>
  <c r="AN6" i="17"/>
  <c r="AV6" i="17" s="1"/>
  <c r="AM7" i="17"/>
  <c r="AN7" i="17"/>
  <c r="AM8" i="17"/>
  <c r="AN8" i="17"/>
  <c r="AM9" i="17"/>
  <c r="AN9" i="17"/>
  <c r="AM10" i="17"/>
  <c r="AU10" i="17" s="1"/>
  <c r="AN10" i="17"/>
  <c r="AV10" i="17" s="1"/>
  <c r="AM11" i="17"/>
  <c r="AU11" i="17" s="1"/>
  <c r="AN11" i="17"/>
  <c r="AV11" i="17" s="1"/>
  <c r="AM12" i="17"/>
  <c r="AU12" i="17" s="1"/>
  <c r="AN12" i="17"/>
  <c r="AV12" i="17" s="1"/>
  <c r="AM13" i="17"/>
  <c r="AU13" i="17" s="1"/>
  <c r="AN13" i="17"/>
  <c r="AV13" i="17" s="1"/>
  <c r="AM14" i="17"/>
  <c r="AU14" i="17" s="1"/>
  <c r="AN14" i="17"/>
  <c r="AV14" i="17" s="1"/>
  <c r="AM15" i="17"/>
  <c r="AU15" i="17" s="1"/>
  <c r="AN15" i="17"/>
  <c r="AV15" i="17" s="1"/>
  <c r="AM16" i="17"/>
  <c r="AU16" i="17" s="1"/>
  <c r="AN16" i="17"/>
  <c r="AV16" i="17" s="1"/>
  <c r="AM17" i="17"/>
  <c r="AU17" i="17" s="1"/>
  <c r="AN17" i="17"/>
  <c r="AV17" i="17" s="1"/>
  <c r="AM18" i="17"/>
  <c r="AU18" i="17" s="1"/>
  <c r="AN18" i="17"/>
  <c r="AV18" i="17" s="1"/>
  <c r="AM21" i="17"/>
  <c r="AU21" i="17" s="1"/>
  <c r="AN21" i="17"/>
  <c r="AV21" i="17" s="1"/>
  <c r="AM22" i="17"/>
  <c r="AU22" i="17" s="1"/>
  <c r="AN22" i="17"/>
  <c r="AV22" i="17" s="1"/>
  <c r="AM23" i="17"/>
  <c r="AU23" i="17" s="1"/>
  <c r="AN23" i="17"/>
  <c r="AV23" i="17" s="1"/>
  <c r="AM24" i="17"/>
  <c r="AU24" i="17" s="1"/>
  <c r="AN24" i="17"/>
  <c r="AV24" i="17" s="1"/>
  <c r="AM25" i="17"/>
  <c r="AU25" i="17" s="1"/>
  <c r="AN25" i="17"/>
  <c r="AV25" i="17" s="1"/>
  <c r="AM26" i="17"/>
  <c r="AU26" i="17" s="1"/>
  <c r="AN26" i="17"/>
  <c r="AV26" i="17" s="1"/>
  <c r="AM27" i="17"/>
  <c r="AU27" i="17" s="1"/>
  <c r="AN27" i="17"/>
  <c r="AV27" i="17" s="1"/>
  <c r="AM28" i="17"/>
  <c r="AU28" i="17" s="1"/>
  <c r="AN28" i="17"/>
  <c r="AV28" i="17" s="1"/>
  <c r="AM29" i="17"/>
  <c r="AN29" i="17"/>
  <c r="AM30" i="17"/>
  <c r="AN30" i="17"/>
  <c r="AM31" i="17"/>
  <c r="AN31" i="17"/>
  <c r="AM32" i="17"/>
  <c r="AU32" i="17" s="1"/>
  <c r="AN32" i="17"/>
  <c r="AV32" i="17" s="1"/>
  <c r="AM33" i="17"/>
  <c r="AU33" i="17" s="1"/>
  <c r="AN33" i="17"/>
  <c r="AV33" i="17" s="1"/>
  <c r="AM34" i="17"/>
  <c r="AU34" i="17" s="1"/>
  <c r="AN34" i="17"/>
  <c r="AV34" i="17" s="1"/>
  <c r="AM35" i="17"/>
  <c r="AU35" i="17" s="1"/>
  <c r="AN35" i="17"/>
  <c r="AV35" i="17" s="1"/>
  <c r="AM36" i="17"/>
  <c r="AU36" i="17" s="1"/>
  <c r="AN36" i="17"/>
  <c r="AV36" i="17" s="1"/>
  <c r="AM37" i="17"/>
  <c r="AU37" i="17" s="1"/>
  <c r="AN37" i="17"/>
  <c r="AV37" i="17" s="1"/>
  <c r="AM38" i="17"/>
  <c r="AU38" i="17" s="1"/>
  <c r="AN38" i="17"/>
  <c r="AV38" i="17" s="1"/>
  <c r="AM39" i="17"/>
  <c r="AU39" i="17" s="1"/>
  <c r="AN39" i="17"/>
  <c r="AV39" i="17" s="1"/>
  <c r="AM40" i="17"/>
  <c r="AU40" i="17" s="1"/>
  <c r="AN40" i="17"/>
  <c r="AV40" i="17" s="1"/>
  <c r="AM41" i="17"/>
  <c r="AU41" i="17" s="1"/>
  <c r="AN41" i="17"/>
  <c r="AV41" i="17" s="1"/>
  <c r="AM42" i="17"/>
  <c r="AU42" i="17" s="1"/>
  <c r="AN42" i="17"/>
  <c r="AV42" i="17" s="1"/>
  <c r="AM43" i="17"/>
  <c r="AU43" i="17" s="1"/>
  <c r="AN43" i="17"/>
  <c r="AV43" i="17" s="1"/>
  <c r="AM44" i="17"/>
  <c r="AU44" i="17" s="1"/>
  <c r="AN44" i="17"/>
  <c r="AV44" i="17" s="1"/>
  <c r="AM45" i="17"/>
  <c r="AU45" i="17" s="1"/>
  <c r="AN45" i="17"/>
  <c r="AV45" i="17" s="1"/>
  <c r="AM46" i="17"/>
  <c r="AU46" i="17" s="1"/>
  <c r="AN46" i="17"/>
  <c r="AV46" i="17" s="1"/>
  <c r="AM47" i="17"/>
  <c r="AU47" i="17" s="1"/>
  <c r="AN47" i="17"/>
  <c r="AV47" i="17" s="1"/>
  <c r="AM48" i="17"/>
  <c r="AU48" i="17" s="1"/>
  <c r="AN48" i="17"/>
  <c r="AV48" i="17" s="1"/>
  <c r="AM49" i="17"/>
  <c r="AN49" i="17"/>
  <c r="AM50" i="17"/>
  <c r="AN50" i="17"/>
  <c r="AM51" i="17"/>
  <c r="AN51" i="17"/>
  <c r="AM53" i="17"/>
  <c r="AU53" i="17" s="1"/>
  <c r="AN53" i="17"/>
  <c r="AV53" i="17" s="1"/>
  <c r="AM54" i="17"/>
  <c r="AU54" i="17" s="1"/>
  <c r="AN54" i="17"/>
  <c r="AV54" i="17" s="1"/>
  <c r="AM55" i="17"/>
  <c r="AU55" i="17" s="1"/>
  <c r="AN55" i="17"/>
  <c r="AV55" i="17" s="1"/>
  <c r="AM56" i="17"/>
  <c r="AU56" i="17" s="1"/>
  <c r="AN56" i="17"/>
  <c r="AV56" i="17" s="1"/>
  <c r="AM57" i="17"/>
  <c r="AU57" i="17" s="1"/>
  <c r="AN57" i="17"/>
  <c r="AV57" i="17" s="1"/>
  <c r="AM58" i="17"/>
  <c r="AU58" i="17" s="1"/>
  <c r="AN58" i="17"/>
  <c r="AV58" i="17" s="1"/>
  <c r="AM61" i="17"/>
  <c r="AU61" i="17" s="1"/>
  <c r="AN61" i="17"/>
  <c r="AV61" i="17" s="1"/>
  <c r="AM62" i="17"/>
  <c r="AU62" i="17" s="1"/>
  <c r="AN62" i="17"/>
  <c r="AV62" i="17" s="1"/>
  <c r="AM63" i="17"/>
  <c r="AU63" i="17" s="1"/>
  <c r="AN63" i="17"/>
  <c r="AV63" i="17" s="1"/>
  <c r="AM64" i="17"/>
  <c r="AU64" i="17" s="1"/>
  <c r="AN64" i="17"/>
  <c r="AV64" i="17" s="1"/>
  <c r="AM65" i="17"/>
  <c r="AU65" i="17" s="1"/>
  <c r="AN65" i="17"/>
  <c r="AV65" i="17" s="1"/>
  <c r="AM66" i="17"/>
  <c r="AU66" i="17" s="1"/>
  <c r="AN66" i="17"/>
  <c r="AV66" i="17" s="1"/>
  <c r="AM67" i="17"/>
  <c r="AU67" i="17" s="1"/>
  <c r="AN67" i="17"/>
  <c r="AV67" i="17" s="1"/>
  <c r="AM68" i="17"/>
  <c r="AU68" i="17" s="1"/>
  <c r="AN68" i="17"/>
  <c r="AV68" i="17" s="1"/>
  <c r="AM69" i="17"/>
  <c r="AU69" i="17" s="1"/>
  <c r="AN69" i="17"/>
  <c r="AV69" i="17" s="1"/>
  <c r="AM70" i="17"/>
  <c r="AU70" i="17" s="1"/>
  <c r="AN70" i="17"/>
  <c r="AV70" i="17" s="1"/>
  <c r="AM71" i="17"/>
  <c r="AU71" i="17" s="1"/>
  <c r="AN71" i="17"/>
  <c r="AV71" i="17" s="1"/>
  <c r="AM72" i="17"/>
  <c r="AN72" i="17"/>
  <c r="AM73" i="17"/>
  <c r="AN73" i="17"/>
  <c r="AM74" i="17"/>
  <c r="AN74" i="17"/>
  <c r="AM75" i="17"/>
  <c r="AU75" i="17" s="1"/>
  <c r="AN75" i="17"/>
  <c r="AV75" i="17" s="1"/>
  <c r="AM76" i="17"/>
  <c r="AU76" i="17" s="1"/>
  <c r="AN76" i="17"/>
  <c r="AV76" i="17" s="1"/>
  <c r="AM77" i="17"/>
  <c r="AU77" i="17" s="1"/>
  <c r="AN77" i="17"/>
  <c r="AV77" i="17" s="1"/>
  <c r="AM78" i="17"/>
  <c r="AU78" i="17" s="1"/>
  <c r="AN78" i="17"/>
  <c r="AV78" i="17" s="1"/>
  <c r="AM79" i="17"/>
  <c r="AU79" i="17" s="1"/>
  <c r="AN79" i="17"/>
  <c r="AV79" i="17" s="1"/>
  <c r="AM80" i="17"/>
  <c r="AU80" i="17" s="1"/>
  <c r="AN80" i="17"/>
  <c r="AV80" i="17" s="1"/>
  <c r="AM81" i="17"/>
  <c r="AU81" i="17" s="1"/>
  <c r="AN81" i="17"/>
  <c r="AV81" i="17" s="1"/>
  <c r="AM82" i="17"/>
  <c r="AU82" i="17" s="1"/>
  <c r="AN82" i="17"/>
  <c r="AV82" i="17" s="1"/>
  <c r="AM83" i="17"/>
  <c r="AU83" i="17" s="1"/>
  <c r="AN83" i="17"/>
  <c r="AV83" i="17" s="1"/>
  <c r="AM84" i="17"/>
  <c r="AU84" i="17" s="1"/>
  <c r="AN84" i="17"/>
  <c r="AV84" i="17" s="1"/>
  <c r="AM85" i="17"/>
  <c r="AU85" i="17" s="1"/>
  <c r="AN85" i="17"/>
  <c r="AV85" i="17" s="1"/>
  <c r="AM86" i="17"/>
  <c r="AU86" i="17" s="1"/>
  <c r="AN86" i="17"/>
  <c r="AV86" i="17" s="1"/>
  <c r="AM87" i="17"/>
  <c r="AU87" i="17" s="1"/>
  <c r="AN87" i="17"/>
  <c r="AV87" i="17" s="1"/>
  <c r="AM88" i="17"/>
  <c r="AU88" i="17" s="1"/>
  <c r="AN88" i="17"/>
  <c r="AV88" i="17" s="1"/>
  <c r="AN2" i="17"/>
  <c r="AV2" i="17" s="1"/>
  <c r="AM2" i="17"/>
  <c r="AU2" i="17" s="1"/>
  <c r="Q21" i="17"/>
  <c r="R21" i="17"/>
  <c r="Q3" i="17"/>
  <c r="R3" i="17"/>
  <c r="Q4" i="17"/>
  <c r="R4" i="17"/>
  <c r="Q5" i="17"/>
  <c r="R5" i="17"/>
  <c r="Q6" i="17"/>
  <c r="R6" i="17"/>
  <c r="Q7" i="17"/>
  <c r="AU7" i="17" s="1"/>
  <c r="R7" i="17"/>
  <c r="AV7" i="17" s="1"/>
  <c r="Q8" i="17"/>
  <c r="AU8" i="17" s="1"/>
  <c r="R8" i="17"/>
  <c r="AV8" i="17" s="1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R15" i="17"/>
  <c r="Q16" i="17"/>
  <c r="R16" i="17"/>
  <c r="Q17" i="17"/>
  <c r="R17" i="17"/>
  <c r="Q18" i="17"/>
  <c r="R18" i="17"/>
  <c r="Q22" i="17"/>
  <c r="R22" i="17"/>
  <c r="Q23" i="17"/>
  <c r="R23" i="17"/>
  <c r="Q24" i="17"/>
  <c r="R24" i="17"/>
  <c r="Q25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Q32" i="17"/>
  <c r="R32" i="17"/>
  <c r="Q33" i="17"/>
  <c r="R33" i="17"/>
  <c r="Q34" i="17"/>
  <c r="R34" i="17"/>
  <c r="Q35" i="17"/>
  <c r="R35" i="17"/>
  <c r="Q36" i="17"/>
  <c r="R36" i="17"/>
  <c r="Q37" i="17"/>
  <c r="R37" i="17"/>
  <c r="Q38" i="17"/>
  <c r="R38" i="17"/>
  <c r="Q39" i="17"/>
  <c r="R39" i="17"/>
  <c r="Q40" i="17"/>
  <c r="R40" i="17"/>
  <c r="Q41" i="17"/>
  <c r="R41" i="17"/>
  <c r="Q42" i="17"/>
  <c r="R42" i="17"/>
  <c r="Q43" i="17"/>
  <c r="R43" i="17"/>
  <c r="Q44" i="17"/>
  <c r="R44" i="17"/>
  <c r="Q45" i="17"/>
  <c r="R45" i="17"/>
  <c r="Q46" i="17"/>
  <c r="R46" i="17"/>
  <c r="Q47" i="17"/>
  <c r="R47" i="17"/>
  <c r="Q48" i="17"/>
  <c r="R48" i="17"/>
  <c r="Q49" i="17"/>
  <c r="R49" i="17"/>
  <c r="Q50" i="17"/>
  <c r="R50" i="17"/>
  <c r="Q51" i="17"/>
  <c r="R51" i="17"/>
  <c r="Q53" i="17"/>
  <c r="R53" i="17"/>
  <c r="Q54" i="17"/>
  <c r="R54" i="17"/>
  <c r="Q55" i="17"/>
  <c r="R55" i="17"/>
  <c r="Q56" i="17"/>
  <c r="R56" i="17"/>
  <c r="Q57" i="17"/>
  <c r="R57" i="17"/>
  <c r="Q58" i="17"/>
  <c r="R58" i="17"/>
  <c r="Q61" i="17"/>
  <c r="R61" i="17"/>
  <c r="Q62" i="17"/>
  <c r="R62" i="17"/>
  <c r="Q63" i="17"/>
  <c r="R63" i="17"/>
  <c r="Q64" i="17"/>
  <c r="R64" i="17"/>
  <c r="Q65" i="17"/>
  <c r="R65" i="17"/>
  <c r="Q66" i="17"/>
  <c r="R66" i="17"/>
  <c r="Q67" i="17"/>
  <c r="R67" i="17"/>
  <c r="Q68" i="17"/>
  <c r="R68" i="17"/>
  <c r="Q69" i="17"/>
  <c r="R69" i="17"/>
  <c r="Q70" i="17"/>
  <c r="R70" i="17"/>
  <c r="Q71" i="17"/>
  <c r="R71" i="17"/>
  <c r="Q72" i="17"/>
  <c r="R72" i="17"/>
  <c r="Q73" i="17"/>
  <c r="R73" i="17"/>
  <c r="Q74" i="17"/>
  <c r="R74" i="17"/>
  <c r="Q75" i="17"/>
  <c r="R75" i="17"/>
  <c r="Q76" i="17"/>
  <c r="R76" i="17"/>
  <c r="Q77" i="17"/>
  <c r="R77" i="17"/>
  <c r="Q78" i="17"/>
  <c r="R78" i="17"/>
  <c r="Q79" i="17"/>
  <c r="R79" i="17"/>
  <c r="Q80" i="17"/>
  <c r="R80" i="17"/>
  <c r="Q81" i="17"/>
  <c r="R81" i="17"/>
  <c r="Q82" i="17"/>
  <c r="R82" i="17"/>
  <c r="Q83" i="17"/>
  <c r="R83" i="17"/>
  <c r="Q84" i="17"/>
  <c r="R84" i="17"/>
  <c r="Q85" i="17"/>
  <c r="R85" i="17"/>
  <c r="Q86" i="17"/>
  <c r="R86" i="17"/>
  <c r="Q87" i="17"/>
  <c r="R87" i="17"/>
  <c r="Q88" i="17"/>
  <c r="R88" i="17"/>
  <c r="R2" i="17"/>
  <c r="Q2" i="17"/>
  <c r="O3" i="17"/>
  <c r="P3" i="17"/>
  <c r="O4" i="17"/>
  <c r="P4" i="17"/>
  <c r="O5" i="17"/>
  <c r="P5" i="17"/>
  <c r="O6" i="17"/>
  <c r="P6" i="17"/>
  <c r="O7" i="17"/>
  <c r="P7" i="17"/>
  <c r="O8" i="17"/>
  <c r="P8" i="17"/>
  <c r="O9" i="17"/>
  <c r="P9" i="17"/>
  <c r="O10" i="17"/>
  <c r="P10" i="17"/>
  <c r="O11" i="17"/>
  <c r="P11" i="17"/>
  <c r="O12" i="17"/>
  <c r="P12" i="17"/>
  <c r="O13" i="17"/>
  <c r="P13" i="17"/>
  <c r="O14" i="17"/>
  <c r="P14" i="17"/>
  <c r="O15" i="17"/>
  <c r="AS15" i="17" s="1"/>
  <c r="P15" i="17"/>
  <c r="O16" i="17"/>
  <c r="P16" i="17"/>
  <c r="O17" i="17"/>
  <c r="P17" i="17"/>
  <c r="O18" i="17"/>
  <c r="P18" i="17"/>
  <c r="O21" i="17"/>
  <c r="P21" i="17"/>
  <c r="O22" i="17"/>
  <c r="P22" i="17"/>
  <c r="O23" i="17"/>
  <c r="P23" i="17"/>
  <c r="O24" i="17"/>
  <c r="P24" i="17"/>
  <c r="O25" i="17"/>
  <c r="P25" i="17"/>
  <c r="O26" i="17"/>
  <c r="P26" i="17"/>
  <c r="O27" i="17"/>
  <c r="P27" i="17"/>
  <c r="O28" i="17"/>
  <c r="P28" i="17"/>
  <c r="O29" i="17"/>
  <c r="P29" i="17"/>
  <c r="O30" i="17"/>
  <c r="P30" i="17"/>
  <c r="O31" i="17"/>
  <c r="P31" i="17"/>
  <c r="O32" i="17"/>
  <c r="P32" i="17"/>
  <c r="O33" i="17"/>
  <c r="P33" i="17"/>
  <c r="O34" i="17"/>
  <c r="P34" i="17"/>
  <c r="O35" i="17"/>
  <c r="P35" i="17"/>
  <c r="AT35" i="17" s="1"/>
  <c r="O36" i="17"/>
  <c r="AS36" i="17" s="1"/>
  <c r="P36" i="17"/>
  <c r="O37" i="17"/>
  <c r="P37" i="17"/>
  <c r="O38" i="17"/>
  <c r="P38" i="17"/>
  <c r="O39" i="17"/>
  <c r="P39" i="17"/>
  <c r="O40" i="17"/>
  <c r="P40" i="17"/>
  <c r="O41" i="17"/>
  <c r="P41" i="17"/>
  <c r="O42" i="17"/>
  <c r="P42" i="17"/>
  <c r="O43" i="17"/>
  <c r="P43" i="17"/>
  <c r="O44" i="17"/>
  <c r="P44" i="17"/>
  <c r="O45" i="17"/>
  <c r="P45" i="17"/>
  <c r="O46" i="17"/>
  <c r="P46" i="17"/>
  <c r="O47" i="17"/>
  <c r="P47" i="17"/>
  <c r="O48" i="17"/>
  <c r="P48" i="17"/>
  <c r="O49" i="17"/>
  <c r="P49" i="17"/>
  <c r="O50" i="17"/>
  <c r="P50" i="17"/>
  <c r="O51" i="17"/>
  <c r="P51" i="17"/>
  <c r="O53" i="17"/>
  <c r="P53" i="17"/>
  <c r="O54" i="17"/>
  <c r="P54" i="17"/>
  <c r="O55" i="17"/>
  <c r="P55" i="17"/>
  <c r="O56" i="17"/>
  <c r="P56" i="17"/>
  <c r="AT56" i="17" s="1"/>
  <c r="O57" i="17"/>
  <c r="AS57" i="17" s="1"/>
  <c r="P57" i="17"/>
  <c r="AT57" i="17" s="1"/>
  <c r="O58" i="17"/>
  <c r="P58" i="17"/>
  <c r="O61" i="17"/>
  <c r="P61" i="17"/>
  <c r="O62" i="17"/>
  <c r="P62" i="17"/>
  <c r="O63" i="17"/>
  <c r="P63" i="17"/>
  <c r="O64" i="17"/>
  <c r="P64" i="17"/>
  <c r="O65" i="17"/>
  <c r="P65" i="17"/>
  <c r="O66" i="17"/>
  <c r="P66" i="17"/>
  <c r="O67" i="17"/>
  <c r="P67" i="17"/>
  <c r="O68" i="17"/>
  <c r="P68" i="17"/>
  <c r="O69" i="17"/>
  <c r="P69" i="17"/>
  <c r="O70" i="17"/>
  <c r="P70" i="17"/>
  <c r="O71" i="17"/>
  <c r="P71" i="17"/>
  <c r="O72" i="17"/>
  <c r="P72" i="17"/>
  <c r="O73" i="17"/>
  <c r="P73" i="17"/>
  <c r="O74" i="17"/>
  <c r="P74" i="17"/>
  <c r="O75" i="17"/>
  <c r="P75" i="17"/>
  <c r="O76" i="17"/>
  <c r="P76" i="17"/>
  <c r="O77" i="17"/>
  <c r="P77" i="17"/>
  <c r="O78" i="17"/>
  <c r="AS78" i="17" s="1"/>
  <c r="P78" i="17"/>
  <c r="AT78" i="17" s="1"/>
  <c r="O79" i="17"/>
  <c r="AS79" i="17" s="1"/>
  <c r="P79" i="17"/>
  <c r="AT79" i="17" s="1"/>
  <c r="O80" i="17"/>
  <c r="P80" i="17"/>
  <c r="O81" i="17"/>
  <c r="P81" i="17"/>
  <c r="O82" i="17"/>
  <c r="P82" i="17"/>
  <c r="O83" i="17"/>
  <c r="P83" i="17"/>
  <c r="O84" i="17"/>
  <c r="P84" i="17"/>
  <c r="O85" i="17"/>
  <c r="P85" i="17"/>
  <c r="O86" i="17"/>
  <c r="P86" i="17"/>
  <c r="O87" i="17"/>
  <c r="P87" i="17"/>
  <c r="O88" i="17"/>
  <c r="P88" i="17"/>
  <c r="P2" i="17"/>
  <c r="O2" i="17"/>
  <c r="AK21" i="17"/>
  <c r="AS21" i="17" s="1"/>
  <c r="AL21" i="17"/>
  <c r="AT21" i="17" s="1"/>
  <c r="AK22" i="17"/>
  <c r="AS22" i="17" s="1"/>
  <c r="AL22" i="17"/>
  <c r="AT22" i="17" s="1"/>
  <c r="AK23" i="17"/>
  <c r="AS23" i="17" s="1"/>
  <c r="AL23" i="17"/>
  <c r="AT23" i="17" s="1"/>
  <c r="AK24" i="17"/>
  <c r="AS24" i="17" s="1"/>
  <c r="AL24" i="17"/>
  <c r="AT24" i="17" s="1"/>
  <c r="AK25" i="17"/>
  <c r="AS25" i="17" s="1"/>
  <c r="AL25" i="17"/>
  <c r="AT25" i="17" s="1"/>
  <c r="AK26" i="17"/>
  <c r="AS26" i="17" s="1"/>
  <c r="AL26" i="17"/>
  <c r="AT26" i="17" s="1"/>
  <c r="AK27" i="17"/>
  <c r="AS27" i="17" s="1"/>
  <c r="AL27" i="17"/>
  <c r="AT27" i="17" s="1"/>
  <c r="AK28" i="17"/>
  <c r="AS28" i="17" s="1"/>
  <c r="AL28" i="17"/>
  <c r="AT28" i="17" s="1"/>
  <c r="AK29" i="17"/>
  <c r="AS29" i="17" s="1"/>
  <c r="AL29" i="17"/>
  <c r="AT29" i="17" s="1"/>
  <c r="AK30" i="17"/>
  <c r="AS30" i="17" s="1"/>
  <c r="AL30" i="17"/>
  <c r="AT30" i="17" s="1"/>
  <c r="AK31" i="17"/>
  <c r="AS31" i="17" s="1"/>
  <c r="AL31" i="17"/>
  <c r="AT31" i="17" s="1"/>
  <c r="AK32" i="17"/>
  <c r="AS32" i="17" s="1"/>
  <c r="AL32" i="17"/>
  <c r="AT32" i="17" s="1"/>
  <c r="AK33" i="17"/>
  <c r="AS33" i="17" s="1"/>
  <c r="AL33" i="17"/>
  <c r="AT33" i="17" s="1"/>
  <c r="AK34" i="17"/>
  <c r="AS34" i="17" s="1"/>
  <c r="AL34" i="17"/>
  <c r="AT34" i="17" s="1"/>
  <c r="AK35" i="17"/>
  <c r="AS35" i="17" s="1"/>
  <c r="AL35" i="17"/>
  <c r="AK36" i="17"/>
  <c r="AL36" i="17"/>
  <c r="AT36" i="17" s="1"/>
  <c r="AK37" i="17"/>
  <c r="AS37" i="17" s="1"/>
  <c r="AL37" i="17"/>
  <c r="AT37" i="17" s="1"/>
  <c r="AK38" i="17"/>
  <c r="AL38" i="17"/>
  <c r="AK39" i="17"/>
  <c r="AS39" i="17" s="1"/>
  <c r="AL39" i="17"/>
  <c r="AT39" i="17" s="1"/>
  <c r="AK40" i="17"/>
  <c r="AS40" i="17" s="1"/>
  <c r="AL40" i="17"/>
  <c r="AT40" i="17" s="1"/>
  <c r="AK41" i="17"/>
  <c r="AS41" i="17" s="1"/>
  <c r="AL41" i="17"/>
  <c r="AT41" i="17" s="1"/>
  <c r="AK42" i="17"/>
  <c r="AS42" i="17" s="1"/>
  <c r="AL42" i="17"/>
  <c r="AT42" i="17" s="1"/>
  <c r="AK43" i="17"/>
  <c r="AS43" i="17" s="1"/>
  <c r="AL43" i="17"/>
  <c r="AT43" i="17" s="1"/>
  <c r="AK44" i="17"/>
  <c r="AS44" i="17" s="1"/>
  <c r="AL44" i="17"/>
  <c r="AT44" i="17" s="1"/>
  <c r="AK45" i="17"/>
  <c r="AS45" i="17" s="1"/>
  <c r="AL45" i="17"/>
  <c r="AT45" i="17" s="1"/>
  <c r="AK46" i="17"/>
  <c r="AS46" i="17" s="1"/>
  <c r="AL46" i="17"/>
  <c r="AT46" i="17" s="1"/>
  <c r="AK47" i="17"/>
  <c r="AS47" i="17" s="1"/>
  <c r="AL47" i="17"/>
  <c r="AT47" i="17" s="1"/>
  <c r="AK48" i="17"/>
  <c r="AS48" i="17" s="1"/>
  <c r="AL48" i="17"/>
  <c r="AT48" i="17" s="1"/>
  <c r="AK49" i="17"/>
  <c r="AS49" i="17" s="1"/>
  <c r="AL49" i="17"/>
  <c r="AT49" i="17" s="1"/>
  <c r="AK50" i="17"/>
  <c r="AS50" i="17" s="1"/>
  <c r="AL50" i="17"/>
  <c r="AT50" i="17" s="1"/>
  <c r="AK51" i="17"/>
  <c r="AS51" i="17" s="1"/>
  <c r="AL51" i="17"/>
  <c r="AT51" i="17" s="1"/>
  <c r="AK53" i="17"/>
  <c r="AS53" i="17" s="1"/>
  <c r="AL53" i="17"/>
  <c r="AT53" i="17" s="1"/>
  <c r="AK54" i="17"/>
  <c r="AS54" i="17" s="1"/>
  <c r="AL54" i="17"/>
  <c r="AT54" i="17" s="1"/>
  <c r="AK55" i="17"/>
  <c r="AS55" i="17" s="1"/>
  <c r="AL55" i="17"/>
  <c r="AT55" i="17" s="1"/>
  <c r="AK56" i="17"/>
  <c r="AS56" i="17" s="1"/>
  <c r="AL56" i="17"/>
  <c r="AK57" i="17"/>
  <c r="AL57" i="17"/>
  <c r="AK58" i="17"/>
  <c r="AS58" i="17" s="1"/>
  <c r="AL58" i="17"/>
  <c r="AT58" i="17" s="1"/>
  <c r="AK61" i="17"/>
  <c r="AL61" i="17"/>
  <c r="AK62" i="17"/>
  <c r="AS62" i="17" s="1"/>
  <c r="AL62" i="17"/>
  <c r="AT62" i="17" s="1"/>
  <c r="AK63" i="17"/>
  <c r="AS63" i="17" s="1"/>
  <c r="AL63" i="17"/>
  <c r="AT63" i="17" s="1"/>
  <c r="AK64" i="17"/>
  <c r="AS64" i="17" s="1"/>
  <c r="AL64" i="17"/>
  <c r="AT64" i="17" s="1"/>
  <c r="AK65" i="17"/>
  <c r="AS65" i="17" s="1"/>
  <c r="AL65" i="17"/>
  <c r="AT65" i="17" s="1"/>
  <c r="AK66" i="17"/>
  <c r="AS66" i="17" s="1"/>
  <c r="AL66" i="17"/>
  <c r="AT66" i="17" s="1"/>
  <c r="AK67" i="17"/>
  <c r="AS67" i="17" s="1"/>
  <c r="AL67" i="17"/>
  <c r="AT67" i="17" s="1"/>
  <c r="AK68" i="17"/>
  <c r="AS68" i="17" s="1"/>
  <c r="AL68" i="17"/>
  <c r="AT68" i="17" s="1"/>
  <c r="AK69" i="17"/>
  <c r="AS69" i="17" s="1"/>
  <c r="AL69" i="17"/>
  <c r="AT69" i="17" s="1"/>
  <c r="AK70" i="17"/>
  <c r="AS70" i="17" s="1"/>
  <c r="AL70" i="17"/>
  <c r="AT70" i="17" s="1"/>
  <c r="AK71" i="17"/>
  <c r="AS71" i="17" s="1"/>
  <c r="AL71" i="17"/>
  <c r="AT71" i="17" s="1"/>
  <c r="AK72" i="17"/>
  <c r="AS72" i="17" s="1"/>
  <c r="AL72" i="17"/>
  <c r="AT72" i="17" s="1"/>
  <c r="AK73" i="17"/>
  <c r="AS73" i="17" s="1"/>
  <c r="AL73" i="17"/>
  <c r="AT73" i="17" s="1"/>
  <c r="AK74" i="17"/>
  <c r="AS74" i="17" s="1"/>
  <c r="AL74" i="17"/>
  <c r="AT74" i="17" s="1"/>
  <c r="AK75" i="17"/>
  <c r="AS75" i="17" s="1"/>
  <c r="AL75" i="17"/>
  <c r="AT75" i="17" s="1"/>
  <c r="AK76" i="17"/>
  <c r="AS76" i="17" s="1"/>
  <c r="AL76" i="17"/>
  <c r="AT76" i="17" s="1"/>
  <c r="AK77" i="17"/>
  <c r="AS77" i="17" s="1"/>
  <c r="AL77" i="17"/>
  <c r="AT77" i="17" s="1"/>
  <c r="AK78" i="17"/>
  <c r="AL78" i="17"/>
  <c r="AK79" i="17"/>
  <c r="AL79" i="17"/>
  <c r="AK80" i="17"/>
  <c r="AS80" i="17" s="1"/>
  <c r="AL80" i="17"/>
  <c r="AT80" i="17" s="1"/>
  <c r="AK81" i="17"/>
  <c r="AL81" i="17"/>
  <c r="AK82" i="17"/>
  <c r="AS82" i="17" s="1"/>
  <c r="AL82" i="17"/>
  <c r="AT82" i="17" s="1"/>
  <c r="AK83" i="17"/>
  <c r="AS83" i="17" s="1"/>
  <c r="AL83" i="17"/>
  <c r="AT83" i="17" s="1"/>
  <c r="AK84" i="17"/>
  <c r="AS84" i="17" s="1"/>
  <c r="AL84" i="17"/>
  <c r="AT84" i="17" s="1"/>
  <c r="AK85" i="17"/>
  <c r="AS85" i="17" s="1"/>
  <c r="AL85" i="17"/>
  <c r="AT85" i="17" s="1"/>
  <c r="AK86" i="17"/>
  <c r="AS86" i="17" s="1"/>
  <c r="AL86" i="17"/>
  <c r="AT86" i="17" s="1"/>
  <c r="AK87" i="17"/>
  <c r="AS87" i="17" s="1"/>
  <c r="AL87" i="17"/>
  <c r="AT87" i="17" s="1"/>
  <c r="AK88" i="17"/>
  <c r="AS88" i="17" s="1"/>
  <c r="AL88" i="17"/>
  <c r="AT88" i="17" s="1"/>
  <c r="AL18" i="17"/>
  <c r="AT18" i="17" s="1"/>
  <c r="AL17" i="17"/>
  <c r="AT17" i="17" s="1"/>
  <c r="AL16" i="17"/>
  <c r="AL15" i="17"/>
  <c r="AT15" i="17" s="1"/>
  <c r="AL14" i="17"/>
  <c r="AT14" i="17" s="1"/>
  <c r="AL13" i="17"/>
  <c r="AT13" i="17" s="1"/>
  <c r="AL12" i="17"/>
  <c r="AT12" i="17" s="1"/>
  <c r="AL11" i="17"/>
  <c r="AT11" i="17" s="1"/>
  <c r="AL10" i="17"/>
  <c r="AT10" i="17" s="1"/>
  <c r="AL9" i="17"/>
  <c r="AT9" i="17" s="1"/>
  <c r="AL8" i="17"/>
  <c r="AT8" i="17" s="1"/>
  <c r="AL7" i="17"/>
  <c r="AT7" i="17" s="1"/>
  <c r="AL6" i="17"/>
  <c r="AT6" i="17" s="1"/>
  <c r="AL5" i="17"/>
  <c r="AT5" i="17" s="1"/>
  <c r="AL4" i="17"/>
  <c r="AT4" i="17" s="1"/>
  <c r="AL3" i="17"/>
  <c r="AT3" i="17" s="1"/>
  <c r="AL2" i="17"/>
  <c r="AT2" i="17" s="1"/>
  <c r="AK3" i="17"/>
  <c r="AS3" i="17" s="1"/>
  <c r="AK4" i="17"/>
  <c r="AS4" i="17" s="1"/>
  <c r="AK5" i="17"/>
  <c r="AS5" i="17" s="1"/>
  <c r="AK6" i="17"/>
  <c r="AS6" i="17" s="1"/>
  <c r="AK7" i="17"/>
  <c r="AS7" i="17" s="1"/>
  <c r="AK8" i="17"/>
  <c r="AS8" i="17" s="1"/>
  <c r="AK9" i="17"/>
  <c r="AS9" i="17" s="1"/>
  <c r="AK10" i="17"/>
  <c r="AS10" i="17" s="1"/>
  <c r="AK11" i="17"/>
  <c r="AS11" i="17" s="1"/>
  <c r="AK12" i="17"/>
  <c r="AS12" i="17" s="1"/>
  <c r="AK13" i="17"/>
  <c r="AS13" i="17" s="1"/>
  <c r="AK14" i="17"/>
  <c r="AS14" i="17" s="1"/>
  <c r="AK15" i="17"/>
  <c r="AK16" i="17"/>
  <c r="AK17" i="17"/>
  <c r="AS17" i="17" s="1"/>
  <c r="AK18" i="17"/>
  <c r="AS18" i="17" s="1"/>
  <c r="AK2" i="17"/>
  <c r="AS2" i="17" s="1"/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" i="10"/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<sst xmlns="http://schemas.openxmlformats.org/spreadsheetml/2006/main" count="151" uniqueCount="91">
  <si>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</si>
  <si>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</si>
  <si>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</si>
  <si>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</si>
  <si>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</si>
  <si>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</si>
  <si>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</si>
  <si>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</si>
  <si>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</si>
  <si>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</si>
  <si>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</si>
  <si>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</si>
  <si>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</si>
  <si>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</si>
  <si>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</si>
  <si>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</si>
  <si>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</si>
  <si>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</si>
  <si>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</si>
  <si>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</si>
  <si>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</si>
  <si>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</si>
  <si>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</si>
  <si>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</si>
  <si>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</si>
  <si>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</si>
  <si>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</si>
  <si>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</si>
  <si>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</si>
  <si>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</si>
  <si>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</si>
  <si>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transfer risk average</t>
  </si>
  <si>
    <t>attp average</t>
  </si>
  <si>
    <t>for jan to jan</t>
  </si>
  <si>
    <t>ATTP difference (min, APC-GTFS - original GTFS)</t>
  </si>
  <si>
    <t>TR difference (percentage, APC-GTFS - original GTFS)</t>
  </si>
  <si>
    <t>Stop</t>
  </si>
  <si>
    <t>Transfer</t>
  </si>
  <si>
    <t>ATTP</t>
  </si>
  <si>
    <t>TR</t>
  </si>
  <si>
    <t>a_transfer</t>
  </si>
  <si>
    <t>b_transfer</t>
  </si>
  <si>
    <t>a_ATTP</t>
  </si>
  <si>
    <t>b_ATTP</t>
  </si>
  <si>
    <t>a_one_transfer</t>
  </si>
  <si>
    <t>b_one_transfer</t>
  </si>
  <si>
    <t>a_two_transfer</t>
  </si>
  <si>
    <t>b_two_transfer</t>
  </si>
  <si>
    <t>a_TTP</t>
  </si>
  <si>
    <t>b_TTP</t>
  </si>
  <si>
    <t>total_dedicated_transfer</t>
  </si>
  <si>
    <t>Normal</t>
  </si>
  <si>
    <t>Dedicated</t>
  </si>
  <si>
    <t>a_tr</t>
  </si>
  <si>
    <t>b_tr</t>
  </si>
  <si>
    <t>ave_ATTP</t>
  </si>
  <si>
    <t>ave_tr</t>
  </si>
  <si>
    <t>Average ATTP difference</t>
  </si>
  <si>
    <t>DBL-generating transfers' ATTP difference</t>
  </si>
  <si>
    <t>DBL-receiving transfers' ATTP difference</t>
  </si>
  <si>
    <t>Average TR difference</t>
  </si>
  <si>
    <t>DBL-generating transfers' TR difference</t>
  </si>
  <si>
    <t>DBL-receiving transfers' TR difference</t>
  </si>
  <si>
    <t>Average saving time (+2)</t>
  </si>
  <si>
    <t>Average saving time (-2)</t>
  </si>
  <si>
    <t>a_attp</t>
  </si>
  <si>
    <t>b_attp</t>
  </si>
  <si>
    <t>weekdays</t>
  </si>
  <si>
    <t>saturdays</t>
  </si>
  <si>
    <t>sundays</t>
  </si>
  <si>
    <t>headway</t>
  </si>
  <si>
    <t>Frequency</t>
  </si>
  <si>
    <r>
      <t>Frequency (hour</t>
    </r>
    <r>
      <rPr>
        <sz val="11"/>
        <color theme="1"/>
        <rFont val="Calibri"/>
        <family val="2"/>
      </rPr>
      <t>¯¹</t>
    </r>
    <r>
      <rPr>
        <sz val="11"/>
        <color theme="1"/>
        <rFont val="Calibri"/>
        <family val="2"/>
        <scheme val="minor"/>
      </rPr>
      <t>)</t>
    </r>
  </si>
  <si>
    <t>ATTP_all_gtfs</t>
  </si>
  <si>
    <t>TR_all_gtfs</t>
  </si>
  <si>
    <t>TR_football_gtfs</t>
  </si>
  <si>
    <t>ATTP_footbal_gtfs</t>
  </si>
  <si>
    <t>date_football_gtfs</t>
  </si>
  <si>
    <t>date_all_gtfs</t>
  </si>
  <si>
    <t>date_football_apc</t>
  </si>
  <si>
    <t>ATTP_football_apc</t>
  </si>
  <si>
    <t>TR_football_apc</t>
  </si>
  <si>
    <t>date_all_apc</t>
  </si>
  <si>
    <t>ATTP_all_apc</t>
  </si>
  <si>
    <t>TR_all_apc</t>
  </si>
  <si>
    <t>date_rain_gtfs</t>
  </si>
  <si>
    <t>ATTP_rain_gtfs</t>
  </si>
  <si>
    <t>TR_rain_gtfs</t>
  </si>
  <si>
    <t>date_rain_apc</t>
  </si>
  <si>
    <t>ATTP_rain_apc</t>
  </si>
  <si>
    <t>TR_rain_apc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</si>
</sst>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hour_merge!$N$1</c:f>
              <c:strCache>
                <c:ptCount val="1"/>
                <c:pt idx="0">
                  <c:v>TR difference (percentage, APC-GTFS - original GTFS)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hour_merge!$N$2:$N$20</c:f>
              <c:numCache>
                <c:formatCode>General</c:formatCode>
                <c:ptCount val="19"/>
                <c:pt idx="0">
                  <c:v>-1.7199999999999998</c:v>
                </c:pt>
                <c:pt idx="1">
                  <c:v>-0.80999999999999961</c:v>
                </c:pt>
                <c:pt idx="2">
                  <c:v>0.72000000000000064</c:v>
                </c:pt>
                <c:pt idx="3">
                  <c:v>1.7599999999999989</c:v>
                </c:pt>
                <c:pt idx="4">
                  <c:v>1.5899999999999999</c:v>
                </c:pt>
                <c:pt idx="5">
                  <c:v>1.42</c:v>
                </c:pt>
                <c:pt idx="6">
                  <c:v>0.83999999999999897</c:v>
                </c:pt>
                <c:pt idx="7">
                  <c:v>0.89999999999999947</c:v>
                </c:pt>
                <c:pt idx="8">
                  <c:v>1.1399999999999988</c:v>
                </c:pt>
                <c:pt idx="9">
                  <c:v>0.74000000000000021</c:v>
                </c:pt>
                <c:pt idx="10">
                  <c:v>0.73000000000000043</c:v>
                </c:pt>
                <c:pt idx="11">
                  <c:v>0.48000000000000043</c:v>
                </c:pt>
                <c:pt idx="12">
                  <c:v>1.3900000000000006</c:v>
                </c:pt>
                <c:pt idx="13">
                  <c:v>2.8999999999999986</c:v>
                </c:pt>
                <c:pt idx="14">
                  <c:v>2.7300000000000004</c:v>
                </c:pt>
                <c:pt idx="15">
                  <c:v>2.16</c:v>
                </c:pt>
                <c:pt idx="16">
                  <c:v>1.4100000000000001</c:v>
                </c:pt>
                <c:pt idx="17">
                  <c:v>1.9000000000000004</c:v>
                </c:pt>
                <c:pt idx="18">
                  <c:v>1.7899999999999991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2CA-AF30-12CDB47F7816}"/>
            </c:ext>
          </c:extLst>
        </c:ser>
        <c:ser>
          <c:idx val="1"/>
          <c:order val="1"/>
          <c:tx>
            <c:strRef>
              <c:f>hour_merge!$O$1</c:f>
              <c:strCache>
                <c:ptCount val="1"/>
                <c:pt idx="0">
                  <c:v>ATTP difference (min, APC-GTFS - original GTFS)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hour_merge!$O$2:$O$20</c:f>
              <c:numCache>
                <c:formatCode>General</c:formatCode>
                <c:ptCount val="19"/>
                <c:pt idx="0">
                  <c:v>-0.44950000000000312</c:v>
                </c:pt>
                <c:pt idx="1">
                  <c:v>-3.6833333333333496E-2</c:v>
                </c:pt>
                <c:pt idx="2">
                  <c:v>-9.8500000000000032E-2</c:v>
                </c:pt>
                <c:pt idx="3">
                  <c:v>0.50900000000000034</c:v>
                </c:pt>
                <c:pt idx="4">
                  <c:v>0.79816666666666602</c:v>
                </c:pt>
                <c:pt idx="5">
                  <c:v>0.69433333333333325</c:v>
                </c:pt>
                <c:pt idx="6">
                  <c:v>0.6116666666666668</c:v>
                </c:pt>
                <c:pt idx="7">
                  <c:v>0.68033333333333346</c:v>
                </c:pt>
                <c:pt idx="8">
                  <c:v>0.77850000000000019</c:v>
                </c:pt>
                <c:pt idx="9">
                  <c:v>0.12899999999999956</c:v>
                </c:pt>
                <c:pt idx="10">
                  <c:v>1.0035000000000007</c:v>
                </c:pt>
                <c:pt idx="11">
                  <c:v>0.2531666666666661</c:v>
                </c:pt>
                <c:pt idx="12">
                  <c:v>1.5951666666666666</c:v>
                </c:pt>
                <c:pt idx="13">
                  <c:v>1.6101666666666663</c:v>
                </c:pt>
                <c:pt idx="14">
                  <c:v>1.3526666666666669</c:v>
                </c:pt>
                <c:pt idx="15">
                  <c:v>0.73499999999999988</c:v>
                </c:pt>
                <c:pt idx="16">
                  <c:v>0.81549999999999967</c:v>
                </c:pt>
                <c:pt idx="17">
                  <c:v>1.1710000000000003</c:v>
                </c:pt>
                <c:pt idx="18">
                  <c:v>1.3538333333333323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2CA-AF30-12CDB47F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192"/>
        <c:axId val="369475800"/>
      </c:lineChart>
      <c:catAx>
        <c:axId val="36947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00"/>
        <c:crosses val="autoZero"/>
        <c:auto val="0"/>
        <c:lblAlgn val="ctr"/>
        <c:lblOffset val="100"/>
        <c:noMultiLvlLbl val="0"/>
      </c:catAx>
      <c:valAx>
        <c:axId val="3694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hour_headway!$B$6:$Y$6</c:f>
              <c:numCache>
                <c:formatCode>General</c:formatCode>
                <c:ptCount val="24"/>
                <c:pt idx="0">
                  <c:v>2.061390455140228</c:v>
                </c:pt>
                <c:pt idx="1">
                  <c:v>2.0647171308606733</c:v>
                </c:pt>
                <c:pt idx="2">
                  <c:v>2.0385490374113533</c:v>
                </c:pt>
                <c:pt idx="3">
                  <c:v>2.0407469287914899</c:v>
                </c:pt>
                <c:pt idx="4">
                  <c:v>2.1949478636099014</c:v>
                </c:pt>
                <c:pt idx="5">
                  <c:v>2.0364893524559329</c:v>
                </c:pt>
                <c:pt idx="6">
                  <c:v>2.2354580458063742</c:v>
                </c:pt>
                <c:pt idx="7">
                  <c:v>2.4735400394856302</c:v>
                </c:pt>
                <c:pt idx="8">
                  <c:v>2.5332953748834632</c:v>
                </c:pt>
                <c:pt idx="9">
                  <c:v>2.4867600220346913</c:v>
                </c:pt>
                <c:pt idx="10">
                  <c:v>2.4232745022096109</c:v>
                </c:pt>
                <c:pt idx="11">
                  <c:v>2.4017533310701076</c:v>
                </c:pt>
                <c:pt idx="12">
                  <c:v>2.3850960499479328</c:v>
                </c:pt>
                <c:pt idx="13">
                  <c:v>1.6832707665458768</c:v>
                </c:pt>
                <c:pt idx="14">
                  <c:v>2.3394141325793174</c:v>
                </c:pt>
                <c:pt idx="15">
                  <c:v>2.4173779027201907</c:v>
                </c:pt>
                <c:pt idx="16">
                  <c:v>1.7500622665839858</c:v>
                </c:pt>
                <c:pt idx="17">
                  <c:v>2.444484186031576</c:v>
                </c:pt>
                <c:pt idx="18">
                  <c:v>2.5764323018737327</c:v>
                </c:pt>
                <c:pt idx="19">
                  <c:v>2.4297539686146457</c:v>
                </c:pt>
                <c:pt idx="20">
                  <c:v>2.2000579549773303</c:v>
                </c:pt>
                <c:pt idx="21">
                  <c:v>1.9495531406356077</c:v>
                </c:pt>
                <c:pt idx="22">
                  <c:v>1.5819087322447438</c:v>
                </c:pt>
                <c:pt idx="23">
                  <c:v>1.3577848974885438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3-461A-831E-A53A2578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731392"/>
        <c:axId val="1373730144"/>
      </c:lineChart>
      <c:catAx>
        <c:axId val="137373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0144"/>
        <c:crosses val="autoZero"/>
        <c:auto val="1"/>
        <c:lblAlgn val="ctr"/>
        <c:lblOffset val="100"/>
        <c:noMultiLvlLbl val="0"/>
      </c:catAx>
      <c:valAx>
        <c:axId val="13737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'a&amp;b_dedicated_merge'!$AS$1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'a&amp;b_dedicated_merge'!$AS$2:$AS$88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-2.1199141884051422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AB3-B56C-6064BB2CE347}"/>
            </c:ext>
          </c:extLst>
        </c:ser>
        <c:ser>
          <c:idx val="1"/>
          <c:order val="1"/>
          <c:tx>
            <c:strRef>
              <c:f>'a&amp;b_dedicated_merge'!$AT$1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'a&amp;b_dedicated_merge'!$AT$2:$AT$88</c:f>
              <c:numCache>
                <c:formatCode>General</c:formatCode>
                <c:ptCount val="87"/>
                <c:pt idx="0">
                  <c:v>-0.38322868942905802</c:v>
                </c:pt>
                <c:pt idx="1">
                  <c:v>-0.43883952518518232</c:v>
                </c:pt>
                <c:pt idx="2">
                  <c:v>-0.47470479299843099</c:v>
                </c:pt>
                <c:pt idx="3">
                  <c:v>-0.14332016617646701</c:v>
                </c:pt>
                <c:pt idx="4">
                  <c:v>-0.51855252373935301</c:v>
                </c:pt>
                <c:pt idx="5">
                  <c:v>0.19979321694899663</c:v>
                </c:pt>
                <c:pt idx="6">
                  <c:v>-0.36505475402752907</c:v>
                </c:pt>
                <c:pt idx="7">
                  <c:v>-0.26067779430290777</c:v>
                </c:pt>
                <c:pt idx="8">
                  <c:v>-0.50368970935702184</c:v>
                </c:pt>
                <c:pt idx="9">
                  <c:v>-0.5155002941660356</c:v>
                </c:pt>
                <c:pt idx="10">
                  <c:v>-0.83586002076054389</c:v>
                </c:pt>
                <c:pt idx="11">
                  <c:v>-0.26737018335826834</c:v>
                </c:pt>
                <c:pt idx="12">
                  <c:v>0.25224251986631763</c:v>
                </c:pt>
                <c:pt idx="13">
                  <c:v>-0.48767664796023857</c:v>
                </c:pt>
                <c:pt idx="14">
                  <c:v>-0.25352617395005128</c:v>
                </c:pt>
                <c:pt idx="15">
                  <c:v>-0.44310856041311314</c:v>
                </c:pt>
                <c:pt idx="16">
                  <c:v>-0.32457040431506362</c:v>
                </c:pt>
                <c:pt idx="19">
                  <c:v>-0.33691800060305943</c:v>
                </c:pt>
                <c:pt idx="20">
                  <c:v>-0.51748567652247857</c:v>
                </c:pt>
                <c:pt idx="21">
                  <c:v>-0.20955792996505618</c:v>
                </c:pt>
                <c:pt idx="22">
                  <c:v>-0.31679511029744939</c:v>
                </c:pt>
                <c:pt idx="23">
                  <c:v>-0.38599753368264894</c:v>
                </c:pt>
                <c:pt idx="24">
                  <c:v>-0.28058305630986241</c:v>
                </c:pt>
                <c:pt idx="25">
                  <c:v>-0.35031376826198463</c:v>
                </c:pt>
                <c:pt idx="26">
                  <c:v>-5.054975366614798E-2</c:v>
                </c:pt>
                <c:pt idx="27">
                  <c:v>-0.61902883159944322</c:v>
                </c:pt>
                <c:pt idx="28">
                  <c:v>-0.54091736588197536</c:v>
                </c:pt>
                <c:pt idx="29">
                  <c:v>-0.51208283441318803</c:v>
                </c:pt>
                <c:pt idx="30">
                  <c:v>-0.50571983229266282</c:v>
                </c:pt>
                <c:pt idx="31">
                  <c:v>-0.26650323648811375</c:v>
                </c:pt>
                <c:pt idx="32">
                  <c:v>-0.44207209886117671</c:v>
                </c:pt>
                <c:pt idx="33">
                  <c:v>0.20644105543941388</c:v>
                </c:pt>
                <c:pt idx="34">
                  <c:v>-0.9763399608119987</c:v>
                </c:pt>
                <c:pt idx="35">
                  <c:v>-0.33977853349491932</c:v>
                </c:pt>
                <c:pt idx="36">
                  <c:v>-7.4547648445477913E-2</c:v>
                </c:pt>
                <c:pt idx="37">
                  <c:v>-0.43049463968298907</c:v>
                </c:pt>
                <c:pt idx="38">
                  <c:v>-0.31425035119769312</c:v>
                </c:pt>
                <c:pt idx="39">
                  <c:v>-0.62022674104687114</c:v>
                </c:pt>
                <c:pt idx="40">
                  <c:v>-0.22316546691956299</c:v>
                </c:pt>
                <c:pt idx="41">
                  <c:v>-0.54211223756322058</c:v>
                </c:pt>
                <c:pt idx="42">
                  <c:v>-0.42745612747057865</c:v>
                </c:pt>
                <c:pt idx="43">
                  <c:v>-0.2952714776989514</c:v>
                </c:pt>
                <c:pt idx="44">
                  <c:v>-0.44032930385142399</c:v>
                </c:pt>
                <c:pt idx="45">
                  <c:v>-0.27916555021092032</c:v>
                </c:pt>
                <c:pt idx="46">
                  <c:v>-0.33393865233068615</c:v>
                </c:pt>
                <c:pt idx="47">
                  <c:v>0.1604288444876199</c:v>
                </c:pt>
                <c:pt idx="48">
                  <c:v>-0.34354597364578104</c:v>
                </c:pt>
                <c:pt idx="49">
                  <c:v>-0.19502645628477849</c:v>
                </c:pt>
                <c:pt idx="51">
                  <c:v>-0.19111136873183837</c:v>
                </c:pt>
                <c:pt idx="52">
                  <c:v>-0.21311658795141117</c:v>
                </c:pt>
                <c:pt idx="53">
                  <c:v>-0.15709484704582291</c:v>
                </c:pt>
                <c:pt idx="54">
                  <c:v>6.823444955498606E-2</c:v>
                </c:pt>
                <c:pt idx="55">
                  <c:v>-0.22616394063223383</c:v>
                </c:pt>
                <c:pt idx="56">
                  <c:v>-0.21066507259989961</c:v>
                </c:pt>
                <c:pt idx="59">
                  <c:v>-0.20315032355302756</c:v>
                </c:pt>
                <c:pt idx="60">
                  <c:v>-0.37400058545595272</c:v>
                </c:pt>
                <c:pt idx="61">
                  <c:v>0.25270280415593666</c:v>
                </c:pt>
                <c:pt idx="62">
                  <c:v>-0.36599422461699382</c:v>
                </c:pt>
                <c:pt idx="63">
                  <c:v>-0.25809184214215908</c:v>
                </c:pt>
                <c:pt idx="64">
                  <c:v>-0.33717750386443918</c:v>
                </c:pt>
                <c:pt idx="65">
                  <c:v>-0.57433801323736022</c:v>
                </c:pt>
                <c:pt idx="66">
                  <c:v>-0.17806329135484542</c:v>
                </c:pt>
                <c:pt idx="67">
                  <c:v>-0.34689799426884205</c:v>
                </c:pt>
                <c:pt idx="68">
                  <c:v>-0.10272623403059337</c:v>
                </c:pt>
                <c:pt idx="69">
                  <c:v>-0.63507917456135532</c:v>
                </c:pt>
                <c:pt idx="70">
                  <c:v>-0.21009394089003214</c:v>
                </c:pt>
                <c:pt idx="71">
                  <c:v>-0.23095043497970474</c:v>
                </c:pt>
                <c:pt idx="72">
                  <c:v>-0.43086972221714603</c:v>
                </c:pt>
                <c:pt idx="73">
                  <c:v>-0.30085031548704821</c:v>
                </c:pt>
                <c:pt idx="74">
                  <c:v>-0.48842705957898952</c:v>
                </c:pt>
                <c:pt idx="75">
                  <c:v>9.5117332279146177E-2</c:v>
                </c:pt>
                <c:pt idx="76">
                  <c:v>-1.3834111555326871</c:v>
                </c:pt>
                <c:pt idx="77">
                  <c:v>-0.11010534840967996</c:v>
                </c:pt>
                <c:pt idx="78">
                  <c:v>-0.37474931639199599</c:v>
                </c:pt>
                <c:pt idx="79">
                  <c:v>-0.76979244957735682</c:v>
                </c:pt>
                <c:pt idx="80">
                  <c:v>-0.45511330232419456</c:v>
                </c:pt>
                <c:pt idx="81">
                  <c:v>-0.34753682931147217</c:v>
                </c:pt>
                <c:pt idx="82">
                  <c:v>-3.0466977786612403E-2</c:v>
                </c:pt>
                <c:pt idx="83">
                  <c:v>-0.59188071461347869</c:v>
                </c:pt>
                <c:pt idx="84">
                  <c:v>-0.24560210542054411</c:v>
                </c:pt>
                <c:pt idx="85">
                  <c:v>-0.27765931917035874</c:v>
                </c:pt>
                <c:pt idx="86">
                  <c:v>-0.1397652105882751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AB3-B56C-6064BB2CE347}"/>
            </c:ext>
          </c:extLst>
        </c:ser>
        <c:ser>
          <c:idx val="2"/>
          <c:order val="2"/>
          <c:tx>
            <c:strRef>
              <c:f>'a&amp;b_dedicated_merge'!$AW$1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'a&amp;b_dedicated_merge'!$AW$2:$AW$88</c:f>
              <c:numCache>
                <c:formatCode>General</c:formatCode>
                <c:ptCount val="87"/>
                <c:pt idx="0">
                  <c:v>-1.5473711334757945</c:v>
                </c:pt>
                <c:pt idx="1">
                  <c:v>-1.3837492473071193</c:v>
                </c:pt>
                <c:pt idx="2">
                  <c:v>-1.5213853545958025</c:v>
                </c:pt>
                <c:pt idx="3">
                  <c:v>-1.3868862241235071</c:v>
                </c:pt>
                <c:pt idx="4">
                  <c:v>-1.6948975563212541</c:v>
                </c:pt>
                <c:pt idx="5">
                  <c:v>-0.68106667357474748</c:v>
                </c:pt>
                <c:pt idx="6">
                  <c:v>-1.8687990840447826</c:v>
                </c:pt>
                <c:pt idx="7">
                  <c:v>-0.9775117622571704</c:v>
                </c:pt>
                <c:pt idx="8">
                  <c:v>-1.5592545796596433</c:v>
                </c:pt>
                <c:pt idx="9">
                  <c:v>-1.439513951356264</c:v>
                </c:pt>
                <c:pt idx="10">
                  <c:v>-2.2525021028992001</c:v>
                </c:pt>
                <c:pt idx="11">
                  <c:v>-1.3365622009365694</c:v>
                </c:pt>
                <c:pt idx="12">
                  <c:v>-0.5346841380174493</c:v>
                </c:pt>
                <c:pt idx="13">
                  <c:v>-1.9534941780427151</c:v>
                </c:pt>
                <c:pt idx="14">
                  <c:v>-1.3414041377459163</c:v>
                </c:pt>
                <c:pt idx="15">
                  <c:v>-1.6479484224618306</c:v>
                </c:pt>
                <c:pt idx="16">
                  <c:v>-0.83519221515210018</c:v>
                </c:pt>
                <c:pt idx="19">
                  <c:v>-2.4015140489659865</c:v>
                </c:pt>
                <c:pt idx="20">
                  <c:v>-1.6574435821556393</c:v>
                </c:pt>
                <c:pt idx="21">
                  <c:v>-1.183065306482096</c:v>
                </c:pt>
                <c:pt idx="22">
                  <c:v>-1.6153596142284452</c:v>
                </c:pt>
                <c:pt idx="23">
                  <c:v>-1.2551720681397762</c:v>
                </c:pt>
                <c:pt idx="24">
                  <c:v>-1.3741976792226571</c:v>
                </c:pt>
                <c:pt idx="25">
                  <c:v>-1.6975070925931948</c:v>
                </c:pt>
                <c:pt idx="26">
                  <c:v>-1.4025575254229963</c:v>
                </c:pt>
                <c:pt idx="27">
                  <c:v>-2.3177930914998606</c:v>
                </c:pt>
                <c:pt idx="28">
                  <c:v>-1.5941629120003202</c:v>
                </c:pt>
                <c:pt idx="29">
                  <c:v>-1.5373247549695954</c:v>
                </c:pt>
                <c:pt idx="30">
                  <c:v>-1.7394653231625579</c:v>
                </c:pt>
                <c:pt idx="31">
                  <c:v>-1.4402959692095885</c:v>
                </c:pt>
                <c:pt idx="32">
                  <c:v>-1.6698213872871854</c:v>
                </c:pt>
                <c:pt idx="33">
                  <c:v>-0.82399429521266632</c:v>
                </c:pt>
                <c:pt idx="34">
                  <c:v>-2.1590407860800442</c:v>
                </c:pt>
                <c:pt idx="35">
                  <c:v>-1.05228184008945</c:v>
                </c:pt>
                <c:pt idx="36">
                  <c:v>-1.151938395692059</c:v>
                </c:pt>
                <c:pt idx="37">
                  <c:v>-1.423384164996655</c:v>
                </c:pt>
                <c:pt idx="38">
                  <c:v>-1.2723189361377123</c:v>
                </c:pt>
                <c:pt idx="39">
                  <c:v>-1.7980716925631184</c:v>
                </c:pt>
                <c:pt idx="40">
                  <c:v>-0.90581991786646399</c:v>
                </c:pt>
                <c:pt idx="41">
                  <c:v>-1.9483843736783533</c:v>
                </c:pt>
                <c:pt idx="42">
                  <c:v>-1.2900036964822759</c:v>
                </c:pt>
                <c:pt idx="43">
                  <c:v>-1.5830804640716749</c:v>
                </c:pt>
                <c:pt idx="44">
                  <c:v>-1.4770534644706466</c:v>
                </c:pt>
                <c:pt idx="45">
                  <c:v>-1.3089880027058207</c:v>
                </c:pt>
                <c:pt idx="46">
                  <c:v>-1.1768874094481421</c:v>
                </c:pt>
                <c:pt idx="47">
                  <c:v>-0.4893650869643556</c:v>
                </c:pt>
                <c:pt idx="48">
                  <c:v>-1.4633339666609213</c:v>
                </c:pt>
                <c:pt idx="49">
                  <c:v>-0.73104671297023383</c:v>
                </c:pt>
                <c:pt idx="51">
                  <c:v>-0.89726190379034221</c:v>
                </c:pt>
                <c:pt idx="52">
                  <c:v>-1.0540734083902741</c:v>
                </c:pt>
                <c:pt idx="53">
                  <c:v>-1.0800767033181873</c:v>
                </c:pt>
                <c:pt idx="54">
                  <c:v>-0.60939508631394568</c:v>
                </c:pt>
                <c:pt idx="55">
                  <c:v>-1.281209441497738</c:v>
                </c:pt>
                <c:pt idx="56">
                  <c:v>-1.0461384876508866</c:v>
                </c:pt>
                <c:pt idx="59">
                  <c:v>-1.1121504426639222</c:v>
                </c:pt>
                <c:pt idx="60">
                  <c:v>-1.4565829047248888</c:v>
                </c:pt>
                <c:pt idx="61">
                  <c:v>-0.94059284427982703</c:v>
                </c:pt>
                <c:pt idx="62">
                  <c:v>-2.1614294109410164</c:v>
                </c:pt>
                <c:pt idx="63">
                  <c:v>-1.771302132209511</c:v>
                </c:pt>
                <c:pt idx="64">
                  <c:v>-1.7628833870250171</c:v>
                </c:pt>
                <c:pt idx="65">
                  <c:v>-1.6880583439455967</c:v>
                </c:pt>
                <c:pt idx="66">
                  <c:v>-1.3378671184451072</c:v>
                </c:pt>
                <c:pt idx="67">
                  <c:v>-1.76000262397798</c:v>
                </c:pt>
                <c:pt idx="68">
                  <c:v>-2.0166455362748246</c:v>
                </c:pt>
                <c:pt idx="69">
                  <c:v>-1.9073705947697552</c:v>
                </c:pt>
                <c:pt idx="70">
                  <c:v>-1.3584938273560614</c:v>
                </c:pt>
                <c:pt idx="71">
                  <c:v>-1.317254952960238</c:v>
                </c:pt>
                <c:pt idx="72">
                  <c:v>-1.5870684316645793</c:v>
                </c:pt>
                <c:pt idx="73">
                  <c:v>-1.4863420908610685</c:v>
                </c:pt>
                <c:pt idx="74">
                  <c:v>-2.4857533644157832</c:v>
                </c:pt>
                <c:pt idx="75">
                  <c:v>-1.1128253015608573</c:v>
                </c:pt>
                <c:pt idx="76">
                  <c:v>-2.8959496988853699</c:v>
                </c:pt>
                <c:pt idx="77">
                  <c:v>-0.86633382566818828</c:v>
                </c:pt>
                <c:pt idx="78">
                  <c:v>-1.5527304127693271</c:v>
                </c:pt>
                <c:pt idx="79">
                  <c:v>-2.1348044678729829</c:v>
                </c:pt>
                <c:pt idx="80">
                  <c:v>-1.9952861460033893</c:v>
                </c:pt>
                <c:pt idx="81">
                  <c:v>-1.4392413308970631</c:v>
                </c:pt>
                <c:pt idx="82">
                  <c:v>-1.1061431436298075</c:v>
                </c:pt>
                <c:pt idx="83">
                  <c:v>-2.218430806318048</c:v>
                </c:pt>
                <c:pt idx="84">
                  <c:v>-1.3186936156094033</c:v>
                </c:pt>
                <c:pt idx="85">
                  <c:v>-1.2834771538851177</c:v>
                </c:pt>
                <c:pt idx="86">
                  <c:v>-0.73116407008023576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AB3-B56C-6064BB2C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98976"/>
        <c:axId val="454886080"/>
      </c:lineChart>
      <c:dateAx>
        <c:axId val="4548989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080"/>
        <c:crosses val="autoZero"/>
        <c:auto val="1"/>
        <c:lblOffset val="100"/>
        <c:baseTimeUnit val="days"/>
      </c:dateAx>
      <c:valAx>
        <c:axId val="454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'a&amp;b_dedicated_merge'!$AU$1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'a&amp;b_dedicated_merge'!$AU$2:$AU$88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-4.6673228154227626</c:v>
                </c:pt>
                <c:pt idx="2">
                  <c:v>-5.6022818373362968</c:v>
                </c:pt>
                <c:pt idx="3">
                  <c:v>-5.6044608159896256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-3.9687115405200264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-8.1180403653207662</c:v>
                </c:pt>
                <c:pt idx="11">
                  <c:v>-4.5664597867403609</c:v>
                </c:pt>
                <c:pt idx="12">
                  <c:v>-2.7285149270850697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-6.6808589431980039</c:v>
                </c:pt>
                <c:pt idx="21">
                  <c:v>-4.3314400433016917</c:v>
                </c:pt>
                <c:pt idx="22">
                  <c:v>-5.0648983249714012</c:v>
                </c:pt>
                <c:pt idx="23">
                  <c:v>-4.3713085050375851</c:v>
                </c:pt>
                <c:pt idx="24">
                  <c:v>-5.1559989650853</c:v>
                </c:pt>
                <c:pt idx="25">
                  <c:v>-5.6760842616338483</c:v>
                </c:pt>
                <c:pt idx="26">
                  <c:v>-6.668823781029702</c:v>
                </c:pt>
                <c:pt idx="27">
                  <c:v>-10.168404346688689</c:v>
                </c:pt>
                <c:pt idx="28">
                  <c:v>-5.9512675333813458</c:v>
                </c:pt>
                <c:pt idx="29">
                  <c:v>-5.6168767370833272</c:v>
                </c:pt>
                <c:pt idx="30">
                  <c:v>-6.5080504046428382</c:v>
                </c:pt>
                <c:pt idx="31">
                  <c:v>-5.1714562812847964</c:v>
                </c:pt>
                <c:pt idx="32">
                  <c:v>-6.0884951471218685</c:v>
                </c:pt>
                <c:pt idx="33">
                  <c:v>-3.5677011098005056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-3.9173714508634965</c:v>
                </c:pt>
                <c:pt idx="37">
                  <c:v>-4.7632555597639685</c:v>
                </c:pt>
                <c:pt idx="38">
                  <c:v>-4.9345348044451374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-7.5941250875596795</c:v>
                </c:pt>
                <c:pt idx="42">
                  <c:v>-4.9663623371410743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-6.3077082651104188</c:v>
                </c:pt>
                <c:pt idx="49">
                  <c:v>-2.7586500827133391</c:v>
                </c:pt>
                <c:pt idx="51">
                  <c:v>-3.8581221273528961</c:v>
                </c:pt>
                <c:pt idx="52">
                  <c:v>-4.1405741522705979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-3.8418095294878989</c:v>
                </c:pt>
                <c:pt idx="59">
                  <c:v>-4.4866867409430293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-6.1863472398377475</c:v>
                </c:pt>
                <c:pt idx="65">
                  <c:v>-5.12818251072735</c:v>
                </c:pt>
                <c:pt idx="66">
                  <c:v>-4.5843858173335814</c:v>
                </c:pt>
                <c:pt idx="67">
                  <c:v>-5.46157946554922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-4.3320232769062956</c:v>
                </c:pt>
                <c:pt idx="72">
                  <c:v>-4.7526435983229618</c:v>
                </c:pt>
                <c:pt idx="73">
                  <c:v>-4.6268812764577536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-5.0053361697258856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-4.2224701351860228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F-46ED-8A5D-C316B767FF06}"/>
            </c:ext>
          </c:extLst>
        </c:ser>
        <c:ser>
          <c:idx val="1"/>
          <c:order val="1"/>
          <c:tx>
            <c:strRef>
              <c:f>'a&amp;b_dedicated_merge'!$AV$1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'a&amp;b_dedicated_merge'!$AV$2:$AV$88</c:f>
              <c:numCache>
                <c:formatCode>General</c:formatCode>
                <c:ptCount val="87"/>
                <c:pt idx="0">
                  <c:v>9.3951045937160416</c:v>
                </c:pt>
                <c:pt idx="1">
                  <c:v>10.118577692226372</c:v>
                </c:pt>
                <c:pt idx="2">
                  <c:v>9.8702351525351553</c:v>
                </c:pt>
                <c:pt idx="3">
                  <c:v>10.687263882621846</c:v>
                </c:pt>
                <c:pt idx="4">
                  <c:v>10.655902690869425</c:v>
                </c:pt>
                <c:pt idx="5">
                  <c:v>5.0822570796452808</c:v>
                </c:pt>
                <c:pt idx="6">
                  <c:v>9.4261943126564045</c:v>
                </c:pt>
                <c:pt idx="7">
                  <c:v>5.5838728740227426</c:v>
                </c:pt>
                <c:pt idx="8">
                  <c:v>9.5931527941230161</c:v>
                </c:pt>
                <c:pt idx="9">
                  <c:v>8.9237606865718462</c:v>
                </c:pt>
                <c:pt idx="10">
                  <c:v>10.775110982914379</c:v>
                </c:pt>
                <c:pt idx="11">
                  <c:v>10.168542911711478</c:v>
                </c:pt>
                <c:pt idx="12">
                  <c:v>5.6093773759255132</c:v>
                </c:pt>
                <c:pt idx="13">
                  <c:v>8.1517129120883194</c:v>
                </c:pt>
                <c:pt idx="14">
                  <c:v>9.8069961624771906</c:v>
                </c:pt>
                <c:pt idx="15">
                  <c:v>9.5671600427978358</c:v>
                </c:pt>
                <c:pt idx="16">
                  <c:v>5.4444380476091192</c:v>
                </c:pt>
                <c:pt idx="19">
                  <c:v>7.6707506515404891</c:v>
                </c:pt>
                <c:pt idx="20">
                  <c:v>7.6201207164079703</c:v>
                </c:pt>
                <c:pt idx="21">
                  <c:v>8.7655346945274069</c:v>
                </c:pt>
                <c:pt idx="22">
                  <c:v>10.95901303609573</c:v>
                </c:pt>
                <c:pt idx="23">
                  <c:v>7.9959441882975781</c:v>
                </c:pt>
                <c:pt idx="24">
                  <c:v>8.9462243061464672</c:v>
                </c:pt>
                <c:pt idx="25">
                  <c:v>11.514291720381777</c:v>
                </c:pt>
                <c:pt idx="26">
                  <c:v>7.6251426640791404</c:v>
                </c:pt>
                <c:pt idx="27">
                  <c:v>10.646939953993312</c:v>
                </c:pt>
                <c:pt idx="28">
                  <c:v>8.9463345002677173</c:v>
                </c:pt>
                <c:pt idx="29">
                  <c:v>8.8766063756632132</c:v>
                </c:pt>
                <c:pt idx="30">
                  <c:v>8.7265520046267628</c:v>
                </c:pt>
                <c:pt idx="31">
                  <c:v>11.087255493286548</c:v>
                </c:pt>
                <c:pt idx="32">
                  <c:v>11.812693384084088</c:v>
                </c:pt>
                <c:pt idx="33">
                  <c:v>7.0856121928577664</c:v>
                </c:pt>
                <c:pt idx="34">
                  <c:v>6.9005932644790837</c:v>
                </c:pt>
                <c:pt idx="35">
                  <c:v>6.1239093161550198</c:v>
                </c:pt>
                <c:pt idx="36">
                  <c:v>9.0386534623061578</c:v>
                </c:pt>
                <c:pt idx="37">
                  <c:v>8.7288540774413192</c:v>
                </c:pt>
                <c:pt idx="38">
                  <c:v>9.1481073849261652</c:v>
                </c:pt>
                <c:pt idx="39">
                  <c:v>9.5170239431563601</c:v>
                </c:pt>
                <c:pt idx="40">
                  <c:v>6.2918532201016175</c:v>
                </c:pt>
                <c:pt idx="41">
                  <c:v>7.6134934633977327</c:v>
                </c:pt>
                <c:pt idx="42">
                  <c:v>7.1979550616949908</c:v>
                </c:pt>
                <c:pt idx="43">
                  <c:v>7.0339410707628156</c:v>
                </c:pt>
                <c:pt idx="44">
                  <c:v>8.9024368737561694</c:v>
                </c:pt>
                <c:pt idx="45">
                  <c:v>8.3983463069588424</c:v>
                </c:pt>
                <c:pt idx="46">
                  <c:v>7.5744248075580929</c:v>
                </c:pt>
                <c:pt idx="47">
                  <c:v>4.4694264775492973</c:v>
                </c:pt>
                <c:pt idx="48">
                  <c:v>6.8029892915022208</c:v>
                </c:pt>
                <c:pt idx="49">
                  <c:v>4.3653949320209007</c:v>
                </c:pt>
                <c:pt idx="51">
                  <c:v>5.4646360889590184</c:v>
                </c:pt>
                <c:pt idx="52">
                  <c:v>6.1733641212848358</c:v>
                </c:pt>
                <c:pt idx="53">
                  <c:v>7.6637762124913351</c:v>
                </c:pt>
                <c:pt idx="54">
                  <c:v>4.6364970557852008</c:v>
                </c:pt>
                <c:pt idx="55">
                  <c:v>7.4246579540943962</c:v>
                </c:pt>
                <c:pt idx="56">
                  <c:v>7.1617092624429741</c:v>
                </c:pt>
                <c:pt idx="59">
                  <c:v>7.7813159953629958</c:v>
                </c:pt>
                <c:pt idx="60">
                  <c:v>9.1456705532285394</c:v>
                </c:pt>
                <c:pt idx="61">
                  <c:v>8.3398031591668929</c:v>
                </c:pt>
                <c:pt idx="62">
                  <c:v>11.851789519043779</c:v>
                </c:pt>
                <c:pt idx="63">
                  <c:v>10.791743624675906</c:v>
                </c:pt>
                <c:pt idx="64">
                  <c:v>11.893368623381836</c:v>
                </c:pt>
                <c:pt idx="65">
                  <c:v>10.341562016729045</c:v>
                </c:pt>
                <c:pt idx="66">
                  <c:v>11.093281715683441</c:v>
                </c:pt>
                <c:pt idx="67">
                  <c:v>13.828496171315086</c:v>
                </c:pt>
                <c:pt idx="68">
                  <c:v>13.783405608934679</c:v>
                </c:pt>
                <c:pt idx="69">
                  <c:v>9.3486313102397069</c:v>
                </c:pt>
                <c:pt idx="70">
                  <c:v>10.799702861469138</c:v>
                </c:pt>
                <c:pt idx="71">
                  <c:v>11.292117912971927</c:v>
                </c:pt>
                <c:pt idx="72">
                  <c:v>11.865768153035566</c:v>
                </c:pt>
                <c:pt idx="73">
                  <c:v>11.775943602376163</c:v>
                </c:pt>
                <c:pt idx="74">
                  <c:v>15.83929423742007</c:v>
                </c:pt>
                <c:pt idx="75">
                  <c:v>6.8196945670190914</c:v>
                </c:pt>
                <c:pt idx="76">
                  <c:v>9.7759917445166842</c:v>
                </c:pt>
                <c:pt idx="77">
                  <c:v>8.2127931392665676</c:v>
                </c:pt>
                <c:pt idx="78">
                  <c:v>11.809477156660073</c:v>
                </c:pt>
                <c:pt idx="79">
                  <c:v>13.139345520926765</c:v>
                </c:pt>
                <c:pt idx="80">
                  <c:v>14.068480500712704</c:v>
                </c:pt>
                <c:pt idx="81">
                  <c:v>12.140062753246687</c:v>
                </c:pt>
                <c:pt idx="82">
                  <c:v>7.7438468864907906</c:v>
                </c:pt>
                <c:pt idx="83">
                  <c:v>8.5225453629040544</c:v>
                </c:pt>
                <c:pt idx="84">
                  <c:v>10.03321874207453</c:v>
                </c:pt>
                <c:pt idx="85">
                  <c:v>10.630264767362011</c:v>
                </c:pt>
                <c:pt idx="86">
                  <c:v>6.3209105949767501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F-46ED-8A5D-C316B767FF06}"/>
            </c:ext>
          </c:extLst>
        </c:ser>
        <c:ser>
          <c:idx val="2"/>
          <c:order val="2"/>
          <c:tx>
            <c:strRef>
              <c:f>'a&amp;b_dedicated_merge'!$AX$1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'a&amp;b_dedicated_merge'!$AX$2:$AX$88</c:f>
              <c:numCache>
                <c:formatCode>General</c:formatCode>
                <c:ptCount val="87"/>
                <c:pt idx="0">
                  <c:v>0.93679370997146461</c:v>
                </c:pt>
                <c:pt idx="1">
                  <c:v>1.4139678709885306</c:v>
                </c:pt>
                <c:pt idx="2">
                  <c:v>0.78767523432839714</c:v>
                </c:pt>
                <c:pt idx="3">
                  <c:v>1.1077267065998277</c:v>
                </c:pt>
                <c:pt idx="4">
                  <c:v>0.75655185401637537</c:v>
                </c:pt>
                <c:pt idx="5">
                  <c:v>0.41645736534148686</c:v>
                </c:pt>
                <c:pt idx="6">
                  <c:v>-0.32673084051278306</c:v>
                </c:pt>
                <c:pt idx="7">
                  <c:v>-3.1722501105987261E-2</c:v>
                </c:pt>
                <c:pt idx="8">
                  <c:v>0.61197984817550621</c:v>
                </c:pt>
                <c:pt idx="9">
                  <c:v>0.550786159256901</c:v>
                </c:pt>
                <c:pt idx="10">
                  <c:v>-0.31346632317338641</c:v>
                </c:pt>
                <c:pt idx="11">
                  <c:v>1.5060501017118144</c:v>
                </c:pt>
                <c:pt idx="12">
                  <c:v>1.0263366003200922</c:v>
                </c:pt>
                <c:pt idx="13">
                  <c:v>-1.2520642458037856</c:v>
                </c:pt>
                <c:pt idx="14">
                  <c:v>0.9418821589121773</c:v>
                </c:pt>
                <c:pt idx="15">
                  <c:v>0.39368490142639989</c:v>
                </c:pt>
                <c:pt idx="16">
                  <c:v>0.34944730349352682</c:v>
                </c:pt>
                <c:pt idx="19">
                  <c:v>-2.0727212976221225</c:v>
                </c:pt>
                <c:pt idx="20">
                  <c:v>-0.31733877216994222</c:v>
                </c:pt>
                <c:pt idx="21">
                  <c:v>1.0622608027735638</c:v>
                </c:pt>
                <c:pt idx="22">
                  <c:v>1.5375794105444291</c:v>
                </c:pt>
                <c:pt idx="23">
                  <c:v>0.73313751326706122</c:v>
                </c:pt>
                <c:pt idx="24">
                  <c:v>0.64882134316422291</c:v>
                </c:pt>
                <c:pt idx="25">
                  <c:v>1.4198760835965523</c:v>
                </c:pt>
                <c:pt idx="26">
                  <c:v>-0.22975354049333957</c:v>
                </c:pt>
                <c:pt idx="27">
                  <c:v>-0.90138205038044761</c:v>
                </c:pt>
                <c:pt idx="28">
                  <c:v>0.18572481128792534</c:v>
                </c:pt>
                <c:pt idx="29">
                  <c:v>0.32101685366350274</c:v>
                </c:pt>
                <c:pt idx="30">
                  <c:v>-0.25207253688760145</c:v>
                </c:pt>
                <c:pt idx="31">
                  <c:v>1.5184973942244966</c:v>
                </c:pt>
                <c:pt idx="32">
                  <c:v>1.2722321548012629</c:v>
                </c:pt>
                <c:pt idx="33">
                  <c:v>1.2274664462810072</c:v>
                </c:pt>
                <c:pt idx="34">
                  <c:v>-1.7137956644276642</c:v>
                </c:pt>
                <c:pt idx="35">
                  <c:v>0.15761940048348994</c:v>
                </c:pt>
                <c:pt idx="36">
                  <c:v>1.3989473793595804</c:v>
                </c:pt>
                <c:pt idx="37">
                  <c:v>0.78728980779338709</c:v>
                </c:pt>
                <c:pt idx="38">
                  <c:v>0.83994162631659541</c:v>
                </c:pt>
                <c:pt idx="39">
                  <c:v>-0.23964226905248825</c:v>
                </c:pt>
                <c:pt idx="40">
                  <c:v>1.2625067202358606</c:v>
                </c:pt>
                <c:pt idx="41">
                  <c:v>-0.80718042938318768</c:v>
                </c:pt>
                <c:pt idx="42">
                  <c:v>2.8513579765947206E-2</c:v>
                </c:pt>
                <c:pt idx="43">
                  <c:v>-0.21581619308447542</c:v>
                </c:pt>
                <c:pt idx="44">
                  <c:v>0.90279969686459793</c:v>
                </c:pt>
                <c:pt idx="45">
                  <c:v>0.55008472875424652</c:v>
                </c:pt>
                <c:pt idx="46">
                  <c:v>0.81593419619021834</c:v>
                </c:pt>
                <c:pt idx="47">
                  <c:v>0.61348981458510254</c:v>
                </c:pt>
                <c:pt idx="48">
                  <c:v>-0.46645958163156409</c:v>
                </c:pt>
                <c:pt idx="49">
                  <c:v>0.16926904378547492</c:v>
                </c:pt>
                <c:pt idx="51">
                  <c:v>-3.1188081836746456E-2</c:v>
                </c:pt>
                <c:pt idx="52">
                  <c:v>9.0044209735298808E-2</c:v>
                </c:pt>
                <c:pt idx="53">
                  <c:v>0.59076776881394966</c:v>
                </c:pt>
                <c:pt idx="54">
                  <c:v>0.44521859493753468</c:v>
                </c:pt>
                <c:pt idx="55">
                  <c:v>0.63010707737846539</c:v>
                </c:pt>
                <c:pt idx="56">
                  <c:v>0.67274069939472214</c:v>
                </c:pt>
                <c:pt idx="59">
                  <c:v>0.54836463603662322</c:v>
                </c:pt>
                <c:pt idx="60">
                  <c:v>0.66749868245781496</c:v>
                </c:pt>
                <c:pt idx="61">
                  <c:v>1.7422510225771708</c:v>
                </c:pt>
                <c:pt idx="62">
                  <c:v>0.73718049509546724</c:v>
                </c:pt>
                <c:pt idx="63">
                  <c:v>1.1710891424615399</c:v>
                </c:pt>
                <c:pt idx="64">
                  <c:v>1.2325754751797451</c:v>
                </c:pt>
                <c:pt idx="65">
                  <c:v>1.2213133503954754</c:v>
                </c:pt>
                <c:pt idx="66">
                  <c:v>1.8407231745886814</c:v>
                </c:pt>
                <c:pt idx="67">
                  <c:v>2.4513038718678741</c:v>
                </c:pt>
                <c:pt idx="68">
                  <c:v>2.5550486775339136</c:v>
                </c:pt>
                <c:pt idx="69">
                  <c:v>0.44507485048102879</c:v>
                </c:pt>
                <c:pt idx="70">
                  <c:v>1.755114058859844</c:v>
                </c:pt>
                <c:pt idx="71">
                  <c:v>2.0813015904327172</c:v>
                </c:pt>
                <c:pt idx="72">
                  <c:v>2.0688371829587493</c:v>
                </c:pt>
                <c:pt idx="73">
                  <c:v>2.1308210445114466</c:v>
                </c:pt>
                <c:pt idx="74">
                  <c:v>1.481900186076164</c:v>
                </c:pt>
                <c:pt idx="75">
                  <c:v>0.54304248402140121</c:v>
                </c:pt>
                <c:pt idx="76">
                  <c:v>-1.2655253917341889</c:v>
                </c:pt>
                <c:pt idx="77">
                  <c:v>1.6128466088950071</c:v>
                </c:pt>
                <c:pt idx="78">
                  <c:v>1.9123806982326284</c:v>
                </c:pt>
                <c:pt idx="79">
                  <c:v>1.2549914282060204</c:v>
                </c:pt>
                <c:pt idx="80">
                  <c:v>1.9455131529392946</c:v>
                </c:pt>
                <c:pt idx="81">
                  <c:v>2.484701760661534</c:v>
                </c:pt>
                <c:pt idx="82">
                  <c:v>1.1475758988828826</c:v>
                </c:pt>
                <c:pt idx="83">
                  <c:v>-0.97691359729292637</c:v>
                </c:pt>
                <c:pt idx="84">
                  <c:v>1.5275771486537693</c:v>
                </c:pt>
                <c:pt idx="85">
                  <c:v>2.0705226614700099</c:v>
                </c:pt>
                <c:pt idx="86">
                  <c:v>1.0848848814046741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F-46ED-8A5D-C316B767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36784"/>
        <c:axId val="644423472"/>
      </c:lineChart>
      <c:dateAx>
        <c:axId val="644436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3472"/>
        <c:crosses val="autoZero"/>
        <c:auto val="1"/>
        <c:lblOffset val="100"/>
        <c:baseTimeUnit val="days"/>
      </c:dateAx>
      <c:valAx>
        <c:axId val="644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direction!$C$1</c:f>
              <c:strCache>
                <c:ptCount val="1"/>
                <c:pt idx="0">
                  <c:v>Average saving time (+2)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direction!$C$2:$C$88</c:f>
              <c:numCache>
                <c:formatCode>General</c:formatCode>
                <c:ptCount val="87"/>
                <c:pt idx="0">
                  <c:v>-121.490444519279</c:v>
                </c:pt>
                <c:pt idx="1">
                  <c:v>-106.112165918323</c:v>
                </c:pt>
                <c:pt idx="2">
                  <c:v>-136.762942311816</c:v>
                </c:pt>
                <c:pt idx="3">
                  <c:v>-117.31963353026801</c:v>
                </c:pt>
                <c:pt idx="4">
                  <c:v>-134.24059380598899</c:v>
                </c:pt>
                <c:pt idx="5">
                  <c:v>-57.044608648056901</c:v>
                </c:pt>
                <c:pt idx="6">
                  <c:v>-138.02503635985801</c:v>
                </c:pt>
                <c:pt idx="7">
                  <c:v>-96.429467216564206</c:v>
                </c:pt>
                <c:pt idx="8">
                  <c:v>-143.006340349987</c:v>
                </c:pt>
                <c:pt idx="9">
                  <c:v>-124.707770056854</c:v>
                </c:pt>
                <c:pt idx="10">
                  <c:v>-182.74243514325599</c:v>
                </c:pt>
                <c:pt idx="11">
                  <c:v>-104.405328339788</c:v>
                </c:pt>
                <c:pt idx="12">
                  <c:v>-38.028002574949397</c:v>
                </c:pt>
                <c:pt idx="13">
                  <c:v>-164.04397785438201</c:v>
                </c:pt>
                <c:pt idx="14">
                  <c:v>-123.938207274067</c:v>
                </c:pt>
                <c:pt idx="15">
                  <c:v>-149.754610299234</c:v>
                </c:pt>
                <c:pt idx="16">
                  <c:v>-61.735999314951101</c:v>
                </c:pt>
                <c:pt idx="18">
                  <c:v>-50.823043682881902</c:v>
                </c:pt>
                <c:pt idx="19">
                  <c:v>-89.828267058499407</c:v>
                </c:pt>
                <c:pt idx="20">
                  <c:v>-133.77155417636399</c:v>
                </c:pt>
                <c:pt idx="21">
                  <c:v>-103.71462163317599</c:v>
                </c:pt>
                <c:pt idx="22">
                  <c:v>-118.657957957957</c:v>
                </c:pt>
                <c:pt idx="23">
                  <c:v>-102.74112950253399</c:v>
                </c:pt>
                <c:pt idx="24">
                  <c:v>-115.68655631121899</c:v>
                </c:pt>
                <c:pt idx="25">
                  <c:v>-133.488698030167</c:v>
                </c:pt>
                <c:pt idx="26">
                  <c:v>-82.882915884426893</c:v>
                </c:pt>
                <c:pt idx="27">
                  <c:v>-182.84792163092399</c:v>
                </c:pt>
                <c:pt idx="28">
                  <c:v>-137.309416850313</c:v>
                </c:pt>
                <c:pt idx="29">
                  <c:v>-134.741760763793</c:v>
                </c:pt>
                <c:pt idx="30">
                  <c:v>-123.776572668112</c:v>
                </c:pt>
                <c:pt idx="31">
                  <c:v>-136.771462120553</c:v>
                </c:pt>
                <c:pt idx="32">
                  <c:v>-151.38154808444</c:v>
                </c:pt>
                <c:pt idx="33">
                  <c:v>-65.057750481254004</c:v>
                </c:pt>
                <c:pt idx="34">
                  <c:v>-150.69681777402499</c:v>
                </c:pt>
                <c:pt idx="35">
                  <c:v>-97.335109330378003</c:v>
                </c:pt>
                <c:pt idx="36">
                  <c:v>-101.07305034550799</c:v>
                </c:pt>
                <c:pt idx="37">
                  <c:v>-115.96817785527401</c:v>
                </c:pt>
                <c:pt idx="38">
                  <c:v>-121.1648683451</c:v>
                </c:pt>
                <c:pt idx="39">
                  <c:v>-131.91041684646501</c:v>
                </c:pt>
                <c:pt idx="40">
                  <c:v>-65.020973706874699</c:v>
                </c:pt>
                <c:pt idx="41">
                  <c:v>-165.25436914479801</c:v>
                </c:pt>
                <c:pt idx="42">
                  <c:v>-122.060296766446</c:v>
                </c:pt>
                <c:pt idx="43">
                  <c:v>-119.504063627276</c:v>
                </c:pt>
                <c:pt idx="44">
                  <c:v>-113.32205432863999</c:v>
                </c:pt>
                <c:pt idx="45">
                  <c:v>-112.475107989004</c:v>
                </c:pt>
                <c:pt idx="46">
                  <c:v>-86.632193314955202</c:v>
                </c:pt>
                <c:pt idx="47">
                  <c:v>-36.079502051209502</c:v>
                </c:pt>
                <c:pt idx="48">
                  <c:v>-107.71842508048699</c:v>
                </c:pt>
                <c:pt idx="49">
                  <c:v>-62.0885202331961</c:v>
                </c:pt>
                <c:pt idx="51">
                  <c:v>-71.709451166052901</c:v>
                </c:pt>
                <c:pt idx="52">
                  <c:v>-90.570773908946805</c:v>
                </c:pt>
                <c:pt idx="53">
                  <c:v>-89.381786037686993</c:v>
                </c:pt>
                <c:pt idx="54">
                  <c:v>-54.634739031770003</c:v>
                </c:pt>
                <c:pt idx="55">
                  <c:v>-98.046628522538896</c:v>
                </c:pt>
                <c:pt idx="56">
                  <c:v>-100.88462859596299</c:v>
                </c:pt>
                <c:pt idx="58">
                  <c:v>-65.046806839992996</c:v>
                </c:pt>
                <c:pt idx="59">
                  <c:v>-88.445085701887606</c:v>
                </c:pt>
                <c:pt idx="60">
                  <c:v>-112.99391996983501</c:v>
                </c:pt>
                <c:pt idx="61">
                  <c:v>-56.425725320271198</c:v>
                </c:pt>
                <c:pt idx="62">
                  <c:v>-143.00436474547701</c:v>
                </c:pt>
                <c:pt idx="63">
                  <c:v>-118.0333251654</c:v>
                </c:pt>
                <c:pt idx="64">
                  <c:v>-124.967025427726</c:v>
                </c:pt>
                <c:pt idx="65">
                  <c:v>-144.52470942746399</c:v>
                </c:pt>
                <c:pt idx="66">
                  <c:v>-112.21856236060999</c:v>
                </c:pt>
                <c:pt idx="67">
                  <c:v>-134.03745366778699</c:v>
                </c:pt>
                <c:pt idx="68">
                  <c:v>-134.44741330301301</c:v>
                </c:pt>
                <c:pt idx="69">
                  <c:v>-130.92915360501499</c:v>
                </c:pt>
                <c:pt idx="70">
                  <c:v>-116.427460032486</c:v>
                </c:pt>
                <c:pt idx="71">
                  <c:v>-95.958831341301405</c:v>
                </c:pt>
                <c:pt idx="72">
                  <c:v>-123.010751311916</c:v>
                </c:pt>
                <c:pt idx="73">
                  <c:v>-124.32898082309799</c:v>
                </c:pt>
                <c:pt idx="74">
                  <c:v>-166.23898586866099</c:v>
                </c:pt>
                <c:pt idx="75">
                  <c:v>-89.118052256531996</c:v>
                </c:pt>
                <c:pt idx="76">
                  <c:v>-217.004132699275</c:v>
                </c:pt>
                <c:pt idx="77">
                  <c:v>-80.988205706356695</c:v>
                </c:pt>
                <c:pt idx="78">
                  <c:v>-132.54282859873101</c:v>
                </c:pt>
                <c:pt idx="79">
                  <c:v>-136.366429648782</c:v>
                </c:pt>
                <c:pt idx="80">
                  <c:v>-159.49826746787099</c:v>
                </c:pt>
                <c:pt idx="81">
                  <c:v>-111.57621573828401</c:v>
                </c:pt>
                <c:pt idx="82">
                  <c:v>-73.040912703979004</c:v>
                </c:pt>
                <c:pt idx="83">
                  <c:v>-173.157723577235</c:v>
                </c:pt>
                <c:pt idx="84">
                  <c:v>-115.60756724293201</c:v>
                </c:pt>
                <c:pt idx="85">
                  <c:v>-118.03302911777401</c:v>
                </c:pt>
                <c:pt idx="86">
                  <c:v>-71.613480644056096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57F-ACB3-D8E23C428B26}"/>
            </c:ext>
          </c:extLst>
        </c:ser>
        <c:ser>
          <c:idx val="1"/>
          <c:order val="1"/>
          <c:tx>
            <c:strRef>
              <c:f>direction!$H$1</c:f>
              <c:strCache>
                <c:ptCount val="1"/>
                <c:pt idx="0">
                  <c:v>Average saving time (-2)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direction!$H$2:$H$88</c:f>
              <c:numCache>
                <c:formatCode>General</c:formatCode>
                <c:ptCount val="87"/>
                <c:pt idx="0">
                  <c:v>-87.638198277765497</c:v>
                </c:pt>
                <c:pt idx="1">
                  <c:v>-84.446957144776306</c:v>
                </c:pt>
                <c:pt idx="2">
                  <c:v>-79.7426169433067</c:v>
                </c:pt>
                <c:pt idx="3">
                  <c:v>-76.103547799831205</c:v>
                </c:pt>
                <c:pt idx="4">
                  <c:v>-103.98262951676099</c:v>
                </c:pt>
                <c:pt idx="5">
                  <c:v>-53.390306854029198</c:v>
                </c:pt>
                <c:pt idx="6">
                  <c:v>-134.74167118827901</c:v>
                </c:pt>
                <c:pt idx="7">
                  <c:v>-63.741492720575302</c:v>
                </c:pt>
                <c:pt idx="8">
                  <c:v>-71.990239378146796</c:v>
                </c:pt>
                <c:pt idx="9">
                  <c:v>-91.309634231711499</c:v>
                </c:pt>
                <c:pt idx="10">
                  <c:v>-129.129047977672</c:v>
                </c:pt>
                <c:pt idx="11">
                  <c:v>-79.957602468047597</c:v>
                </c:pt>
                <c:pt idx="12">
                  <c:v>-53.548652947129902</c:v>
                </c:pt>
                <c:pt idx="13">
                  <c:v>-133.91912495856801</c:v>
                </c:pt>
                <c:pt idx="14">
                  <c:v>-69.919439189941002</c:v>
                </c:pt>
                <c:pt idx="15">
                  <c:v>-87.800370688485998</c:v>
                </c:pt>
                <c:pt idx="16">
                  <c:v>-77.032904589903893</c:v>
                </c:pt>
                <c:pt idx="18">
                  <c:v>-84.627815610267106</c:v>
                </c:pt>
                <c:pt idx="19">
                  <c:v>-253.35267513471899</c:v>
                </c:pt>
                <c:pt idx="20">
                  <c:v>-95.753714132475196</c:v>
                </c:pt>
                <c:pt idx="21">
                  <c:v>-70.383720930232499</c:v>
                </c:pt>
                <c:pt idx="22">
                  <c:v>-106.10651282965</c:v>
                </c:pt>
                <c:pt idx="23">
                  <c:v>-77.477318798143997</c:v>
                </c:pt>
                <c:pt idx="24">
                  <c:v>-90.271579604764199</c:v>
                </c:pt>
                <c:pt idx="25">
                  <c:v>-98.408759768643193</c:v>
                </c:pt>
                <c:pt idx="26">
                  <c:v>-124.22276869665799</c:v>
                </c:pt>
                <c:pt idx="27">
                  <c:v>-128.455239455184</c:v>
                </c:pt>
                <c:pt idx="28">
                  <c:v>-82.744198289098406</c:v>
                </c:pt>
                <c:pt idx="29">
                  <c:v>-84.877062094531894</c:v>
                </c:pt>
                <c:pt idx="30">
                  <c:v>-112.71168735969199</c:v>
                </c:pt>
                <c:pt idx="31">
                  <c:v>-88.339934144333597</c:v>
                </c:pt>
                <c:pt idx="32">
                  <c:v>-94.857226500923304</c:v>
                </c:pt>
                <c:pt idx="33">
                  <c:v>-69.267673568818495</c:v>
                </c:pt>
                <c:pt idx="34">
                  <c:v>-136.18339024121599</c:v>
                </c:pt>
                <c:pt idx="35">
                  <c:v>-70.627222074820907</c:v>
                </c:pt>
                <c:pt idx="36">
                  <c:v>-79.441676053165097</c:v>
                </c:pt>
                <c:pt idx="37">
                  <c:v>-79.443957766609799</c:v>
                </c:pt>
                <c:pt idx="38">
                  <c:v>-90.056812327291397</c:v>
                </c:pt>
                <c:pt idx="39">
                  <c:v>-112.14634599312799</c:v>
                </c:pt>
                <c:pt idx="40">
                  <c:v>-73.511151231945604</c:v>
                </c:pt>
                <c:pt idx="41">
                  <c:v>-99.942162225066895</c:v>
                </c:pt>
                <c:pt idx="42">
                  <c:v>-66.599387414981294</c:v>
                </c:pt>
                <c:pt idx="43">
                  <c:v>-67.328080229226302</c:v>
                </c:pt>
                <c:pt idx="44">
                  <c:v>-88.872744625732807</c:v>
                </c:pt>
                <c:pt idx="45">
                  <c:v>-75.512444690265397</c:v>
                </c:pt>
                <c:pt idx="46">
                  <c:v>-84.505458018739105</c:v>
                </c:pt>
                <c:pt idx="47">
                  <c:v>-52.0438395269409</c:v>
                </c:pt>
                <c:pt idx="48">
                  <c:v>-98.538608950512895</c:v>
                </c:pt>
                <c:pt idx="49">
                  <c:v>-77.737892520369797</c:v>
                </c:pt>
                <c:pt idx="51">
                  <c:v>-66.988944064461705</c:v>
                </c:pt>
                <c:pt idx="52">
                  <c:v>-81.955453149001499</c:v>
                </c:pt>
                <c:pt idx="53">
                  <c:v>-66.415260788504298</c:v>
                </c:pt>
                <c:pt idx="54">
                  <c:v>-46.305441452406299</c:v>
                </c:pt>
                <c:pt idx="55">
                  <c:v>-80.115406448683004</c:v>
                </c:pt>
                <c:pt idx="56">
                  <c:v>-90.711699417758297</c:v>
                </c:pt>
                <c:pt idx="58">
                  <c:v>-66.952568620177999</c:v>
                </c:pt>
                <c:pt idx="59">
                  <c:v>-71.976973081853103</c:v>
                </c:pt>
                <c:pt idx="60">
                  <c:v>-98.738088027458105</c:v>
                </c:pt>
                <c:pt idx="61">
                  <c:v>-77.021439045355706</c:v>
                </c:pt>
                <c:pt idx="62">
                  <c:v>-138.87321498571899</c:v>
                </c:pt>
                <c:pt idx="63">
                  <c:v>-148.75094515510901</c:v>
                </c:pt>
                <c:pt idx="64">
                  <c:v>-119.88314566092301</c:v>
                </c:pt>
                <c:pt idx="65">
                  <c:v>-91.960277600219101</c:v>
                </c:pt>
                <c:pt idx="66">
                  <c:v>-90.828828421623498</c:v>
                </c:pt>
                <c:pt idx="67">
                  <c:v>-113.56983953318699</c:v>
                </c:pt>
                <c:pt idx="68">
                  <c:v>-141.57969321414001</c:v>
                </c:pt>
                <c:pt idx="69">
                  <c:v>-115.117363877822</c:v>
                </c:pt>
                <c:pt idx="70">
                  <c:v>-84.501194500788799</c:v>
                </c:pt>
                <c:pt idx="71">
                  <c:v>-95.307983932842802</c:v>
                </c:pt>
                <c:pt idx="72">
                  <c:v>-102.252806709049</c:v>
                </c:pt>
                <c:pt idx="73">
                  <c:v>-93.357211035861994</c:v>
                </c:pt>
                <c:pt idx="74">
                  <c:v>-174.118406573252</c:v>
                </c:pt>
                <c:pt idx="75">
                  <c:v>-68.657150101419802</c:v>
                </c:pt>
                <c:pt idx="76">
                  <c:v>-151.400973625831</c:v>
                </c:pt>
                <c:pt idx="77">
                  <c:v>-75.449695053083303</c:v>
                </c:pt>
                <c:pt idx="78">
                  <c:v>-99.347698514579093</c:v>
                </c:pt>
                <c:pt idx="79">
                  <c:v>-158.80662179370501</c:v>
                </c:pt>
                <c:pt idx="80">
                  <c:v>-112.25643732501</c:v>
                </c:pt>
                <c:pt idx="81">
                  <c:v>-90.265789719190195</c:v>
                </c:pt>
                <c:pt idx="82">
                  <c:v>-95.401948051947997</c:v>
                </c:pt>
                <c:pt idx="83">
                  <c:v>-126.32563061259501</c:v>
                </c:pt>
                <c:pt idx="84">
                  <c:v>-81.407998914174499</c:v>
                </c:pt>
                <c:pt idx="85">
                  <c:v>-82.1678150289017</c:v>
                </c:pt>
                <c:pt idx="86">
                  <c:v>-58.766546438232602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57F-ACB3-D8E23C42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04640"/>
        <c:axId val="969805472"/>
      </c:lineChart>
      <c:dateAx>
        <c:axId val="969804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5472"/>
        <c:crosses val="autoZero"/>
        <c:auto val="1"/>
        <c:lblOffset val="100"/>
        <c:baseTimeUnit val="days"/>
        <c:majorUnit val="14"/>
        <c:majorTimeUnit val="days"/>
      </c:dateAx>
      <c:valAx>
        <c:axId val="969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74038122814005E-2"/>
          <c:y val="3.9605138922240886E-2"/>
          <c:w val="0.8398484835783947"/>
          <c:h val="0.6809461065188317"/>
        </c:manualLayout>
      </c:layout>
      <c:lineChart>
        <c:grouping val="standard"/>
        <c:varyColors val="0"/>
        <c:ser>
          <c:idx val="1"/>
          <c:order val="0"/>
          <c:tx>
            <c:strRef>
              <c:f>hour_merge!$C$1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hour_merge!$C$2:$C$20</c:f>
              <c:numCache>
                <c:formatCode>General</c:formatCode>
                <c:ptCount val="19"/>
                <c:pt idx="0">
                  <c:v>1.8496666666666699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2-4BE4-8CE5-587C2EC701FE}"/>
            </c:ext>
          </c:extLst>
        </c:ser>
        <c:ser>
          <c:idx val="2"/>
          <c:order val="1"/>
          <c:tx>
            <c:strRef>
              <c:f>hour_merge!$D$1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hour_merge!$D$2:$D$20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2-4BE4-8CE5-587C2EC701FE}"/>
            </c:ext>
          </c:extLst>
        </c:ser>
        <c:ser>
          <c:idx val="3"/>
          <c:order val="2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2-4BE4-8CE5-587C2EC701FE}"/>
            </c:ext>
          </c:extLst>
        </c:ser>
        <c:ser>
          <c:idx val="4"/>
          <c:order val="3"/>
          <c:tx>
            <c:strRef>
              <c:f>hour_merge!$I$1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hour_merge!$I$2:$I$20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24448"/>
        <c:axId val="1143518208"/>
      </c:lineChart>
      <c:lineChart>
        <c:grouping val="standard"/>
        <c:varyColors val="0"/>
        <c:ser>
          <c:idx val="0"/>
          <c:order val="4"/>
          <c:tx>
            <c:strRef>
              <c:f>hour_merge!$B$1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hour_merge!$B$2:$B$20</c:f>
              <c:numCache>
                <c:formatCode>General</c:formatCode>
                <c:ptCount val="19"/>
                <c:pt idx="0">
                  <c:v>2.0364893524559329</c:v>
                </c:pt>
                <c:pt idx="1">
                  <c:v>2.2354580458063742</c:v>
                </c:pt>
                <c:pt idx="2">
                  <c:v>2.4735400394856302</c:v>
                </c:pt>
                <c:pt idx="3">
                  <c:v>2.5332953748834632</c:v>
                </c:pt>
                <c:pt idx="4">
                  <c:v>2.4867600220346913</c:v>
                </c:pt>
                <c:pt idx="5">
                  <c:v>2.4232745022096109</c:v>
                </c:pt>
                <c:pt idx="6">
                  <c:v>2.4017533310701076</c:v>
                </c:pt>
                <c:pt idx="7">
                  <c:v>2.3850960499479328</c:v>
                </c:pt>
                <c:pt idx="8">
                  <c:v>1.6832707665458768</c:v>
                </c:pt>
                <c:pt idx="9">
                  <c:v>2.3394141325793174</c:v>
                </c:pt>
                <c:pt idx="10">
                  <c:v>2.4173779027201907</c:v>
                </c:pt>
                <c:pt idx="11">
                  <c:v>1.7500622665839858</c:v>
                </c:pt>
                <c:pt idx="12">
                  <c:v>2.444484186031576</c:v>
                </c:pt>
                <c:pt idx="13">
                  <c:v>2.5764323018737327</c:v>
                </c:pt>
                <c:pt idx="14">
                  <c:v>2.4297539686146457</c:v>
                </c:pt>
                <c:pt idx="15">
                  <c:v>2.2000579549773303</c:v>
                </c:pt>
                <c:pt idx="16">
                  <c:v>1.9495531406356077</c:v>
                </c:pt>
                <c:pt idx="17">
                  <c:v>1.5819087322447438</c:v>
                </c:pt>
                <c:pt idx="18">
                  <c:v>1.3577848974885438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196944"/>
        <c:axId val="1144198608"/>
      </c:lineChart>
      <c:catAx>
        <c:axId val="11435244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18208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1143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ATTP</a:t>
                </a:r>
                <a:r>
                  <a:rPr lang="en-US" baseline="0"/>
                  <a:t>: minutes / TR: 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269394104010008E-2"/>
              <c:y val="0.1836088816114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4448"/>
        <c:crosses val="autoZero"/>
        <c:crossBetween val="between"/>
      </c:valAx>
      <c:valAx>
        <c:axId val="1144198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96944"/>
        <c:crosses val="max"/>
        <c:crossBetween val="between"/>
      </c:valAx>
      <c:catAx>
        <c:axId val="114419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19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585945414587806E-2"/>
          <c:y val="0.81140217078736221"/>
          <c:w val="0.92843922015699154"/>
          <c:h val="0.17328167312419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hour_merge!$C$1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hour_merge!$B$2:$B$20</c:f>
              <c:numCache>
                <c:formatCode>General</c:formatCode>
                <c:ptCount val="19"/>
                <c:pt idx="0">
                  <c:v>2.0364893524559329</c:v>
                </c:pt>
                <c:pt idx="1">
                  <c:v>2.2354580458063742</c:v>
                </c:pt>
                <c:pt idx="2">
                  <c:v>2.4735400394856302</c:v>
                </c:pt>
                <c:pt idx="3">
                  <c:v>2.5332953748834632</c:v>
                </c:pt>
                <c:pt idx="4">
                  <c:v>2.4867600220346913</c:v>
                </c:pt>
                <c:pt idx="5">
                  <c:v>2.4232745022096109</c:v>
                </c:pt>
                <c:pt idx="6">
                  <c:v>2.4017533310701076</c:v>
                </c:pt>
                <c:pt idx="7">
                  <c:v>2.3850960499479328</c:v>
                </c:pt>
                <c:pt idx="8">
                  <c:v>1.6832707665458768</c:v>
                </c:pt>
                <c:pt idx="9">
                  <c:v>2.3394141325793174</c:v>
                </c:pt>
                <c:pt idx="10">
                  <c:v>2.4173779027201907</c:v>
                </c:pt>
                <c:pt idx="11">
                  <c:v>1.7500622665839858</c:v>
                </c:pt>
                <c:pt idx="12">
                  <c:v>2.444484186031576</c:v>
                </c:pt>
                <c:pt idx="13">
                  <c:v>2.5764323018737327</c:v>
                </c:pt>
                <c:pt idx="14">
                  <c:v>2.4297539686146457</c:v>
                </c:pt>
                <c:pt idx="15">
                  <c:v>2.2000579549773303</c:v>
                </c:pt>
                <c:pt idx="16">
                  <c:v>1.9495531406356077</c:v>
                </c:pt>
                <c:pt idx="17">
                  <c:v>1.5819087322447438</c:v>
                </c:pt>
                <c:pt idx="18">
                  <c:v>1.3577848974885438</c:v>
                </c:pt>
              </c:numCache>
            </c:numRef>
          </c:xVal>
          <c:yVal>
            <c:numRef>
              <c:f>hour_merge!$C$2:$C$20</c:f>
              <c:numCache>
                <c:formatCode>General</c:formatCode>
                <c:ptCount val="19"/>
                <c:pt idx="0">
                  <c:v>1.8496666666666699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1-4001-9D2F-4F1218EF7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020576"/>
        <c:axId val="1374022240"/>
      </c:scatterChart>
      <c:valAx>
        <c:axId val="13740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22240"/>
        <c:crosses val="autoZero"/>
        <c:crossBetween val="midCat"/>
      </c:valAx>
      <c:valAx>
        <c:axId val="13740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hour_merge!$D$1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hour_merge!$B$2:$B$20</c:f>
              <c:numCache>
                <c:formatCode>General</c:formatCode>
                <c:ptCount val="19"/>
                <c:pt idx="0">
                  <c:v>2.0364893524559329</c:v>
                </c:pt>
                <c:pt idx="1">
                  <c:v>2.2354580458063742</c:v>
                </c:pt>
                <c:pt idx="2">
                  <c:v>2.4735400394856302</c:v>
                </c:pt>
                <c:pt idx="3">
                  <c:v>2.5332953748834632</c:v>
                </c:pt>
                <c:pt idx="4">
                  <c:v>2.4867600220346913</c:v>
                </c:pt>
                <c:pt idx="5">
                  <c:v>2.4232745022096109</c:v>
                </c:pt>
                <c:pt idx="6">
                  <c:v>2.4017533310701076</c:v>
                </c:pt>
                <c:pt idx="7">
                  <c:v>2.3850960499479328</c:v>
                </c:pt>
                <c:pt idx="8">
                  <c:v>1.6832707665458768</c:v>
                </c:pt>
                <c:pt idx="9">
                  <c:v>2.3394141325793174</c:v>
                </c:pt>
                <c:pt idx="10">
                  <c:v>2.4173779027201907</c:v>
                </c:pt>
                <c:pt idx="11">
                  <c:v>1.7500622665839858</c:v>
                </c:pt>
                <c:pt idx="12">
                  <c:v>2.444484186031576</c:v>
                </c:pt>
                <c:pt idx="13">
                  <c:v>2.5764323018737327</c:v>
                </c:pt>
                <c:pt idx="14">
                  <c:v>2.4297539686146457</c:v>
                </c:pt>
                <c:pt idx="15">
                  <c:v>2.2000579549773303</c:v>
                </c:pt>
                <c:pt idx="16">
                  <c:v>1.9495531406356077</c:v>
                </c:pt>
                <c:pt idx="17">
                  <c:v>1.5819087322447438</c:v>
                </c:pt>
                <c:pt idx="18">
                  <c:v>1.3577848974885438</c:v>
                </c:pt>
              </c:numCache>
            </c:numRef>
          </c:xVal>
          <c:yVal>
            <c:numRef>
              <c:f>hour_merge!$D$2:$D$20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2-422D-B7FD-D3E0A282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991872"/>
        <c:axId val="1374005184"/>
      </c:scatterChart>
      <c:valAx>
        <c:axId val="137399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05184"/>
        <c:crosses val="autoZero"/>
        <c:crossBetween val="midCat"/>
      </c:valAx>
      <c:valAx>
        <c:axId val="13740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hour_merge!$B$2:$B$20</c:f>
              <c:numCache>
                <c:formatCode>General</c:formatCode>
                <c:ptCount val="19"/>
                <c:pt idx="0">
                  <c:v>2.0364893524559329</c:v>
                </c:pt>
                <c:pt idx="1">
                  <c:v>2.2354580458063742</c:v>
                </c:pt>
                <c:pt idx="2">
                  <c:v>2.4735400394856302</c:v>
                </c:pt>
                <c:pt idx="3">
                  <c:v>2.5332953748834632</c:v>
                </c:pt>
                <c:pt idx="4">
                  <c:v>2.4867600220346913</c:v>
                </c:pt>
                <c:pt idx="5">
                  <c:v>2.4232745022096109</c:v>
                </c:pt>
                <c:pt idx="6">
                  <c:v>2.4017533310701076</c:v>
                </c:pt>
                <c:pt idx="7">
                  <c:v>2.3850960499479328</c:v>
                </c:pt>
                <c:pt idx="8">
                  <c:v>1.6832707665458768</c:v>
                </c:pt>
                <c:pt idx="9">
                  <c:v>2.3394141325793174</c:v>
                </c:pt>
                <c:pt idx="10">
                  <c:v>2.4173779027201907</c:v>
                </c:pt>
                <c:pt idx="11">
                  <c:v>1.7500622665839858</c:v>
                </c:pt>
                <c:pt idx="12">
                  <c:v>2.444484186031576</c:v>
                </c:pt>
                <c:pt idx="13">
                  <c:v>2.5764323018737327</c:v>
                </c:pt>
                <c:pt idx="14">
                  <c:v>2.4297539686146457</c:v>
                </c:pt>
                <c:pt idx="15">
                  <c:v>2.2000579549773303</c:v>
                </c:pt>
                <c:pt idx="16">
                  <c:v>1.9495531406356077</c:v>
                </c:pt>
                <c:pt idx="17">
                  <c:v>1.5819087322447438</c:v>
                </c:pt>
                <c:pt idx="18">
                  <c:v>1.3577848974885438</c:v>
                </c:pt>
              </c:numCache>
            </c:numRef>
          </c:xVal>
          <c:yVal>
            <c:numRef>
              <c:f>hour_merge!$H$2:$H$20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E-46EC-BAA8-BC659FA0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861888"/>
        <c:axId val="1497866880"/>
      </c:scatterChart>
      <c:valAx>
        <c:axId val="14978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66880"/>
        <c:crosses val="autoZero"/>
        <c:crossBetween val="midCat"/>
      </c:valAx>
      <c:valAx>
        <c:axId val="14978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weekday_merge!$H$12</c:f>
              <c:strCache>
                <c:ptCount val="1"/>
                <c:pt idx="0">
                  <c:v>ATTP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weekday_merge!$G$13:$G$15</c:f>
              <c:numCache>
                <c:formatCode>General</c:formatCode>
                <c:ptCount val="3"/>
                <c:pt idx="0">
                  <c:v>1189.3805781284848</c:v>
                </c:pt>
                <c:pt idx="1">
                  <c:v>976.90633901625984</c:v>
                </c:pt>
                <c:pt idx="2">
                  <c:v>999.18195383407874</c:v>
                </c:pt>
              </c:numCache>
            </c:numRef>
          </c:xVal>
          <c:yVal>
            <c:numRef>
              <c:f>weekday_merge!$H$13:$H$15</c:f>
              <c:numCache>
                <c:formatCode>General</c:formatCode>
                <c:ptCount val="3"/>
                <c:pt idx="0">
                  <c:v>4.5537186008151318</c:v>
                </c:pt>
                <c:pt idx="1">
                  <c:v>4.3475000000000001</c:v>
                </c:pt>
                <c:pt idx="2">
                  <c:v>4.9356666666666662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D-4DFA-A14C-49AADC79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39696"/>
        <c:axId val="1361242192"/>
      </c:scatterChart>
      <c:valAx>
        <c:axId val="13612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42192"/>
        <c:crosses val="autoZero"/>
        <c:crossBetween val="midCat"/>
      </c:valAx>
      <c:valAx>
        <c:axId val="13612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weekday_merge!$C$1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weekday_merge!$C$2:$C$8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2-43BE-92E4-D29EF2881AB5}"/>
            </c:ext>
          </c:extLst>
        </c:ser>
        <c:ser>
          <c:idx val="1"/>
          <c:order val="1"/>
          <c:tx>
            <c:strRef>
              <c:f>weekday_merge!$D$1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weekday_merge!$D$2:$D$8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2-43BE-92E4-D29EF2881AB5}"/>
            </c:ext>
          </c:extLst>
        </c:ser>
        <c:ser>
          <c:idx val="2"/>
          <c:order val="2"/>
          <c:tx>
            <c:strRef>
              <c:f>weekday_merge!$I$1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2-43BE-92E4-D29EF2881AB5}"/>
            </c:ext>
          </c:extLst>
        </c:ser>
        <c:ser>
          <c:idx val="3"/>
          <c:order val="3"/>
          <c:tx>
            <c:strRef>
              <c:f>weekday_merge!$J$1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weekday_merge!$J$2:$J$8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2-43BE-92E4-D29EF2881AB5}"/>
            </c:ext>
          </c:extLst>
        </c:ser>
        <c:ser>
          <c:idx val="4"/>
          <c:order val="4"/>
          <c:tx>
            <c:strRef>
              <c:f>weekday_merge!$O$1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weekday_merge!$O$2:$O$8</c:f>
              <c:numCache>
                <c:formatCode>General</c:formatCode>
                <c:ptCount val="7"/>
                <c:pt idx="0">
                  <c:v>4.6882822292363091</c:v>
                </c:pt>
                <c:pt idx="1">
                  <c:v>4.6990686975542175</c:v>
                </c:pt>
                <c:pt idx="2">
                  <c:v>4.6965635715454894</c:v>
                </c:pt>
                <c:pt idx="3">
                  <c:v>4.6898204743724472</c:v>
                </c:pt>
                <c:pt idx="4">
                  <c:v>4.6844198454477812</c:v>
                </c:pt>
                <c:pt idx="5">
                  <c:v>4.2850566316241609</c:v>
                </c:pt>
                <c:pt idx="6">
                  <c:v>3.1905615830183502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2-43BE-92E4-D29EF288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011424"/>
        <c:axId val="1373995616"/>
      </c:barChart>
      <c:catAx>
        <c:axId val="13740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95616"/>
        <c:crosses val="autoZero"/>
        <c:auto val="1"/>
        <c:lblAlgn val="ctr"/>
        <c:lblOffset val="100"/>
        <c:noMultiLvlLbl val="0"/>
      </c:catAx>
      <c:valAx>
        <c:axId val="1373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weekday_merge!$C$1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weekday_merge!$B$2:$B$8</c:f>
              <c:numCache>
                <c:formatCode>General</c:formatCode>
                <c:ptCount val="7"/>
                <c:pt idx="0">
                  <c:v>4.6882822292363091</c:v>
                </c:pt>
                <c:pt idx="1">
                  <c:v>4.6990686975542175</c:v>
                </c:pt>
                <c:pt idx="2">
                  <c:v>4.6965635715454894</c:v>
                </c:pt>
                <c:pt idx="3">
                  <c:v>4.6898204743724472</c:v>
                </c:pt>
                <c:pt idx="4">
                  <c:v>4.6844198454477812</c:v>
                </c:pt>
                <c:pt idx="5">
                  <c:v>4.2850566316241609</c:v>
                </c:pt>
                <c:pt idx="6">
                  <c:v>3.1905615830183502</c:v>
                </c:pt>
              </c:numCache>
            </c:numRef>
          </c:xVal>
          <c:yVal>
            <c:numRef>
              <c:f>weekday_merge!$C$2:$C$8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A-4E65-A7A5-93CA6BA1C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44736"/>
        <c:axId val="1363354304"/>
      </c:scatterChart>
      <c:valAx>
        <c:axId val="13633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4304"/>
        <c:crosses val="autoZero"/>
        <c:crossBetween val="midCat"/>
      </c:valAx>
      <c:valAx>
        <c:axId val="13633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month_merge!$B$2:$B$13</c:f>
              <c:numCache>
                <c:formatCode>General</c:formatCode>
                <c:ptCount val="12"/>
                <c:pt idx="0">
                  <c:v>3.9231666666666665</c:v>
                </c:pt>
                <c:pt idx="1">
                  <c:v>3.4316666666666666</c:v>
                </c:pt>
                <c:pt idx="2">
                  <c:v>3.5215000000000001</c:v>
                </c:pt>
                <c:pt idx="3">
                  <c:v>3.8800000000000003</c:v>
                </c:pt>
                <c:pt idx="4">
                  <c:v>4.1795</c:v>
                </c:pt>
                <c:pt idx="5">
                  <c:v>3.5985</c:v>
                </c:pt>
                <c:pt idx="6">
                  <c:v>4.3491666666666662</c:v>
                </c:pt>
                <c:pt idx="7">
                  <c:v>4.153833333333333</c:v>
                </c:pt>
                <c:pt idx="8">
                  <c:v>4.1875</c:v>
                </c:pt>
                <c:pt idx="9">
                  <c:v>3.3935000000000004</c:v>
                </c:pt>
                <c:pt idx="10">
                  <c:v>2.9376666666666664</c:v>
                </c:pt>
                <c:pt idx="11">
                  <c:v>3.3136666666666668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4-4D6C-A0DF-66C7E48B3C56}"/>
            </c:ext>
          </c:extLst>
        </c:ser>
        <c:ser>
          <c:idx val="1"/>
          <c:order val="1"/>
          <c:tx>
            <c:strRef>
              <c:f>month_merge!$C$1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month_merge!$C$2:$C$13</c:f>
              <c:numCache>
                <c:formatCode>General</c:formatCode>
                <c:ptCount val="12"/>
                <c:pt idx="0">
                  <c:v>7.26</c:v>
                </c:pt>
                <c:pt idx="1">
                  <c:v>6.660000000000001</c:v>
                </c:pt>
                <c:pt idx="2">
                  <c:v>6.8000000000000007</c:v>
                </c:pt>
                <c:pt idx="3">
                  <c:v>7.2700000000000005</c:v>
                </c:pt>
                <c:pt idx="4">
                  <c:v>7.82</c:v>
                </c:pt>
                <c:pt idx="5">
                  <c:v>6.87</c:v>
                </c:pt>
                <c:pt idx="6">
                  <c:v>8.23</c:v>
                </c:pt>
                <c:pt idx="7">
                  <c:v>8.06</c:v>
                </c:pt>
                <c:pt idx="8">
                  <c:v>8.08</c:v>
                </c:pt>
                <c:pt idx="9">
                  <c:v>6.7299999999999995</c:v>
                </c:pt>
                <c:pt idx="10">
                  <c:v>5.82</c:v>
                </c:pt>
                <c:pt idx="11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4-4D6C-A0DF-66C7E48B3C56}"/>
            </c:ext>
          </c:extLst>
        </c:ser>
        <c:ser>
          <c:idx val="2"/>
          <c:order val="2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month_merge!$H$2:$H$13</c:f>
              <c:numCache>
                <c:formatCode>General</c:formatCode>
                <c:ptCount val="12"/>
                <c:pt idx="3">
                  <c:v>4.4283333333333328</c:v>
                </c:pt>
                <c:pt idx="4">
                  <c:v>4.9543333333333335</c:v>
                </c:pt>
                <c:pt idx="5">
                  <c:v>4.3261666666666665</c:v>
                </c:pt>
                <c:pt idx="6">
                  <c:v>5.0908333333333333</c:v>
                </c:pt>
                <c:pt idx="7">
                  <c:v>4.8711666666666664</c:v>
                </c:pt>
                <c:pt idx="8">
                  <c:v>4.782</c:v>
                </c:pt>
                <c:pt idx="9">
                  <c:v>5.1733333333333329</c:v>
                </c:pt>
                <c:pt idx="10">
                  <c:v>3.5665</c:v>
                </c:pt>
                <c:pt idx="11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3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month_merge!$I$2:$I$13</c:f>
              <c:numCache>
                <c:formatCode>General</c:formatCode>
                <c:ptCount val="12"/>
                <c:pt idx="3">
                  <c:v>8.24</c:v>
                </c:pt>
                <c:pt idx="4">
                  <c:v>9.2200000000000006</c:v>
                </c:pt>
                <c:pt idx="5">
                  <c:v>8.19</c:v>
                </c:pt>
                <c:pt idx="6">
                  <c:v>9.5500000000000007</c:v>
                </c:pt>
                <c:pt idx="7">
                  <c:v>9.34</c:v>
                </c:pt>
                <c:pt idx="8">
                  <c:v>9.1800000000000015</c:v>
                </c:pt>
                <c:pt idx="9">
                  <c:v>8.73</c:v>
                </c:pt>
                <c:pt idx="10">
                  <c:v>7.0000000000000009</c:v>
                </c:pt>
                <c:pt idx="11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41</xdr:row>
      <xdr:rowOff>19050</xdr:rowOff>
    </xdr:from>
    <xdr:to>
      <xdr:col>14</xdr:col>
      <xdr:colOff>504824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9526</xdr:colOff>
      <xdr:row>23</xdr:row>
      <xdr:rowOff>57150</xdr:rowOff>
    </xdr:from>
    <xdr:to>
      <xdr:col>23</xdr:col>
      <xdr:colOff>38100</xdr:colOff>
      <xdr:row>46</xdr:row>
      <xdr:rowOff>19051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109538</xdr:colOff>
      <xdr:row>1</xdr:row>
      <xdr:rowOff>104775</xdr:rowOff>
    </xdr:from>
    <xdr:to>
      <xdr:col>23</xdr:col>
      <xdr:colOff>85726</xdr:colOff>
      <xdr:row>23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219075</xdr:colOff>
      <xdr:row>1</xdr:row>
      <xdr:rowOff>114299</xdr:rowOff>
    </xdr:from>
    <xdr:to>
      <xdr:col>16</xdr:col>
      <xdr:colOff>133349</xdr:colOff>
      <xdr:row>23</xdr:row>
      <xdr:rowOff>180974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157162</xdr:colOff>
      <xdr:row>2</xdr:row>
      <xdr:rowOff>9524</xdr:rowOff>
    </xdr:from>
    <xdr:to>
      <xdr:col>7</xdr:col>
      <xdr:colOff>581025</xdr:colOff>
      <xdr:row>22</xdr:row>
      <xdr:rowOff>9525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219075</xdr:colOff>
      <xdr:row>2</xdr:row>
      <xdr:rowOff>114300</xdr:rowOff>
    </xdr:from>
    <xdr:to>
      <xdr:col>30</xdr:col>
      <xdr:colOff>523875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271462</xdr:colOff>
      <xdr:row>10</xdr:row>
      <xdr:rowOff>133350</xdr:rowOff>
    </xdr:from>
    <xdr:to>
      <xdr:col>21</xdr:col>
      <xdr:colOff>295275</xdr:colOff>
      <xdr:row>25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519112</xdr:colOff>
      <xdr:row>12</xdr:row>
      <xdr:rowOff>114299</xdr:rowOff>
    </xdr:from>
    <xdr:to>
      <xdr:col>15</xdr:col>
      <xdr:colOff>9525</xdr:colOff>
      <xdr:row>31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66675</xdr:rowOff>
    </xdr:from>
    <xdr:to>
      <xdr:col>23</xdr:col>
      <xdr:colOff>314325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490537</xdr:colOff>
      <xdr:row>12</xdr:row>
      <xdr:rowOff>104775</xdr:rowOff>
    </xdr:from>
    <xdr:to>
      <xdr:col>25</xdr:col>
      <xdr:colOff>185737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66674</xdr:colOff>
      <xdr:row>7</xdr:row>
      <xdr:rowOff>19050</xdr:rowOff>
    </xdr:from>
    <xdr:to>
      <xdr:col>40</xdr:col>
      <xdr:colOff>419099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71437</xdr:colOff>
      <xdr:row>22</xdr:row>
      <xdr:rowOff>19050</xdr:rowOff>
    </xdr:from>
    <xdr:to>
      <xdr:col>40</xdr:col>
      <xdr:colOff>447675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12</xdr:row>
      <xdr:rowOff>152400</xdr:rowOff>
    </xdr:from>
    <xdr:to>
      <xdr:col>21</xdr:col>
      <xdr:colOff>47625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D2" activeCellId="1" sqref="A2:A13 D2:E13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B1" sqref="B1:C8"/>
    </sheetView>
  </sheetViews>
  <sheetFormatPr defaultRowHeight="15" x14ac:dyDescent="0.25"/>
  <cols>
    <col min="18" max="18" width="12" bestFit="1" customWidth="1"/>
    <col min="21" max="21" width="11" bestFit="1" customWidth="1"/>
  </cols>
  <sheetData>
    <row r="1" spans="1:25" x14ac:dyDescent="0.25">
      <c r="B1" t="s">
        <v>72</v>
      </c>
      <c r="C1" t="s">
        <v>8</v>
      </c>
      <c r="D1" t="s">
        <v>9</v>
      </c>
      <c r="E1" t="s">
        <v>6</v>
      </c>
      <c r="F1" t="s">
        <v>7</v>
      </c>
      <c r="I1" t="s">
        <v>10</v>
      </c>
      <c r="J1" t="s">
        <v>11</v>
      </c>
      <c r="K1" t="s">
        <v>6</v>
      </c>
      <c r="L1" t="s">
        <v>7</v>
      </c>
      <c r="O1" t="s">
        <v>72</v>
      </c>
    </row>
    <row r="2" spans="1:25" x14ac:dyDescent="0.25">
      <c r="A2" t="s">
        <v>12</v>
      </c>
      <c r="B2">
        <v>4.6882822292363091</v>
      </c>
      <c r="C2">
        <v>3.4506666666666663</v>
      </c>
      <c r="D2">
        <v>6.7299999999999995</v>
      </c>
      <c r="E2">
        <v>1022</v>
      </c>
      <c r="F2">
        <v>12572960</v>
      </c>
      <c r="H2">
        <v>0</v>
      </c>
      <c r="I2">
        <v>4.1086666666666671</v>
      </c>
      <c r="J2">
        <v>8.09</v>
      </c>
      <c r="K2">
        <v>1020</v>
      </c>
      <c r="L2">
        <v>9396880</v>
      </c>
      <c r="N2">
        <v>767.87186094520098</v>
      </c>
      <c r="O2">
        <f>1/(N2/3600)</f>
        <v>4.6882822292363091</v>
      </c>
      <c r="Q2">
        <f>C2*$F2</f>
        <v>43385093.973333329</v>
      </c>
      <c r="R2">
        <f>D2*$F2</f>
        <v>84616020.799999997</v>
      </c>
      <c r="S2">
        <f>SUM(F2:F6)</f>
        <v>63005757</v>
      </c>
      <c r="T2">
        <v>63005757</v>
      </c>
      <c r="V2">
        <f>$L2*I2</f>
        <v>38608647.626666673</v>
      </c>
      <c r="W2">
        <f>$L2*J2</f>
        <v>76020759.200000003</v>
      </c>
      <c r="X2">
        <f>SUM(L2:L6)</f>
        <v>46341901</v>
      </c>
      <c r="Y2">
        <v>46341901</v>
      </c>
    </row>
    <row r="3" spans="1:25" x14ac:dyDescent="0.25">
      <c r="A3" t="s">
        <v>13</v>
      </c>
      <c r="B3">
        <v>4.6990686975542175</v>
      </c>
      <c r="C3">
        <v>3.7636666666666665</v>
      </c>
      <c r="D3">
        <v>7.24</v>
      </c>
      <c r="E3">
        <v>1022</v>
      </c>
      <c r="F3">
        <v>12072242</v>
      </c>
      <c r="H3">
        <v>1</v>
      </c>
      <c r="I3">
        <v>4.5668333333333333</v>
      </c>
      <c r="J3">
        <v>8.75</v>
      </c>
      <c r="K3">
        <v>1020</v>
      </c>
      <c r="L3">
        <v>8920075</v>
      </c>
      <c r="N3">
        <v>766.10925094024196</v>
      </c>
      <c r="O3">
        <f t="shared" ref="O3:O8" si="0">1/(N3/3600)</f>
        <v>4.6990686975542175</v>
      </c>
      <c r="Q3">
        <f t="shared" ref="Q3:Q6" si="1">C3*$F3</f>
        <v>45435894.807333328</v>
      </c>
      <c r="R3">
        <f t="shared" ref="R3:R6" si="2">D3*$F3</f>
        <v>87403032.079999998</v>
      </c>
      <c r="S3">
        <f>SUM(Q2:Q6)</f>
        <v>243529873.91716668</v>
      </c>
      <c r="T3">
        <f>SUM(R2:R6)</f>
        <v>465627956.91999996</v>
      </c>
      <c r="V3">
        <f t="shared" ref="V3:V6" si="3">$L3*I3</f>
        <v>40736495.845833331</v>
      </c>
      <c r="W3">
        <f t="shared" ref="W3:W6" si="4">$L3*J3</f>
        <v>78050656.25</v>
      </c>
      <c r="X3">
        <f>SUM(V2:V6)</f>
        <v>211027976.58083335</v>
      </c>
      <c r="Y3">
        <f>SUM(W2:W6)</f>
        <v>403993753.92999995</v>
      </c>
    </row>
    <row r="4" spans="1:25" x14ac:dyDescent="0.25">
      <c r="A4" t="s">
        <v>14</v>
      </c>
      <c r="B4">
        <v>4.6965635715454894</v>
      </c>
      <c r="C4">
        <v>3.8285</v>
      </c>
      <c r="D4">
        <v>7.28</v>
      </c>
      <c r="E4">
        <v>1022</v>
      </c>
      <c r="F4">
        <v>12935469</v>
      </c>
      <c r="H4">
        <v>2</v>
      </c>
      <c r="I4">
        <v>4.3624999999999998</v>
      </c>
      <c r="J4">
        <v>8.4</v>
      </c>
      <c r="K4">
        <v>1020</v>
      </c>
      <c r="L4">
        <v>9530556</v>
      </c>
      <c r="N4">
        <v>766.51789018909301</v>
      </c>
      <c r="O4">
        <f t="shared" si="0"/>
        <v>4.6965635715454894</v>
      </c>
      <c r="Q4">
        <f t="shared" si="1"/>
        <v>49523443.066500001</v>
      </c>
      <c r="R4">
        <f t="shared" si="2"/>
        <v>94170214.320000008</v>
      </c>
      <c r="S4">
        <f>S3/S2</f>
        <v>3.8652003485517472</v>
      </c>
      <c r="T4">
        <f>T3/T2</f>
        <v>7.3902446235190853</v>
      </c>
      <c r="V4">
        <f t="shared" si="3"/>
        <v>41577050.549999997</v>
      </c>
      <c r="W4">
        <f t="shared" si="4"/>
        <v>80056670.400000006</v>
      </c>
      <c r="X4">
        <f>X3/X2</f>
        <v>4.5537186008151318</v>
      </c>
      <c r="Y4">
        <f>Y3/Y2</f>
        <v>8.7176776354081795</v>
      </c>
    </row>
    <row r="5" spans="1:25" x14ac:dyDescent="0.25">
      <c r="A5" t="s">
        <v>15</v>
      </c>
      <c r="B5">
        <v>4.6898204743724472</v>
      </c>
      <c r="C5">
        <v>3.9910000000000001</v>
      </c>
      <c r="D5">
        <v>7.5600000000000005</v>
      </c>
      <c r="E5">
        <v>1020</v>
      </c>
      <c r="F5">
        <v>12749578</v>
      </c>
      <c r="H5">
        <v>3</v>
      </c>
      <c r="I5">
        <v>4.722833333333333</v>
      </c>
      <c r="J5">
        <v>8.91</v>
      </c>
      <c r="K5">
        <v>1020</v>
      </c>
      <c r="L5">
        <v>9085773</v>
      </c>
      <c r="N5">
        <v>767.62000159115303</v>
      </c>
      <c r="O5">
        <f t="shared" si="0"/>
        <v>4.6898204743724472</v>
      </c>
      <c r="Q5">
        <f t="shared" si="1"/>
        <v>50883565.798</v>
      </c>
      <c r="R5">
        <f t="shared" si="2"/>
        <v>96386809.680000007</v>
      </c>
      <c r="V5">
        <f t="shared" si="3"/>
        <v>42910591.583499998</v>
      </c>
      <c r="W5">
        <f t="shared" si="4"/>
        <v>80954237.430000007</v>
      </c>
    </row>
    <row r="6" spans="1:25" x14ac:dyDescent="0.25">
      <c r="A6" t="s">
        <v>16</v>
      </c>
      <c r="B6">
        <v>4.6844198454477812</v>
      </c>
      <c r="C6">
        <v>4.2840000000000007</v>
      </c>
      <c r="D6">
        <v>8.129999999999999</v>
      </c>
      <c r="E6">
        <v>1020</v>
      </c>
      <c r="F6">
        <v>12675508</v>
      </c>
      <c r="H6">
        <v>4</v>
      </c>
      <c r="I6">
        <v>5.0161666666666669</v>
      </c>
      <c r="J6">
        <v>9.4499999999999993</v>
      </c>
      <c r="K6">
        <v>1020</v>
      </c>
      <c r="L6">
        <v>9408617</v>
      </c>
      <c r="N6">
        <v>768.50498434686699</v>
      </c>
      <c r="O6">
        <f t="shared" si="0"/>
        <v>4.6844198454477812</v>
      </c>
      <c r="Q6">
        <f t="shared" si="1"/>
        <v>54301876.272000007</v>
      </c>
      <c r="R6">
        <f t="shared" si="2"/>
        <v>103051880.03999999</v>
      </c>
      <c r="V6">
        <f t="shared" si="3"/>
        <v>47195190.974833332</v>
      </c>
      <c r="W6">
        <f t="shared" si="4"/>
        <v>88911430.649999991</v>
      </c>
    </row>
    <row r="7" spans="1:25" x14ac:dyDescent="0.25">
      <c r="A7" t="s">
        <v>17</v>
      </c>
      <c r="B7">
        <v>4.2850566316241609</v>
      </c>
      <c r="C7">
        <v>3.5513333333333335</v>
      </c>
      <c r="D7">
        <v>6.8900000000000006</v>
      </c>
      <c r="E7">
        <v>798</v>
      </c>
      <c r="F7">
        <v>11542793</v>
      </c>
      <c r="H7">
        <v>5</v>
      </c>
      <c r="I7">
        <v>4.3475000000000001</v>
      </c>
      <c r="J7">
        <v>8.27</v>
      </c>
      <c r="K7">
        <v>798</v>
      </c>
      <c r="L7">
        <v>8590184</v>
      </c>
      <c r="N7">
        <v>840.12891998477403</v>
      </c>
      <c r="O7">
        <f t="shared" si="0"/>
        <v>4.2850566316241609</v>
      </c>
    </row>
    <row r="8" spans="1:25" x14ac:dyDescent="0.25">
      <c r="A8" t="s">
        <v>18</v>
      </c>
      <c r="B8">
        <v>3.1905615830183502</v>
      </c>
      <c r="C8">
        <v>3.1508333333333334</v>
      </c>
      <c r="D8">
        <v>5.81</v>
      </c>
      <c r="E8">
        <v>756</v>
      </c>
      <c r="F8">
        <v>9779621</v>
      </c>
      <c r="H8">
        <v>6</v>
      </c>
      <c r="I8">
        <v>4.9356666666666662</v>
      </c>
      <c r="J8">
        <v>7.7700000000000005</v>
      </c>
      <c r="K8">
        <v>756</v>
      </c>
      <c r="L8">
        <v>7302196</v>
      </c>
      <c r="N8">
        <v>1128.3280094516499</v>
      </c>
      <c r="O8">
        <f t="shared" si="0"/>
        <v>3.1905615830183502</v>
      </c>
    </row>
    <row r="12" spans="1:25" x14ac:dyDescent="0.25">
      <c r="G12" t="s">
        <v>70</v>
      </c>
      <c r="H12" t="s">
        <v>38</v>
      </c>
      <c r="I12" t="s">
        <v>39</v>
      </c>
    </row>
    <row r="13" spans="1:25" x14ac:dyDescent="0.25">
      <c r="C13">
        <v>3.8652003485517472</v>
      </c>
      <c r="D13">
        <v>7.3902446235190853</v>
      </c>
      <c r="F13" t="s">
        <v>67</v>
      </c>
      <c r="G13">
        <v>1189.3805781284848</v>
      </c>
      <c r="H13">
        <v>4.5537186008151318</v>
      </c>
      <c r="I13">
        <v>8.7176776354081795</v>
      </c>
    </row>
    <row r="14" spans="1:25" x14ac:dyDescent="0.25">
      <c r="C14">
        <v>3.5513333333333335</v>
      </c>
      <c r="D14">
        <v>6.8900000000000006</v>
      </c>
      <c r="F14" t="s">
        <v>68</v>
      </c>
      <c r="G14">
        <v>976.90633901625984</v>
      </c>
      <c r="H14">
        <v>4.3475000000000001</v>
      </c>
      <c r="I14">
        <v>8.27</v>
      </c>
    </row>
    <row r="15" spans="1:25" x14ac:dyDescent="0.25">
      <c r="C15">
        <v>3.1508333333333334</v>
      </c>
      <c r="D15">
        <v>5.81</v>
      </c>
      <c r="F15" t="s">
        <v>69</v>
      </c>
      <c r="G15">
        <v>999.18195383407874</v>
      </c>
      <c r="H15">
        <v>4.9356666666666662</v>
      </c>
      <c r="I15">
        <v>7.7700000000000005</v>
      </c>
    </row>
    <row r="28" spans="3:10" x14ac:dyDescent="0.25">
      <c r="C28">
        <v>20190130</v>
      </c>
      <c r="D28">
        <v>4697170461</v>
      </c>
      <c r="E28">
        <v>4869243306</v>
      </c>
      <c r="F28">
        <v>4736400660</v>
      </c>
      <c r="G28">
        <v>4872540884</v>
      </c>
      <c r="H28">
        <v>4884307973</v>
      </c>
      <c r="I28">
        <v>4833706945</v>
      </c>
      <c r="J28">
        <v>5546817618</v>
      </c>
    </row>
    <row r="29" spans="3:10" x14ac:dyDescent="0.25">
      <c r="C29">
        <v>20190130</v>
      </c>
      <c r="D29">
        <v>767.87186094520098</v>
      </c>
      <c r="E29">
        <v>766.10925094024196</v>
      </c>
      <c r="F29">
        <v>766.51789018909301</v>
      </c>
      <c r="G29">
        <v>767.62000159115303</v>
      </c>
      <c r="H29">
        <v>768.50498434686699</v>
      </c>
      <c r="I29">
        <v>840.12891998477403</v>
      </c>
      <c r="J29">
        <v>1128.3280094516499</v>
      </c>
    </row>
    <row r="30" spans="3:10" x14ac:dyDescent="0.25">
      <c r="C30">
        <v>20190130</v>
      </c>
      <c r="D30">
        <v>6117128</v>
      </c>
      <c r="E30">
        <v>6355808</v>
      </c>
      <c r="F30">
        <v>6179113</v>
      </c>
      <c r="G30">
        <v>6347595</v>
      </c>
      <c r="H30">
        <v>6355597</v>
      </c>
      <c r="I30">
        <v>5753530</v>
      </c>
      <c r="J30">
        <v>4915962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6" sqref="K16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selection activeCell="B6" sqref="B6:Y6"/>
    </sheetView>
  </sheetViews>
  <sheetFormatPr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20190130</v>
      </c>
      <c r="B2">
        <v>29.106567293151866</v>
      </c>
      <c r="C2">
        <v>29.0596707428824</v>
      </c>
      <c r="D2">
        <v>29.432698894597532</v>
      </c>
      <c r="E2">
        <v>29.400999777827131</v>
      </c>
      <c r="F2">
        <v>27.335501218384998</v>
      </c>
      <c r="G2">
        <v>29.462466831777032</v>
      </c>
      <c r="H2">
        <v>26.840136907314136</v>
      </c>
      <c r="I2">
        <v>24.256732877660202</v>
      </c>
      <c r="J2">
        <v>23.684565406337633</v>
      </c>
      <c r="K2">
        <v>24.127780512937235</v>
      </c>
      <c r="L2">
        <v>24.75988582609617</v>
      </c>
      <c r="M2">
        <v>24.981749467696932</v>
      </c>
      <c r="N2">
        <v>25.156219600174936</v>
      </c>
      <c r="O2">
        <v>35.644889219529333</v>
      </c>
      <c r="P2">
        <v>25.647447010096968</v>
      </c>
      <c r="Q2">
        <v>24.820281484530867</v>
      </c>
      <c r="R2">
        <v>34.284494412371004</v>
      </c>
      <c r="S2">
        <v>24.545055493856633</v>
      </c>
      <c r="T2">
        <v>23.288017292891599</v>
      </c>
      <c r="U2">
        <v>24.693858215698167</v>
      </c>
      <c r="V2">
        <v>27.272008841520837</v>
      </c>
      <c r="W2">
        <v>30.776283420742434</v>
      </c>
      <c r="X2">
        <v>37.928863263090669</v>
      </c>
      <c r="Y2">
        <v>44.189620985607</v>
      </c>
    </row>
    <row r="3" spans="1:25" x14ac:dyDescent="0.25">
      <c r="A3">
        <v>20190130</v>
      </c>
      <c r="B3">
        <v>4629</v>
      </c>
      <c r="C3">
        <v>10549</v>
      </c>
      <c r="D3">
        <v>8564</v>
      </c>
      <c r="E3">
        <v>4501</v>
      </c>
      <c r="F3">
        <v>3967</v>
      </c>
      <c r="G3">
        <v>467566</v>
      </c>
      <c r="H3">
        <v>1903088</v>
      </c>
      <c r="I3">
        <v>2601280</v>
      </c>
      <c r="J3">
        <v>2631297</v>
      </c>
      <c r="K3">
        <v>2512549</v>
      </c>
      <c r="L3">
        <v>2448020</v>
      </c>
      <c r="M3">
        <v>2445662</v>
      </c>
      <c r="N3">
        <v>2436349</v>
      </c>
      <c r="O3">
        <v>2446430</v>
      </c>
      <c r="P3">
        <v>2528878</v>
      </c>
      <c r="Q3">
        <v>2686613</v>
      </c>
      <c r="R3">
        <v>2732286</v>
      </c>
      <c r="S3">
        <v>2749914</v>
      </c>
      <c r="T3">
        <v>2706083</v>
      </c>
      <c r="U3">
        <v>2441093</v>
      </c>
      <c r="V3">
        <v>2142467</v>
      </c>
      <c r="W3">
        <v>1676217</v>
      </c>
      <c r="X3">
        <v>1235387</v>
      </c>
      <c r="Y3">
        <v>1201344</v>
      </c>
    </row>
    <row r="5" spans="1:25" x14ac:dyDescent="0.25">
      <c r="B5">
        <f>B2/60</f>
        <v>0.48510945488586443</v>
      </c>
      <c r="C5">
        <f t="shared" ref="C5:Y5" si="0">C2/60</f>
        <v>0.48432784571470666</v>
      </c>
      <c r="D5">
        <f t="shared" si="0"/>
        <v>0.49054498157662552</v>
      </c>
      <c r="E5">
        <f t="shared" si="0"/>
        <v>0.49001666296378554</v>
      </c>
      <c r="F5">
        <f t="shared" si="0"/>
        <v>0.45559168697308328</v>
      </c>
      <c r="G5">
        <f t="shared" si="0"/>
        <v>0.49104111386295052</v>
      </c>
      <c r="H5">
        <f t="shared" si="0"/>
        <v>0.44733561512190229</v>
      </c>
      <c r="I5">
        <f t="shared" si="0"/>
        <v>0.4042788812943367</v>
      </c>
      <c r="J5">
        <f t="shared" si="0"/>
        <v>0.39474275677229387</v>
      </c>
      <c r="K5">
        <f t="shared" si="0"/>
        <v>0.4021296752156206</v>
      </c>
      <c r="L5">
        <f t="shared" si="0"/>
        <v>0.41266476376826949</v>
      </c>
      <c r="M5">
        <f t="shared" si="0"/>
        <v>0.41636249112828222</v>
      </c>
      <c r="N5">
        <f t="shared" si="0"/>
        <v>0.41927032666958225</v>
      </c>
      <c r="O5">
        <f t="shared" si="0"/>
        <v>0.59408148699215557</v>
      </c>
      <c r="P5">
        <f t="shared" si="0"/>
        <v>0.42745745016828279</v>
      </c>
      <c r="Q5">
        <f t="shared" si="0"/>
        <v>0.41367135807551442</v>
      </c>
      <c r="R5">
        <f t="shared" si="0"/>
        <v>0.57140824020618342</v>
      </c>
      <c r="S5">
        <f t="shared" si="0"/>
        <v>0.40908425823094391</v>
      </c>
      <c r="T5">
        <f t="shared" si="0"/>
        <v>0.38813362154819331</v>
      </c>
      <c r="U5">
        <f t="shared" si="0"/>
        <v>0.41156430359496948</v>
      </c>
      <c r="V5">
        <f t="shared" si="0"/>
        <v>0.45453348069201394</v>
      </c>
      <c r="W5">
        <f t="shared" si="0"/>
        <v>0.51293805701237394</v>
      </c>
      <c r="X5">
        <f t="shared" si="0"/>
        <v>0.63214772105151118</v>
      </c>
      <c r="Y5">
        <f t="shared" si="0"/>
        <v>0.73649368309344998</v>
      </c>
    </row>
    <row r="6" spans="1:25" x14ac:dyDescent="0.25">
      <c r="B6">
        <f>1/(B2/60)</f>
        <v>2.061390455140228</v>
      </c>
      <c r="C6">
        <f t="shared" ref="C6:Y6" si="1">1/(C2/60)</f>
        <v>2.0647171308606733</v>
      </c>
      <c r="D6">
        <f t="shared" si="1"/>
        <v>2.0385490374113533</v>
      </c>
      <c r="E6">
        <f t="shared" si="1"/>
        <v>2.0407469287914899</v>
      </c>
      <c r="F6">
        <f t="shared" si="1"/>
        <v>2.1949478636099014</v>
      </c>
      <c r="G6">
        <f t="shared" si="1"/>
        <v>2.0364893524559329</v>
      </c>
      <c r="H6">
        <f t="shared" si="1"/>
        <v>2.2354580458063742</v>
      </c>
      <c r="I6">
        <f t="shared" si="1"/>
        <v>2.4735400394856302</v>
      </c>
      <c r="J6">
        <f t="shared" si="1"/>
        <v>2.5332953748834632</v>
      </c>
      <c r="K6">
        <f t="shared" si="1"/>
        <v>2.4867600220346913</v>
      </c>
      <c r="L6">
        <f t="shared" si="1"/>
        <v>2.4232745022096109</v>
      </c>
      <c r="M6">
        <f t="shared" si="1"/>
        <v>2.4017533310701076</v>
      </c>
      <c r="N6">
        <f t="shared" si="1"/>
        <v>2.3850960499479328</v>
      </c>
      <c r="O6">
        <f t="shared" si="1"/>
        <v>1.6832707665458768</v>
      </c>
      <c r="P6">
        <f t="shared" si="1"/>
        <v>2.3394141325793174</v>
      </c>
      <c r="Q6">
        <f t="shared" si="1"/>
        <v>2.4173779027201907</v>
      </c>
      <c r="R6">
        <f t="shared" si="1"/>
        <v>1.7500622665839858</v>
      </c>
      <c r="S6">
        <f t="shared" si="1"/>
        <v>2.444484186031576</v>
      </c>
      <c r="T6">
        <f t="shared" si="1"/>
        <v>2.5764323018737327</v>
      </c>
      <c r="U6">
        <f t="shared" si="1"/>
        <v>2.4297539686146457</v>
      </c>
      <c r="V6">
        <f t="shared" si="1"/>
        <v>2.2000579549773303</v>
      </c>
      <c r="W6">
        <f t="shared" si="1"/>
        <v>1.9495531406356077</v>
      </c>
      <c r="X6">
        <f t="shared" si="1"/>
        <v>1.5819087322447438</v>
      </c>
      <c r="Y6">
        <f t="shared" si="1"/>
        <v>1.3577848974885438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topLeftCell="F64" workbookViewId="0">
      <selection activeCell="AG94" sqref="AG94"/>
    </sheetView>
  </sheetViews>
  <sheetFormatPr defaultRowHeight="15" x14ac:dyDescent="0.25"/>
  <cols>
    <col min="8" max="8" width="10" bestFit="1" customWidth="1"/>
    <col min="44" max="44" width="9.7109375" bestFit="1" customWidth="1"/>
  </cols>
  <sheetData>
    <row r="1" spans="1:50" x14ac:dyDescent="0.25">
      <c r="A1" t="s">
        <v>51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44</v>
      </c>
      <c r="K1" t="s">
        <v>45</v>
      </c>
      <c r="L1" t="s">
        <v>46</v>
      </c>
      <c r="M1" t="s">
        <v>47</v>
      </c>
      <c r="O1" t="s">
        <v>42</v>
      </c>
      <c r="P1" t="s">
        <v>43</v>
      </c>
      <c r="Q1" t="s">
        <v>53</v>
      </c>
      <c r="R1" t="s">
        <v>54</v>
      </c>
      <c r="S1" t="s">
        <v>55</v>
      </c>
      <c r="T1" t="s">
        <v>56</v>
      </c>
      <c r="V1" t="s">
        <v>52</v>
      </c>
      <c r="W1" t="s">
        <v>36</v>
      </c>
      <c r="X1" t="s">
        <v>37</v>
      </c>
      <c r="Y1" t="s">
        <v>38</v>
      </c>
      <c r="Z1" t="s">
        <v>39</v>
      </c>
      <c r="AA1" t="s">
        <v>50</v>
      </c>
      <c r="AB1" t="s">
        <v>40</v>
      </c>
      <c r="AC1" t="s">
        <v>41</v>
      </c>
      <c r="AD1" t="s">
        <v>48</v>
      </c>
      <c r="AE1" t="s">
        <v>49</v>
      </c>
      <c r="AF1" t="s">
        <v>44</v>
      </c>
      <c r="AG1" t="s">
        <v>45</v>
      </c>
      <c r="AH1" t="s">
        <v>46</v>
      </c>
      <c r="AI1" t="s">
        <v>47</v>
      </c>
      <c r="AK1" t="s">
        <v>42</v>
      </c>
      <c r="AL1" t="s">
        <v>43</v>
      </c>
      <c r="AM1" t="s">
        <v>53</v>
      </c>
      <c r="AN1" t="s">
        <v>54</v>
      </c>
      <c r="AO1" t="s">
        <v>55</v>
      </c>
      <c r="AP1" t="s">
        <v>56</v>
      </c>
      <c r="AR1" t="s">
        <v>0</v>
      </c>
      <c r="AS1" s="4" t="s">
        <v>58</v>
      </c>
      <c r="AT1" s="4" t="s">
        <v>59</v>
      </c>
      <c r="AU1" s="4" t="s">
        <v>61</v>
      </c>
      <c r="AV1" s="4" t="s">
        <v>62</v>
      </c>
      <c r="AW1" t="s">
        <v>57</v>
      </c>
      <c r="AX1" t="s">
        <v>60</v>
      </c>
    </row>
    <row r="2" spans="1:50" x14ac:dyDescent="0.25">
      <c r="A2">
        <v>20181105</v>
      </c>
      <c r="B2">
        <v>1001</v>
      </c>
      <c r="C2">
        <v>257941</v>
      </c>
      <c r="D2">
        <v>215.66</v>
      </c>
      <c r="E2">
        <v>7.1999999999999995E-2</v>
      </c>
      <c r="F2">
        <v>27176</v>
      </c>
      <c r="G2">
        <v>19268</v>
      </c>
      <c r="H2">
        <v>5395225</v>
      </c>
      <c r="I2">
        <v>3873688</v>
      </c>
      <c r="J2">
        <v>1534</v>
      </c>
      <c r="K2">
        <v>2283</v>
      </c>
      <c r="L2">
        <v>2127</v>
      </c>
      <c r="M2">
        <v>1531</v>
      </c>
      <c r="O2">
        <f>H2/F2</f>
        <v>198.52903297026788</v>
      </c>
      <c r="P2">
        <f>I2/G2</f>
        <v>201.04255760846999</v>
      </c>
      <c r="Q2">
        <f>J2/F2</f>
        <v>5.6446864880777159E-2</v>
      </c>
      <c r="R2">
        <f>K2/G2</f>
        <v>0.11848660992318871</v>
      </c>
      <c r="S2">
        <f>(H2+I2)/(F2+G2)</f>
        <v>199.57180690724314</v>
      </c>
      <c r="T2">
        <f>(J2+K2)/(F2+G2)</f>
        <v>8.2184996985617084E-2</v>
      </c>
      <c r="V2">
        <v>20181105</v>
      </c>
      <c r="W2">
        <v>1001</v>
      </c>
      <c r="X2">
        <v>257667</v>
      </c>
      <c r="Y2">
        <v>231.81</v>
      </c>
      <c r="Z2">
        <v>8.3699999999999997E-2</v>
      </c>
      <c r="AA2">
        <v>46454</v>
      </c>
      <c r="AB2">
        <v>27206</v>
      </c>
      <c r="AC2">
        <v>19248</v>
      </c>
      <c r="AD2">
        <v>1530930</v>
      </c>
      <c r="AE2">
        <v>3427084</v>
      </c>
      <c r="AF2">
        <v>164</v>
      </c>
      <c r="AG2">
        <v>4089</v>
      </c>
      <c r="AH2">
        <v>3604</v>
      </c>
      <c r="AI2">
        <v>166</v>
      </c>
      <c r="AK2">
        <f t="shared" ref="AK2:AK18" si="0">AD2/AB2</f>
        <v>56.271778284202014</v>
      </c>
      <c r="AL2">
        <f t="shared" ref="AL2:AL18" si="1">AE2/AC2</f>
        <v>178.04883624272651</v>
      </c>
      <c r="AM2">
        <f t="shared" ref="AM2:AM18" si="2">AF2/AB2</f>
        <v>6.0280820407263101E-3</v>
      </c>
      <c r="AN2">
        <f t="shared" ref="AN2:AN18" si="3">AG2/AC2</f>
        <v>0.21243765586034913</v>
      </c>
      <c r="AO2">
        <f t="shared" ref="AO2:AO33" si="4">(AD2+AE2)/(AB2+AC2)</f>
        <v>106.72953889869548</v>
      </c>
      <c r="AP2">
        <f t="shared" ref="AP2:AP33" si="5">(AF2+AG2)/(AB2+AC2)</f>
        <v>9.155293408533173E-2</v>
      </c>
      <c r="AR2" s="2">
        <v>43409</v>
      </c>
      <c r="AS2">
        <f>(AK2-O2)/60</f>
        <v>-2.3709542447677645</v>
      </c>
      <c r="AT2">
        <f>(AL2-P2)/60</f>
        <v>-0.38322868942905802</v>
      </c>
      <c r="AU2">
        <f>(AM2-Q2)*100</f>
        <v>-5.0418782840050849</v>
      </c>
      <c r="AV2">
        <f>(AN2-R2)*100</f>
        <v>9.3951045937160416</v>
      </c>
      <c r="AW2">
        <f>(AO2-S2)/60</f>
        <v>-1.5473711334757945</v>
      </c>
      <c r="AX2">
        <f>(AP2-T2)*100</f>
        <v>0.93679370997146461</v>
      </c>
    </row>
    <row r="3" spans="1:50" x14ac:dyDescent="0.25">
      <c r="A3">
        <v>20181106</v>
      </c>
      <c r="B3">
        <v>1001</v>
      </c>
      <c r="C3">
        <v>261396</v>
      </c>
      <c r="D3">
        <v>212.63</v>
      </c>
      <c r="E3">
        <v>7.0800000000000002E-2</v>
      </c>
      <c r="F3">
        <v>26894</v>
      </c>
      <c r="G3">
        <v>18834</v>
      </c>
      <c r="H3">
        <v>4793201</v>
      </c>
      <c r="I3">
        <v>3845493</v>
      </c>
      <c r="J3">
        <v>1437</v>
      </c>
      <c r="K3">
        <v>2174</v>
      </c>
      <c r="L3">
        <v>1997</v>
      </c>
      <c r="M3">
        <v>1490</v>
      </c>
      <c r="O3">
        <f t="shared" ref="O3:O66" si="6">H3/F3</f>
        <v>178.22566371681415</v>
      </c>
      <c r="P3">
        <f t="shared" ref="P3:P66" si="7">I3/G3</f>
        <v>204.17824147817777</v>
      </c>
      <c r="Q3">
        <f t="shared" ref="Q3:Q66" si="8">J3/F3</f>
        <v>5.3431992265932919E-2</v>
      </c>
      <c r="R3">
        <f t="shared" ref="R3:R66" si="9">K3/G3</f>
        <v>0.11542954231708612</v>
      </c>
      <c r="S3">
        <f t="shared" ref="S3:S66" si="10">(H3+I3)/(F3+G3)</f>
        <v>188.91475682295311</v>
      </c>
      <c r="T3">
        <f t="shared" ref="T3:T66" si="11">(J3+K3)/(F3+G3)</f>
        <v>7.896693491952414E-2</v>
      </c>
      <c r="V3">
        <v>20181106</v>
      </c>
      <c r="W3">
        <v>1001</v>
      </c>
      <c r="X3">
        <v>261276</v>
      </c>
      <c r="Y3">
        <v>234.66</v>
      </c>
      <c r="Z3">
        <v>8.5500000000000007E-2</v>
      </c>
      <c r="AA3">
        <v>45754</v>
      </c>
      <c r="AB3">
        <v>26928</v>
      </c>
      <c r="AC3">
        <v>18826</v>
      </c>
      <c r="AD3">
        <v>1496718</v>
      </c>
      <c r="AE3">
        <v>3348164</v>
      </c>
      <c r="AF3">
        <v>182</v>
      </c>
      <c r="AG3">
        <v>4078</v>
      </c>
      <c r="AH3">
        <v>3444</v>
      </c>
      <c r="AI3">
        <v>166</v>
      </c>
      <c r="AK3">
        <f t="shared" si="0"/>
        <v>55.582219251336902</v>
      </c>
      <c r="AL3">
        <f t="shared" si="1"/>
        <v>177.84786996706683</v>
      </c>
      <c r="AM3">
        <f t="shared" si="2"/>
        <v>6.7587641117052878E-3</v>
      </c>
      <c r="AN3">
        <f t="shared" si="3"/>
        <v>0.21661531923934985</v>
      </c>
      <c r="AO3">
        <f t="shared" si="4"/>
        <v>105.88980198452595</v>
      </c>
      <c r="AP3">
        <f t="shared" si="5"/>
        <v>9.3106613629409446E-2</v>
      </c>
      <c r="AR3" s="2">
        <v>43410</v>
      </c>
      <c r="AS3">
        <f t="shared" ref="AS3:AS66" si="12">(AK3-O3)/60</f>
        <v>-2.0440574077579541</v>
      </c>
      <c r="AT3">
        <f t="shared" ref="AT3:AT66" si="13">(AL3-P3)/60</f>
        <v>-0.43883952518518232</v>
      </c>
      <c r="AU3">
        <f t="shared" ref="AU3:AU66" si="14">(AM3-Q3)*100</f>
        <v>-4.6673228154227626</v>
      </c>
      <c r="AV3">
        <f t="shared" ref="AV3:AV66" si="15">(AN3-R3)*100</f>
        <v>10.118577692226372</v>
      </c>
      <c r="AW3">
        <f t="shared" ref="AW3:AW66" si="16">(AO3-S3)/60</f>
        <v>-1.3837492473071193</v>
      </c>
      <c r="AX3">
        <f t="shared" ref="AX3:AX66" si="17">(AP3-T3)*100</f>
        <v>1.4139678709885306</v>
      </c>
    </row>
    <row r="4" spans="1:50" x14ac:dyDescent="0.25">
      <c r="A4">
        <v>20181107</v>
      </c>
      <c r="B4">
        <v>1001</v>
      </c>
      <c r="C4">
        <v>258614</v>
      </c>
      <c r="D4">
        <v>231.33</v>
      </c>
      <c r="E4">
        <v>7.4999999999999997E-2</v>
      </c>
      <c r="F4">
        <v>27278</v>
      </c>
      <c r="G4">
        <v>19236</v>
      </c>
      <c r="H4">
        <v>5129226</v>
      </c>
      <c r="I4">
        <v>3938013</v>
      </c>
      <c r="J4">
        <v>1649</v>
      </c>
      <c r="K4">
        <v>2195</v>
      </c>
      <c r="L4">
        <v>2017</v>
      </c>
      <c r="M4">
        <v>1492</v>
      </c>
      <c r="O4">
        <f t="shared" si="6"/>
        <v>188.03526651514039</v>
      </c>
      <c r="P4">
        <f t="shared" si="7"/>
        <v>204.72099189020585</v>
      </c>
      <c r="Q4">
        <f t="shared" si="8"/>
        <v>6.0451646015103749E-2</v>
      </c>
      <c r="R4">
        <f t="shared" si="9"/>
        <v>0.11410896236223747</v>
      </c>
      <c r="S4">
        <f t="shared" si="10"/>
        <v>194.93569677946425</v>
      </c>
      <c r="T4">
        <f t="shared" si="11"/>
        <v>8.2641785268951287E-2</v>
      </c>
      <c r="V4">
        <v>20181107</v>
      </c>
      <c r="W4">
        <v>1001</v>
      </c>
      <c r="X4">
        <v>258592</v>
      </c>
      <c r="Y4">
        <v>251.92</v>
      </c>
      <c r="Z4">
        <v>8.5999999999999993E-2</v>
      </c>
      <c r="AA4">
        <v>46554</v>
      </c>
      <c r="AB4">
        <v>27321</v>
      </c>
      <c r="AC4">
        <v>19233</v>
      </c>
      <c r="AD4">
        <v>1435843</v>
      </c>
      <c r="AE4">
        <v>3389599</v>
      </c>
      <c r="AF4">
        <v>121</v>
      </c>
      <c r="AG4">
        <v>4093</v>
      </c>
      <c r="AH4">
        <v>3460</v>
      </c>
      <c r="AI4">
        <v>157</v>
      </c>
      <c r="AK4">
        <f t="shared" si="0"/>
        <v>52.554555104132355</v>
      </c>
      <c r="AL4">
        <f t="shared" si="1"/>
        <v>176.23870431029999</v>
      </c>
      <c r="AM4">
        <f t="shared" si="2"/>
        <v>4.4288276417407853E-3</v>
      </c>
      <c r="AN4">
        <f t="shared" si="3"/>
        <v>0.21281131388758903</v>
      </c>
      <c r="AO4">
        <f t="shared" si="4"/>
        <v>103.65257550371611</v>
      </c>
      <c r="AP4">
        <f t="shared" si="5"/>
        <v>9.0518537612235259E-2</v>
      </c>
      <c r="AR4" s="2">
        <v>43411</v>
      </c>
      <c r="AS4">
        <f t="shared" si="12"/>
        <v>-2.2580118568501337</v>
      </c>
      <c r="AT4">
        <f t="shared" si="13"/>
        <v>-0.47470479299843099</v>
      </c>
      <c r="AU4">
        <f t="shared" si="14"/>
        <v>-5.6022818373362968</v>
      </c>
      <c r="AV4">
        <f t="shared" si="15"/>
        <v>9.8702351525351553</v>
      </c>
      <c r="AW4">
        <f t="shared" si="16"/>
        <v>-1.5213853545958025</v>
      </c>
      <c r="AX4">
        <f t="shared" si="17"/>
        <v>0.78767523432839714</v>
      </c>
    </row>
    <row r="5" spans="1:50" x14ac:dyDescent="0.25">
      <c r="A5">
        <v>20181108</v>
      </c>
      <c r="B5">
        <v>1001</v>
      </c>
      <c r="C5">
        <v>260551</v>
      </c>
      <c r="D5">
        <v>203.2</v>
      </c>
      <c r="E5">
        <v>6.7900000000000002E-2</v>
      </c>
      <c r="F5">
        <v>26949</v>
      </c>
      <c r="G5">
        <v>18950</v>
      </c>
      <c r="H5">
        <v>5110981</v>
      </c>
      <c r="I5">
        <v>3211502</v>
      </c>
      <c r="J5">
        <v>1674</v>
      </c>
      <c r="K5">
        <v>1808</v>
      </c>
      <c r="L5">
        <v>1720</v>
      </c>
      <c r="M5">
        <v>1823</v>
      </c>
      <c r="O5">
        <f t="shared" si="6"/>
        <v>189.65382760028203</v>
      </c>
      <c r="P5">
        <f t="shared" si="7"/>
        <v>169.47240105540897</v>
      </c>
      <c r="Q5">
        <f t="shared" si="8"/>
        <v>6.211733273961928E-2</v>
      </c>
      <c r="R5">
        <f t="shared" si="9"/>
        <v>9.5408970976253296E-2</v>
      </c>
      <c r="S5">
        <f t="shared" si="10"/>
        <v>181.32166278132422</v>
      </c>
      <c r="T5">
        <f t="shared" si="11"/>
        <v>7.5862219220462324E-2</v>
      </c>
      <c r="V5">
        <v>20181108</v>
      </c>
      <c r="W5">
        <v>1001</v>
      </c>
      <c r="X5">
        <v>260418</v>
      </c>
      <c r="Y5">
        <v>221.75</v>
      </c>
      <c r="Z5">
        <v>8.0299999999999996E-2</v>
      </c>
      <c r="AA5">
        <v>45940</v>
      </c>
      <c r="AB5">
        <v>27006</v>
      </c>
      <c r="AC5">
        <v>18934</v>
      </c>
      <c r="AD5">
        <v>1461131</v>
      </c>
      <c r="AE5">
        <v>3045973</v>
      </c>
      <c r="AF5">
        <v>164</v>
      </c>
      <c r="AG5">
        <v>3830</v>
      </c>
      <c r="AH5">
        <v>3241</v>
      </c>
      <c r="AI5">
        <v>200</v>
      </c>
      <c r="AK5">
        <f t="shared" si="0"/>
        <v>54.103939865215139</v>
      </c>
      <c r="AL5">
        <f t="shared" si="1"/>
        <v>160.87319108482095</v>
      </c>
      <c r="AM5">
        <f t="shared" si="2"/>
        <v>6.0727245797230246E-3</v>
      </c>
      <c r="AN5">
        <f t="shared" si="3"/>
        <v>0.20228160980247176</v>
      </c>
      <c r="AO5">
        <f t="shared" si="4"/>
        <v>98.108489333913795</v>
      </c>
      <c r="AP5">
        <f t="shared" si="5"/>
        <v>8.6939486286460602E-2</v>
      </c>
      <c r="AR5" s="2">
        <v>43412</v>
      </c>
      <c r="AS5">
        <f t="shared" si="12"/>
        <v>-2.2591647955844478</v>
      </c>
      <c r="AT5">
        <f t="shared" si="13"/>
        <v>-0.14332016617646701</v>
      </c>
      <c r="AU5">
        <f t="shared" si="14"/>
        <v>-5.6044608159896256</v>
      </c>
      <c r="AV5">
        <f t="shared" si="15"/>
        <v>10.687263882621846</v>
      </c>
      <c r="AW5">
        <f t="shared" si="16"/>
        <v>-1.3868862241235071</v>
      </c>
      <c r="AX5">
        <f t="shared" si="17"/>
        <v>1.1077267065998277</v>
      </c>
    </row>
    <row r="6" spans="1:50" x14ac:dyDescent="0.25">
      <c r="A6">
        <v>20181109</v>
      </c>
      <c r="B6">
        <v>1003</v>
      </c>
      <c r="C6">
        <v>262644</v>
      </c>
      <c r="D6">
        <v>217.14</v>
      </c>
      <c r="E6">
        <v>7.3499999999999996E-2</v>
      </c>
      <c r="F6">
        <v>27252</v>
      </c>
      <c r="G6">
        <v>19195</v>
      </c>
      <c r="H6">
        <v>5578756</v>
      </c>
      <c r="I6">
        <v>4148348</v>
      </c>
      <c r="J6">
        <v>1854</v>
      </c>
      <c r="K6">
        <v>2178</v>
      </c>
      <c r="L6">
        <v>1919</v>
      </c>
      <c r="M6">
        <v>1875</v>
      </c>
      <c r="O6">
        <f t="shared" si="6"/>
        <v>204.70996624100982</v>
      </c>
      <c r="P6">
        <f t="shared" si="7"/>
        <v>216.11607189372234</v>
      </c>
      <c r="Q6">
        <f t="shared" si="8"/>
        <v>6.8031704095112291E-2</v>
      </c>
      <c r="R6">
        <f t="shared" si="9"/>
        <v>0.11346704871060172</v>
      </c>
      <c r="S6">
        <f t="shared" si="10"/>
        <v>209.42373027321463</v>
      </c>
      <c r="T6">
        <f t="shared" si="11"/>
        <v>8.6808620578293541E-2</v>
      </c>
      <c r="V6">
        <v>20181109</v>
      </c>
      <c r="W6">
        <v>1003</v>
      </c>
      <c r="X6">
        <v>262567</v>
      </c>
      <c r="Y6">
        <v>230.34</v>
      </c>
      <c r="Z6">
        <v>8.5199999999999998E-2</v>
      </c>
      <c r="AA6">
        <v>46464</v>
      </c>
      <c r="AB6">
        <v>27289</v>
      </c>
      <c r="AC6">
        <v>19175</v>
      </c>
      <c r="AD6">
        <v>1458130</v>
      </c>
      <c r="AE6">
        <v>3547431</v>
      </c>
      <c r="AF6">
        <v>166</v>
      </c>
      <c r="AG6">
        <v>4219</v>
      </c>
      <c r="AH6">
        <v>3481</v>
      </c>
      <c r="AI6">
        <v>175</v>
      </c>
      <c r="AK6">
        <f t="shared" si="0"/>
        <v>53.432885045256327</v>
      </c>
      <c r="AL6">
        <f t="shared" si="1"/>
        <v>185.00292046936116</v>
      </c>
      <c r="AM6">
        <f t="shared" si="2"/>
        <v>6.0830371211843598E-3</v>
      </c>
      <c r="AN6">
        <f t="shared" si="3"/>
        <v>0.22002607561929596</v>
      </c>
      <c r="AO6">
        <f t="shared" si="4"/>
        <v>107.72987689393939</v>
      </c>
      <c r="AP6">
        <f t="shared" si="5"/>
        <v>9.4374139118457295E-2</v>
      </c>
      <c r="AR6" s="2">
        <v>43413</v>
      </c>
      <c r="AS6">
        <f t="shared" si="12"/>
        <v>-2.5212846865958918</v>
      </c>
      <c r="AT6">
        <f t="shared" si="13"/>
        <v>-0.51855252373935301</v>
      </c>
      <c r="AU6">
        <f t="shared" si="14"/>
        <v>-6.1948666973927935</v>
      </c>
      <c r="AV6">
        <f t="shared" si="15"/>
        <v>10.655902690869425</v>
      </c>
      <c r="AW6">
        <f t="shared" si="16"/>
        <v>-1.6948975563212541</v>
      </c>
      <c r="AX6">
        <f t="shared" si="17"/>
        <v>0.75655185401637537</v>
      </c>
    </row>
    <row r="7" spans="1:50" x14ac:dyDescent="0.25">
      <c r="A7">
        <v>20181110</v>
      </c>
      <c r="B7">
        <v>1025</v>
      </c>
      <c r="C7">
        <v>230393</v>
      </c>
      <c r="D7">
        <v>163.62</v>
      </c>
      <c r="E7">
        <v>5.4800000000000001E-2</v>
      </c>
      <c r="F7">
        <v>23535</v>
      </c>
      <c r="G7">
        <v>19338</v>
      </c>
      <c r="H7">
        <v>2441396</v>
      </c>
      <c r="I7">
        <v>2765649</v>
      </c>
      <c r="J7">
        <v>883</v>
      </c>
      <c r="K7">
        <v>1874</v>
      </c>
      <c r="L7">
        <v>1699</v>
      </c>
      <c r="M7">
        <v>911</v>
      </c>
      <c r="O7">
        <f t="shared" si="6"/>
        <v>103.73469301041003</v>
      </c>
      <c r="P7">
        <f t="shared" si="7"/>
        <v>143.01628917157927</v>
      </c>
      <c r="Q7">
        <f t="shared" si="8"/>
        <v>3.751858933503293E-2</v>
      </c>
      <c r="R7">
        <f t="shared" si="9"/>
        <v>9.6907642982728304E-2</v>
      </c>
      <c r="S7">
        <f t="shared" si="10"/>
        <v>121.45277913838547</v>
      </c>
      <c r="T7">
        <f t="shared" si="11"/>
        <v>6.4306206703519692E-2</v>
      </c>
      <c r="V7">
        <v>20181110</v>
      </c>
      <c r="W7">
        <v>1025</v>
      </c>
      <c r="X7">
        <v>230342</v>
      </c>
      <c r="Y7">
        <v>185.74</v>
      </c>
      <c r="Z7">
        <v>6.4199999999999993E-2</v>
      </c>
      <c r="AA7">
        <v>42865</v>
      </c>
      <c r="AB7">
        <v>23546</v>
      </c>
      <c r="AC7">
        <v>19319</v>
      </c>
      <c r="AD7">
        <v>459918</v>
      </c>
      <c r="AE7">
        <v>2994520</v>
      </c>
      <c r="AF7">
        <v>81</v>
      </c>
      <c r="AG7">
        <v>2854</v>
      </c>
      <c r="AH7">
        <v>2419</v>
      </c>
      <c r="AI7">
        <v>95</v>
      </c>
      <c r="AK7">
        <f t="shared" si="0"/>
        <v>19.532744415187292</v>
      </c>
      <c r="AL7">
        <f t="shared" si="1"/>
        <v>155.00388218851907</v>
      </c>
      <c r="AM7">
        <f t="shared" si="2"/>
        <v>3.4400747473031512E-3</v>
      </c>
      <c r="AN7">
        <f t="shared" si="3"/>
        <v>0.14773021377918111</v>
      </c>
      <c r="AO7">
        <f t="shared" si="4"/>
        <v>80.588778723900617</v>
      </c>
      <c r="AP7">
        <f t="shared" si="5"/>
        <v>6.847078035693456E-2</v>
      </c>
      <c r="AR7" s="2">
        <v>43414</v>
      </c>
      <c r="AS7">
        <f t="shared" si="12"/>
        <v>-1.403365809920379</v>
      </c>
      <c r="AT7">
        <f t="shared" si="13"/>
        <v>0.19979321694899663</v>
      </c>
      <c r="AU7">
        <f t="shared" si="14"/>
        <v>-3.4078514587729778</v>
      </c>
      <c r="AV7">
        <f t="shared" si="15"/>
        <v>5.0822570796452808</v>
      </c>
      <c r="AW7">
        <f t="shared" si="16"/>
        <v>-0.68106667357474748</v>
      </c>
      <c r="AX7">
        <f t="shared" si="17"/>
        <v>0.41645736534148686</v>
      </c>
    </row>
    <row r="8" spans="1:50" x14ac:dyDescent="0.25">
      <c r="A8">
        <v>20181111</v>
      </c>
      <c r="B8">
        <v>1026</v>
      </c>
      <c r="C8">
        <v>203077</v>
      </c>
      <c r="D8">
        <v>157.74</v>
      </c>
      <c r="E8">
        <v>4.9299999999999997E-2</v>
      </c>
      <c r="F8">
        <v>20890</v>
      </c>
      <c r="G8">
        <v>16834</v>
      </c>
      <c r="H8">
        <v>4361705</v>
      </c>
      <c r="I8">
        <v>2475748</v>
      </c>
      <c r="J8">
        <v>1787</v>
      </c>
      <c r="K8">
        <v>686</v>
      </c>
      <c r="L8">
        <v>687</v>
      </c>
      <c r="M8">
        <v>2077</v>
      </c>
      <c r="O8">
        <f t="shared" si="6"/>
        <v>208.79392053614168</v>
      </c>
      <c r="P8">
        <f t="shared" si="7"/>
        <v>147.06831412617322</v>
      </c>
      <c r="Q8">
        <f t="shared" si="8"/>
        <v>8.55433221637147E-2</v>
      </c>
      <c r="R8">
        <f t="shared" si="9"/>
        <v>4.0750861352025665E-2</v>
      </c>
      <c r="S8">
        <f t="shared" si="10"/>
        <v>181.24941681688051</v>
      </c>
      <c r="T8">
        <f t="shared" si="11"/>
        <v>6.5555084296469085E-2</v>
      </c>
      <c r="V8">
        <v>20181111</v>
      </c>
      <c r="W8">
        <v>1026</v>
      </c>
      <c r="X8">
        <v>203011</v>
      </c>
      <c r="Y8">
        <v>171.61</v>
      </c>
      <c r="Z8">
        <v>5.8000000000000003E-2</v>
      </c>
      <c r="AA8">
        <v>37696</v>
      </c>
      <c r="AB8">
        <v>20905</v>
      </c>
      <c r="AC8">
        <v>16791</v>
      </c>
      <c r="AD8">
        <v>503957</v>
      </c>
      <c r="AE8">
        <v>2101646</v>
      </c>
      <c r="AF8">
        <v>81</v>
      </c>
      <c r="AG8">
        <v>2267</v>
      </c>
      <c r="AH8">
        <v>2053</v>
      </c>
      <c r="AI8">
        <v>106</v>
      </c>
      <c r="AK8">
        <f t="shared" si="0"/>
        <v>24.1070078928486</v>
      </c>
      <c r="AL8">
        <f t="shared" si="1"/>
        <v>125.16502888452148</v>
      </c>
      <c r="AM8">
        <f t="shared" si="2"/>
        <v>3.8746711313082994E-3</v>
      </c>
      <c r="AN8">
        <f t="shared" si="3"/>
        <v>0.13501280447858971</v>
      </c>
      <c r="AO8">
        <f t="shared" si="4"/>
        <v>69.121471774193552</v>
      </c>
      <c r="AP8">
        <f t="shared" si="5"/>
        <v>6.2287775891341254E-2</v>
      </c>
      <c r="AR8" s="2">
        <v>43415</v>
      </c>
      <c r="AS8">
        <f t="shared" si="12"/>
        <v>-3.0781152107215513</v>
      </c>
      <c r="AT8">
        <f t="shared" si="13"/>
        <v>-0.36505475402752907</v>
      </c>
      <c r="AU8">
        <f t="shared" si="14"/>
        <v>-8.1668651032406405</v>
      </c>
      <c r="AV8">
        <f t="shared" si="15"/>
        <v>9.4261943126564045</v>
      </c>
      <c r="AW8">
        <f t="shared" si="16"/>
        <v>-1.8687990840447826</v>
      </c>
      <c r="AX8">
        <f t="shared" si="17"/>
        <v>-0.32673084051278306</v>
      </c>
    </row>
    <row r="9" spans="1:50" x14ac:dyDescent="0.25">
      <c r="A9">
        <v>20181112</v>
      </c>
      <c r="B9">
        <v>1026</v>
      </c>
      <c r="C9">
        <v>263111</v>
      </c>
      <c r="D9">
        <v>127.46</v>
      </c>
      <c r="E9">
        <v>4.87E-2</v>
      </c>
      <c r="F9">
        <v>27368</v>
      </c>
      <c r="G9">
        <v>19223</v>
      </c>
      <c r="H9">
        <v>3366312</v>
      </c>
      <c r="I9">
        <v>2251700</v>
      </c>
      <c r="J9">
        <v>1258</v>
      </c>
      <c r="K9">
        <v>1352</v>
      </c>
      <c r="L9">
        <v>1222</v>
      </c>
      <c r="M9">
        <v>1366</v>
      </c>
      <c r="O9">
        <f t="shared" si="6"/>
        <v>123.00175387313651</v>
      </c>
      <c r="P9">
        <f t="shared" si="7"/>
        <v>117.13572283202414</v>
      </c>
      <c r="Q9">
        <f t="shared" si="8"/>
        <v>4.596609178602748E-2</v>
      </c>
      <c r="R9">
        <f t="shared" si="9"/>
        <v>7.0332414295375331E-2</v>
      </c>
      <c r="S9">
        <f t="shared" si="10"/>
        <v>120.58148569466206</v>
      </c>
      <c r="T9">
        <f t="shared" si="11"/>
        <v>5.601940288896997E-2</v>
      </c>
      <c r="V9">
        <v>20181112</v>
      </c>
      <c r="W9">
        <v>1026</v>
      </c>
      <c r="X9">
        <v>262897</v>
      </c>
      <c r="Y9">
        <v>155.19</v>
      </c>
      <c r="Z9">
        <v>6.1100000000000002E-2</v>
      </c>
      <c r="AA9">
        <v>46605</v>
      </c>
      <c r="AB9">
        <v>27393</v>
      </c>
      <c r="AC9">
        <v>19212</v>
      </c>
      <c r="AD9">
        <v>936361</v>
      </c>
      <c r="AE9">
        <v>1949923</v>
      </c>
      <c r="AF9">
        <v>172</v>
      </c>
      <c r="AG9">
        <v>2424</v>
      </c>
      <c r="AH9">
        <v>1962</v>
      </c>
      <c r="AI9">
        <v>266</v>
      </c>
      <c r="AK9">
        <f t="shared" si="0"/>
        <v>34.182491877486946</v>
      </c>
      <c r="AL9">
        <f t="shared" si="1"/>
        <v>101.49505517384968</v>
      </c>
      <c r="AM9">
        <f t="shared" si="2"/>
        <v>6.2789763808272182E-3</v>
      </c>
      <c r="AN9">
        <f t="shared" si="3"/>
        <v>0.12617114303560276</v>
      </c>
      <c r="AO9">
        <f t="shared" si="4"/>
        <v>61.930779959231842</v>
      </c>
      <c r="AP9">
        <f t="shared" si="5"/>
        <v>5.5702177877910097E-2</v>
      </c>
      <c r="AR9" s="2">
        <v>43416</v>
      </c>
      <c r="AS9">
        <f t="shared" si="12"/>
        <v>-1.4803210332608259</v>
      </c>
      <c r="AT9">
        <f t="shared" si="13"/>
        <v>-0.26067779430290777</v>
      </c>
      <c r="AU9">
        <f t="shared" si="14"/>
        <v>-3.9687115405200264</v>
      </c>
      <c r="AV9">
        <f t="shared" si="15"/>
        <v>5.5838728740227426</v>
      </c>
      <c r="AW9">
        <f t="shared" si="16"/>
        <v>-0.9775117622571704</v>
      </c>
      <c r="AX9">
        <f t="shared" si="17"/>
        <v>-3.1722501105987261E-2</v>
      </c>
    </row>
    <row r="10" spans="1:50" x14ac:dyDescent="0.25">
      <c r="A10">
        <v>20181113</v>
      </c>
      <c r="B10">
        <v>1026</v>
      </c>
      <c r="C10">
        <v>261271</v>
      </c>
      <c r="D10">
        <v>215.28</v>
      </c>
      <c r="E10">
        <v>6.9699999999999998E-2</v>
      </c>
      <c r="F10">
        <v>27228</v>
      </c>
      <c r="G10">
        <v>19087</v>
      </c>
      <c r="H10">
        <v>5046730</v>
      </c>
      <c r="I10">
        <v>3558898</v>
      </c>
      <c r="J10">
        <v>1715</v>
      </c>
      <c r="K10">
        <v>1929</v>
      </c>
      <c r="L10">
        <v>1717</v>
      </c>
      <c r="M10">
        <v>1825</v>
      </c>
      <c r="O10">
        <f t="shared" si="6"/>
        <v>185.35074188335537</v>
      </c>
      <c r="P10">
        <f t="shared" si="7"/>
        <v>186.45664588463353</v>
      </c>
      <c r="Q10">
        <f t="shared" si="8"/>
        <v>6.2986631408843835E-2</v>
      </c>
      <c r="R10">
        <f t="shared" si="9"/>
        <v>0.10106355110808404</v>
      </c>
      <c r="S10">
        <f t="shared" si="10"/>
        <v>185.80649897441432</v>
      </c>
      <c r="T10">
        <f t="shared" si="11"/>
        <v>7.867861384000864E-2</v>
      </c>
      <c r="V10">
        <v>20181113</v>
      </c>
      <c r="W10">
        <v>1026</v>
      </c>
      <c r="X10">
        <v>261156</v>
      </c>
      <c r="Y10">
        <v>230.04</v>
      </c>
      <c r="Z10">
        <v>8.0699999999999994E-2</v>
      </c>
      <c r="AA10">
        <v>46357</v>
      </c>
      <c r="AB10">
        <v>27255</v>
      </c>
      <c r="AC10">
        <v>19102</v>
      </c>
      <c r="AD10">
        <v>1292084</v>
      </c>
      <c r="AE10">
        <v>2984406</v>
      </c>
      <c r="AF10">
        <v>168</v>
      </c>
      <c r="AG10">
        <v>3763</v>
      </c>
      <c r="AH10">
        <v>3210</v>
      </c>
      <c r="AI10">
        <v>254</v>
      </c>
      <c r="AK10">
        <f t="shared" si="0"/>
        <v>47.407228031553842</v>
      </c>
      <c r="AL10">
        <f t="shared" si="1"/>
        <v>156.23526332321222</v>
      </c>
      <c r="AM10">
        <f t="shared" si="2"/>
        <v>6.1640066042927899E-3</v>
      </c>
      <c r="AN10">
        <f t="shared" si="3"/>
        <v>0.19699507904931421</v>
      </c>
      <c r="AO10">
        <f t="shared" si="4"/>
        <v>92.251224194835729</v>
      </c>
      <c r="AP10">
        <f t="shared" si="5"/>
        <v>8.4798412321763703E-2</v>
      </c>
      <c r="AR10" s="2">
        <v>43417</v>
      </c>
      <c r="AS10">
        <f t="shared" si="12"/>
        <v>-2.2990585641966921</v>
      </c>
      <c r="AT10">
        <f t="shared" si="13"/>
        <v>-0.50368970935702184</v>
      </c>
      <c r="AU10">
        <f t="shared" si="14"/>
        <v>-5.6822624804551047</v>
      </c>
      <c r="AV10">
        <f t="shared" si="15"/>
        <v>9.5931527941230161</v>
      </c>
      <c r="AW10">
        <f t="shared" si="16"/>
        <v>-1.5592545796596433</v>
      </c>
      <c r="AX10">
        <f t="shared" si="17"/>
        <v>0.61197984817550621</v>
      </c>
    </row>
    <row r="11" spans="1:50" x14ac:dyDescent="0.25">
      <c r="A11">
        <v>20181114</v>
      </c>
      <c r="B11">
        <v>1027</v>
      </c>
      <c r="C11">
        <v>262215</v>
      </c>
      <c r="D11">
        <v>184.75</v>
      </c>
      <c r="E11">
        <v>6.2799999999999995E-2</v>
      </c>
      <c r="F11">
        <v>27379</v>
      </c>
      <c r="G11">
        <v>19244</v>
      </c>
      <c r="H11">
        <v>4703807</v>
      </c>
      <c r="I11">
        <v>3415124</v>
      </c>
      <c r="J11">
        <v>1565</v>
      </c>
      <c r="K11">
        <v>1825</v>
      </c>
      <c r="L11">
        <v>1651</v>
      </c>
      <c r="M11">
        <v>1709</v>
      </c>
      <c r="O11">
        <f t="shared" si="6"/>
        <v>171.80346250776142</v>
      </c>
      <c r="P11">
        <f t="shared" si="7"/>
        <v>177.46435252546249</v>
      </c>
      <c r="Q11">
        <f t="shared" si="8"/>
        <v>5.716059753825925E-2</v>
      </c>
      <c r="R11">
        <f t="shared" si="9"/>
        <v>9.4834753689461648E-2</v>
      </c>
      <c r="S11">
        <f t="shared" si="10"/>
        <v>174.14003817858139</v>
      </c>
      <c r="T11">
        <f t="shared" si="11"/>
        <v>7.2710893764879991E-2</v>
      </c>
      <c r="V11">
        <v>20181114</v>
      </c>
      <c r="W11">
        <v>1027</v>
      </c>
      <c r="X11">
        <v>262169</v>
      </c>
      <c r="Y11">
        <v>199.15</v>
      </c>
      <c r="Z11">
        <v>7.4499999999999997E-2</v>
      </c>
      <c r="AA11">
        <v>46664</v>
      </c>
      <c r="AB11">
        <v>27427</v>
      </c>
      <c r="AC11">
        <v>19237</v>
      </c>
      <c r="AD11">
        <v>1276781</v>
      </c>
      <c r="AE11">
        <v>2818881</v>
      </c>
      <c r="AF11">
        <v>109</v>
      </c>
      <c r="AG11">
        <v>3541</v>
      </c>
      <c r="AH11">
        <v>3048</v>
      </c>
      <c r="AI11">
        <v>195</v>
      </c>
      <c r="AK11">
        <f t="shared" si="0"/>
        <v>46.551974331862766</v>
      </c>
      <c r="AL11">
        <f t="shared" si="1"/>
        <v>146.53433487550035</v>
      </c>
      <c r="AM11">
        <f t="shared" si="2"/>
        <v>3.9741860210741244E-3</v>
      </c>
      <c r="AN11">
        <f t="shared" si="3"/>
        <v>0.18407236055518011</v>
      </c>
      <c r="AO11">
        <f t="shared" si="4"/>
        <v>87.769201097205553</v>
      </c>
      <c r="AP11">
        <f t="shared" si="5"/>
        <v>7.8218755357449002E-2</v>
      </c>
      <c r="AR11" s="2">
        <v>43418</v>
      </c>
      <c r="AS11">
        <f t="shared" si="12"/>
        <v>-2.0875248029316444</v>
      </c>
      <c r="AT11">
        <f t="shared" si="13"/>
        <v>-0.5155002941660356</v>
      </c>
      <c r="AU11">
        <f t="shared" si="14"/>
        <v>-5.3186411517185128</v>
      </c>
      <c r="AV11">
        <f t="shared" si="15"/>
        <v>8.9237606865718462</v>
      </c>
      <c r="AW11">
        <f t="shared" si="16"/>
        <v>-1.439513951356264</v>
      </c>
      <c r="AX11">
        <f t="shared" si="17"/>
        <v>0.550786159256901</v>
      </c>
    </row>
    <row r="12" spans="1:50" x14ac:dyDescent="0.25">
      <c r="A12">
        <v>20181115</v>
      </c>
      <c r="B12">
        <v>1027</v>
      </c>
      <c r="C12">
        <v>258947</v>
      </c>
      <c r="D12">
        <v>270.14</v>
      </c>
      <c r="E12">
        <v>8.5300000000000001E-2</v>
      </c>
      <c r="F12">
        <v>27115</v>
      </c>
      <c r="G12">
        <v>19109</v>
      </c>
      <c r="H12">
        <v>7083763</v>
      </c>
      <c r="I12">
        <v>4923217</v>
      </c>
      <c r="J12">
        <v>2371</v>
      </c>
      <c r="K12">
        <v>2642</v>
      </c>
      <c r="L12">
        <v>2254</v>
      </c>
      <c r="M12">
        <v>2181</v>
      </c>
      <c r="O12">
        <f t="shared" si="6"/>
        <v>261.24886594136086</v>
      </c>
      <c r="P12">
        <f t="shared" si="7"/>
        <v>257.63865194411011</v>
      </c>
      <c r="Q12">
        <f t="shared" si="8"/>
        <v>8.7442375069149911E-2</v>
      </c>
      <c r="R12">
        <f t="shared" si="9"/>
        <v>0.13825945889371499</v>
      </c>
      <c r="S12">
        <f t="shared" si="10"/>
        <v>259.75640359986153</v>
      </c>
      <c r="T12">
        <f t="shared" si="11"/>
        <v>0.10845015576323988</v>
      </c>
      <c r="V12">
        <v>20181115</v>
      </c>
      <c r="W12">
        <v>1027</v>
      </c>
      <c r="X12">
        <v>258973</v>
      </c>
      <c r="Y12">
        <v>279.97000000000003</v>
      </c>
      <c r="Z12">
        <v>9.4700000000000006E-2</v>
      </c>
      <c r="AA12">
        <v>46261</v>
      </c>
      <c r="AB12">
        <v>27148</v>
      </c>
      <c r="AC12">
        <v>19113</v>
      </c>
      <c r="AD12">
        <v>1798711</v>
      </c>
      <c r="AE12">
        <v>3965700</v>
      </c>
      <c r="AF12">
        <v>170</v>
      </c>
      <c r="AG12">
        <v>4702</v>
      </c>
      <c r="AH12">
        <v>4052</v>
      </c>
      <c r="AI12">
        <v>135</v>
      </c>
      <c r="AK12">
        <f t="shared" si="0"/>
        <v>66.255746279652271</v>
      </c>
      <c r="AL12">
        <f t="shared" si="1"/>
        <v>207.48705069847747</v>
      </c>
      <c r="AM12">
        <f t="shared" si="2"/>
        <v>6.2619714159422423E-3</v>
      </c>
      <c r="AN12">
        <f t="shared" si="3"/>
        <v>0.24601056872285879</v>
      </c>
      <c r="AO12">
        <f t="shared" si="4"/>
        <v>124.60627742590951</v>
      </c>
      <c r="AP12">
        <f t="shared" si="5"/>
        <v>0.10531549253150602</v>
      </c>
      <c r="AR12" s="2">
        <v>43419</v>
      </c>
      <c r="AS12">
        <f t="shared" si="12"/>
        <v>-3.2498853276951434</v>
      </c>
      <c r="AT12">
        <f t="shared" si="13"/>
        <v>-0.83586002076054389</v>
      </c>
      <c r="AU12">
        <f t="shared" si="14"/>
        <v>-8.1180403653207662</v>
      </c>
      <c r="AV12">
        <f t="shared" si="15"/>
        <v>10.775110982914379</v>
      </c>
      <c r="AW12">
        <f t="shared" si="16"/>
        <v>-2.2525021028992001</v>
      </c>
      <c r="AX12">
        <f t="shared" si="17"/>
        <v>-0.31346632317338641</v>
      </c>
    </row>
    <row r="13" spans="1:50" x14ac:dyDescent="0.25">
      <c r="A13">
        <v>20181116</v>
      </c>
      <c r="B13">
        <v>1027</v>
      </c>
      <c r="C13">
        <v>259409</v>
      </c>
      <c r="D13">
        <v>205.26</v>
      </c>
      <c r="E13">
        <v>6.7199999999999996E-2</v>
      </c>
      <c r="F13">
        <v>27156</v>
      </c>
      <c r="G13">
        <v>19070</v>
      </c>
      <c r="H13">
        <v>4852671</v>
      </c>
      <c r="I13">
        <v>3664221</v>
      </c>
      <c r="J13">
        <v>1337</v>
      </c>
      <c r="K13">
        <v>2144</v>
      </c>
      <c r="L13">
        <v>2042</v>
      </c>
      <c r="M13">
        <v>1525</v>
      </c>
      <c r="O13">
        <f t="shared" si="6"/>
        <v>178.69608926204154</v>
      </c>
      <c r="P13">
        <f t="shared" si="7"/>
        <v>192.14583114840062</v>
      </c>
      <c r="Q13">
        <f t="shared" si="8"/>
        <v>4.9234055089114742E-2</v>
      </c>
      <c r="R13">
        <f t="shared" si="9"/>
        <v>0.1124278972207656</v>
      </c>
      <c r="S13">
        <f t="shared" si="10"/>
        <v>184.24462423744214</v>
      </c>
      <c r="T13">
        <f t="shared" si="11"/>
        <v>7.5303941504780855E-2</v>
      </c>
      <c r="V13">
        <v>20181116</v>
      </c>
      <c r="W13">
        <v>1027</v>
      </c>
      <c r="X13">
        <v>259234</v>
      </c>
      <c r="Y13">
        <v>220.97</v>
      </c>
      <c r="Z13">
        <v>0.08</v>
      </c>
      <c r="AA13">
        <v>46235</v>
      </c>
      <c r="AB13">
        <v>27175</v>
      </c>
      <c r="AC13">
        <v>19060</v>
      </c>
      <c r="AD13">
        <v>1454258</v>
      </c>
      <c r="AE13">
        <v>3356535</v>
      </c>
      <c r="AF13">
        <v>97</v>
      </c>
      <c r="AG13">
        <v>4081</v>
      </c>
      <c r="AH13">
        <v>3527</v>
      </c>
      <c r="AI13">
        <v>171</v>
      </c>
      <c r="AK13">
        <f t="shared" si="0"/>
        <v>53.514553817847286</v>
      </c>
      <c r="AL13">
        <f t="shared" si="1"/>
        <v>176.10362014690452</v>
      </c>
      <c r="AM13">
        <f t="shared" si="2"/>
        <v>3.5694572217111315E-3</v>
      </c>
      <c r="AN13">
        <f t="shared" si="3"/>
        <v>0.21411332633788038</v>
      </c>
      <c r="AO13">
        <f t="shared" si="4"/>
        <v>104.05089218124797</v>
      </c>
      <c r="AP13">
        <f t="shared" si="5"/>
        <v>9.0364442521898999E-2</v>
      </c>
      <c r="AR13" s="2">
        <v>43420</v>
      </c>
      <c r="AS13">
        <f t="shared" si="12"/>
        <v>-2.0863589240699043</v>
      </c>
      <c r="AT13">
        <f t="shared" si="13"/>
        <v>-0.26737018335826834</v>
      </c>
      <c r="AU13">
        <f t="shared" si="14"/>
        <v>-4.5664597867403609</v>
      </c>
      <c r="AV13">
        <f t="shared" si="15"/>
        <v>10.168542911711478</v>
      </c>
      <c r="AW13">
        <f t="shared" si="16"/>
        <v>-1.3365622009365694</v>
      </c>
      <c r="AX13">
        <f t="shared" si="17"/>
        <v>1.5060501017118144</v>
      </c>
    </row>
    <row r="14" spans="1:50" x14ac:dyDescent="0.25">
      <c r="A14">
        <v>20181117</v>
      </c>
      <c r="B14">
        <v>1027</v>
      </c>
      <c r="C14">
        <v>226020</v>
      </c>
      <c r="D14">
        <v>163.63</v>
      </c>
      <c r="E14">
        <v>5.5899999999999998E-2</v>
      </c>
      <c r="F14">
        <v>23347</v>
      </c>
      <c r="G14">
        <v>19176</v>
      </c>
      <c r="H14">
        <v>2351041</v>
      </c>
      <c r="I14">
        <v>2870613</v>
      </c>
      <c r="J14">
        <v>791</v>
      </c>
      <c r="K14">
        <v>1971</v>
      </c>
      <c r="L14">
        <v>1885</v>
      </c>
      <c r="M14">
        <v>841</v>
      </c>
      <c r="O14">
        <f t="shared" si="6"/>
        <v>100.69991861909453</v>
      </c>
      <c r="P14">
        <f t="shared" si="7"/>
        <v>149.69821652065082</v>
      </c>
      <c r="Q14">
        <f t="shared" si="8"/>
        <v>3.3880155908682055E-2</v>
      </c>
      <c r="R14">
        <f t="shared" si="9"/>
        <v>0.10278473091364206</v>
      </c>
      <c r="S14">
        <f t="shared" si="10"/>
        <v>122.795992756861</v>
      </c>
      <c r="T14">
        <f t="shared" si="11"/>
        <v>6.4953084213249301E-2</v>
      </c>
      <c r="V14">
        <v>20181117</v>
      </c>
      <c r="W14">
        <v>1027</v>
      </c>
      <c r="X14">
        <v>225905</v>
      </c>
      <c r="Y14">
        <v>196.8</v>
      </c>
      <c r="Z14">
        <v>6.8199999999999997E-2</v>
      </c>
      <c r="AA14">
        <v>42504</v>
      </c>
      <c r="AB14">
        <v>23351</v>
      </c>
      <c r="AC14">
        <v>19153</v>
      </c>
      <c r="AD14">
        <v>698706</v>
      </c>
      <c r="AE14">
        <v>3157042</v>
      </c>
      <c r="AF14">
        <v>154</v>
      </c>
      <c r="AG14">
        <v>3043</v>
      </c>
      <c r="AH14">
        <v>2544</v>
      </c>
      <c r="AI14">
        <v>114</v>
      </c>
      <c r="AK14">
        <f t="shared" si="0"/>
        <v>29.921887713588283</v>
      </c>
      <c r="AL14">
        <f t="shared" si="1"/>
        <v>164.83276771262987</v>
      </c>
      <c r="AM14">
        <f t="shared" si="2"/>
        <v>6.5950066378313559E-3</v>
      </c>
      <c r="AN14">
        <f t="shared" si="3"/>
        <v>0.15887850467289719</v>
      </c>
      <c r="AO14">
        <f t="shared" si="4"/>
        <v>90.714944475814036</v>
      </c>
      <c r="AP14">
        <f t="shared" si="5"/>
        <v>7.5216450216450223E-2</v>
      </c>
      <c r="AR14" s="2">
        <v>43421</v>
      </c>
      <c r="AS14">
        <f t="shared" si="12"/>
        <v>-1.1796338484251043</v>
      </c>
      <c r="AT14">
        <f t="shared" si="13"/>
        <v>0.25224251986631763</v>
      </c>
      <c r="AU14">
        <f t="shared" si="14"/>
        <v>-2.7285149270850697</v>
      </c>
      <c r="AV14">
        <f t="shared" si="15"/>
        <v>5.6093773759255132</v>
      </c>
      <c r="AW14">
        <f t="shared" si="16"/>
        <v>-0.5346841380174493</v>
      </c>
      <c r="AX14">
        <f t="shared" si="17"/>
        <v>1.0263366003200922</v>
      </c>
    </row>
    <row r="15" spans="1:50" x14ac:dyDescent="0.25">
      <c r="A15">
        <v>20181118</v>
      </c>
      <c r="B15">
        <v>1027</v>
      </c>
      <c r="C15">
        <v>97160</v>
      </c>
      <c r="D15">
        <v>180.97</v>
      </c>
      <c r="E15">
        <v>5.33E-2</v>
      </c>
      <c r="F15">
        <v>10209</v>
      </c>
      <c r="G15">
        <v>8421</v>
      </c>
      <c r="H15">
        <v>2219727</v>
      </c>
      <c r="I15">
        <v>1135865</v>
      </c>
      <c r="J15">
        <v>938</v>
      </c>
      <c r="K15">
        <v>273</v>
      </c>
      <c r="L15">
        <v>245</v>
      </c>
      <c r="M15">
        <v>1082</v>
      </c>
      <c r="O15">
        <f t="shared" si="6"/>
        <v>217.42844548927417</v>
      </c>
      <c r="P15">
        <f t="shared" si="7"/>
        <v>134.88481178007362</v>
      </c>
      <c r="Q15">
        <f t="shared" si="8"/>
        <v>9.1879713977862668E-2</v>
      </c>
      <c r="R15">
        <f t="shared" si="9"/>
        <v>3.2418952618453865E-2</v>
      </c>
      <c r="S15">
        <f t="shared" si="10"/>
        <v>180.11765968867419</v>
      </c>
      <c r="T15">
        <f t="shared" si="11"/>
        <v>6.5002683843263548E-2</v>
      </c>
      <c r="V15">
        <v>20181118</v>
      </c>
      <c r="W15">
        <v>1027</v>
      </c>
      <c r="X15">
        <v>97162</v>
      </c>
      <c r="Y15">
        <v>202.58</v>
      </c>
      <c r="Z15">
        <v>6.5699999999999995E-2</v>
      </c>
      <c r="AA15">
        <v>18654</v>
      </c>
      <c r="AB15">
        <v>10237</v>
      </c>
      <c r="AC15">
        <v>8417</v>
      </c>
      <c r="AD15">
        <v>284447</v>
      </c>
      <c r="AE15">
        <v>889039</v>
      </c>
      <c r="AF15">
        <v>20</v>
      </c>
      <c r="AG15">
        <v>959</v>
      </c>
      <c r="AH15">
        <v>707</v>
      </c>
      <c r="AI15">
        <v>70</v>
      </c>
      <c r="AK15">
        <f t="shared" si="0"/>
        <v>27.786167822604277</v>
      </c>
      <c r="AL15">
        <f t="shared" si="1"/>
        <v>105.62421290245931</v>
      </c>
      <c r="AM15">
        <f t="shared" si="2"/>
        <v>1.9536973722770342E-3</v>
      </c>
      <c r="AN15">
        <f t="shared" si="3"/>
        <v>0.11393608173933706</v>
      </c>
      <c r="AO15">
        <f t="shared" si="4"/>
        <v>62.908009006111293</v>
      </c>
      <c r="AP15">
        <f t="shared" si="5"/>
        <v>5.2482041385225692E-2</v>
      </c>
      <c r="AR15" s="2">
        <v>43422</v>
      </c>
      <c r="AS15">
        <f t="shared" si="12"/>
        <v>-3.1607046277778315</v>
      </c>
      <c r="AT15">
        <f t="shared" si="13"/>
        <v>-0.48767664796023857</v>
      </c>
      <c r="AU15">
        <f t="shared" si="14"/>
        <v>-8.992601660558563</v>
      </c>
      <c r="AV15">
        <f t="shared" si="15"/>
        <v>8.1517129120883194</v>
      </c>
      <c r="AW15">
        <f t="shared" si="16"/>
        <v>-1.9534941780427151</v>
      </c>
      <c r="AX15">
        <f t="shared" si="17"/>
        <v>-1.2520642458037856</v>
      </c>
    </row>
    <row r="16" spans="1:50" x14ac:dyDescent="0.25">
      <c r="A16">
        <v>20181119</v>
      </c>
      <c r="B16">
        <v>1027</v>
      </c>
      <c r="C16">
        <v>207159</v>
      </c>
      <c r="D16">
        <v>235.93</v>
      </c>
      <c r="E16">
        <v>7.5899999999999995E-2</v>
      </c>
      <c r="F16">
        <v>21604</v>
      </c>
      <c r="G16">
        <v>15381</v>
      </c>
      <c r="H16">
        <v>4022191</v>
      </c>
      <c r="I16">
        <v>3042508</v>
      </c>
      <c r="J16">
        <v>1283</v>
      </c>
      <c r="K16">
        <v>1736</v>
      </c>
      <c r="L16">
        <v>1540</v>
      </c>
      <c r="M16">
        <v>1323</v>
      </c>
      <c r="O16">
        <f t="shared" si="6"/>
        <v>186.17806887613406</v>
      </c>
      <c r="P16">
        <f t="shared" si="7"/>
        <v>197.80950523372994</v>
      </c>
      <c r="Q16">
        <f t="shared" si="8"/>
        <v>5.9387150527680059E-2</v>
      </c>
      <c r="R16">
        <f t="shared" si="9"/>
        <v>0.11286652363305377</v>
      </c>
      <c r="S16">
        <f t="shared" si="10"/>
        <v>191.01524942544276</v>
      </c>
      <c r="T16">
        <f t="shared" si="11"/>
        <v>8.1627686900094629E-2</v>
      </c>
      <c r="V16">
        <v>20181119</v>
      </c>
      <c r="W16">
        <v>1027</v>
      </c>
      <c r="X16">
        <v>207087</v>
      </c>
      <c r="Y16">
        <v>254.42</v>
      </c>
      <c r="Z16">
        <v>8.7800000000000003E-2</v>
      </c>
      <c r="AA16">
        <v>37047</v>
      </c>
      <c r="AB16">
        <v>21649</v>
      </c>
      <c r="AC16">
        <v>15398</v>
      </c>
      <c r="AD16">
        <v>1283199</v>
      </c>
      <c r="AE16">
        <v>2811643</v>
      </c>
      <c r="AF16">
        <v>125</v>
      </c>
      <c r="AG16">
        <v>3248</v>
      </c>
      <c r="AH16">
        <v>2704</v>
      </c>
      <c r="AI16">
        <v>133</v>
      </c>
      <c r="AK16">
        <f t="shared" si="0"/>
        <v>59.272899441082728</v>
      </c>
      <c r="AL16">
        <f t="shared" si="1"/>
        <v>182.59793479672686</v>
      </c>
      <c r="AM16">
        <f t="shared" si="2"/>
        <v>5.7739387500577392E-3</v>
      </c>
      <c r="AN16">
        <f t="shared" si="3"/>
        <v>0.21093648525782568</v>
      </c>
      <c r="AO16">
        <f t="shared" si="4"/>
        <v>110.53100116068778</v>
      </c>
      <c r="AP16">
        <f t="shared" si="5"/>
        <v>9.1046508489216402E-2</v>
      </c>
      <c r="AR16" s="2">
        <v>43423</v>
      </c>
      <c r="AS16">
        <f t="shared" si="12"/>
        <v>-2.1150861572508557</v>
      </c>
      <c r="AT16">
        <f t="shared" si="13"/>
        <v>-0.25352617395005128</v>
      </c>
      <c r="AU16">
        <f t="shared" si="14"/>
        <v>-5.3613211777622318</v>
      </c>
      <c r="AV16">
        <f t="shared" si="15"/>
        <v>9.8069961624771906</v>
      </c>
      <c r="AW16">
        <f t="shared" si="16"/>
        <v>-1.3414041377459163</v>
      </c>
      <c r="AX16">
        <f t="shared" si="17"/>
        <v>0.9418821589121773</v>
      </c>
    </row>
    <row r="17" spans="1:50" x14ac:dyDescent="0.25">
      <c r="A17">
        <v>20181120</v>
      </c>
      <c r="B17">
        <v>1027</v>
      </c>
      <c r="C17">
        <v>253719</v>
      </c>
      <c r="D17">
        <v>200.74</v>
      </c>
      <c r="E17">
        <v>6.8599999999999994E-2</v>
      </c>
      <c r="F17">
        <v>26521</v>
      </c>
      <c r="G17">
        <v>18616</v>
      </c>
      <c r="H17">
        <v>5314816</v>
      </c>
      <c r="I17">
        <v>3586912</v>
      </c>
      <c r="J17">
        <v>1719</v>
      </c>
      <c r="K17">
        <v>2026</v>
      </c>
      <c r="L17">
        <v>1806</v>
      </c>
      <c r="M17">
        <v>1915</v>
      </c>
      <c r="O17">
        <f t="shared" si="6"/>
        <v>200.4002865653633</v>
      </c>
      <c r="P17">
        <f t="shared" si="7"/>
        <v>192.67898581865063</v>
      </c>
      <c r="Q17">
        <f t="shared" si="8"/>
        <v>6.4816560461521053E-2</v>
      </c>
      <c r="R17">
        <f t="shared" si="9"/>
        <v>0.10883111302105715</v>
      </c>
      <c r="S17">
        <f t="shared" si="10"/>
        <v>197.21576533664177</v>
      </c>
      <c r="T17">
        <f t="shared" si="11"/>
        <v>8.2969625805879882E-2</v>
      </c>
      <c r="V17">
        <v>20181120</v>
      </c>
      <c r="W17">
        <v>1027</v>
      </c>
      <c r="X17">
        <v>253661</v>
      </c>
      <c r="Y17">
        <v>219.93</v>
      </c>
      <c r="Z17">
        <v>7.8E-2</v>
      </c>
      <c r="AA17">
        <v>45175</v>
      </c>
      <c r="AB17">
        <v>26564</v>
      </c>
      <c r="AC17">
        <v>18611</v>
      </c>
      <c r="AD17">
        <v>1351311</v>
      </c>
      <c r="AE17">
        <v>3091147</v>
      </c>
      <c r="AF17">
        <v>120</v>
      </c>
      <c r="AG17">
        <v>3806</v>
      </c>
      <c r="AH17">
        <v>3309</v>
      </c>
      <c r="AI17">
        <v>169</v>
      </c>
      <c r="AK17">
        <f t="shared" si="0"/>
        <v>50.870012046378555</v>
      </c>
      <c r="AL17">
        <f t="shared" si="1"/>
        <v>166.09247219386384</v>
      </c>
      <c r="AM17">
        <f t="shared" si="2"/>
        <v>4.5173919590423125E-3</v>
      </c>
      <c r="AN17">
        <f t="shared" si="3"/>
        <v>0.20450271344903551</v>
      </c>
      <c r="AO17">
        <f t="shared" si="4"/>
        <v>98.338859988931929</v>
      </c>
      <c r="AP17">
        <f t="shared" si="5"/>
        <v>8.6906474820143881E-2</v>
      </c>
      <c r="AR17" s="2">
        <v>43424</v>
      </c>
      <c r="AS17">
        <f t="shared" si="12"/>
        <v>-2.4921712419830793</v>
      </c>
      <c r="AT17">
        <f t="shared" si="13"/>
        <v>-0.44310856041311314</v>
      </c>
      <c r="AU17">
        <f t="shared" si="14"/>
        <v>-6.0299168502478739</v>
      </c>
      <c r="AV17">
        <f t="shared" si="15"/>
        <v>9.5671600427978358</v>
      </c>
      <c r="AW17">
        <f t="shared" si="16"/>
        <v>-1.6479484224618306</v>
      </c>
      <c r="AX17">
        <f t="shared" si="17"/>
        <v>0.39368490142639989</v>
      </c>
    </row>
    <row r="18" spans="1:50" x14ac:dyDescent="0.25">
      <c r="A18">
        <v>20181121</v>
      </c>
      <c r="B18">
        <v>1027</v>
      </c>
      <c r="C18">
        <v>261350</v>
      </c>
      <c r="D18">
        <v>140.57</v>
      </c>
      <c r="E18">
        <v>5.2600000000000001E-2</v>
      </c>
      <c r="F18">
        <v>27065</v>
      </c>
      <c r="G18">
        <v>19022</v>
      </c>
      <c r="H18">
        <v>3073644</v>
      </c>
      <c r="I18">
        <v>2289021</v>
      </c>
      <c r="J18">
        <v>1012</v>
      </c>
      <c r="K18">
        <v>1403</v>
      </c>
      <c r="L18">
        <v>1276</v>
      </c>
      <c r="M18">
        <v>1154</v>
      </c>
      <c r="O18">
        <f t="shared" si="6"/>
        <v>113.56526879733974</v>
      </c>
      <c r="P18">
        <f t="shared" si="7"/>
        <v>120.3354536852066</v>
      </c>
      <c r="Q18">
        <f t="shared" si="8"/>
        <v>3.7391464991686683E-2</v>
      </c>
      <c r="R18">
        <f t="shared" si="9"/>
        <v>7.3756702765219215E-2</v>
      </c>
      <c r="S18">
        <f t="shared" si="10"/>
        <v>116.35960249094104</v>
      </c>
      <c r="T18">
        <f t="shared" si="11"/>
        <v>5.2400893961420794E-2</v>
      </c>
      <c r="V18">
        <v>20181121</v>
      </c>
      <c r="W18">
        <v>1027</v>
      </c>
      <c r="X18">
        <v>261100</v>
      </c>
      <c r="Y18">
        <v>167.83</v>
      </c>
      <c r="Z18">
        <v>6.4399999999999999E-2</v>
      </c>
      <c r="AA18">
        <v>46104</v>
      </c>
      <c r="AB18">
        <v>27087</v>
      </c>
      <c r="AC18">
        <v>19017</v>
      </c>
      <c r="AD18">
        <v>1136223</v>
      </c>
      <c r="AE18">
        <v>1918078</v>
      </c>
      <c r="AF18">
        <v>139</v>
      </c>
      <c r="AG18">
        <v>2438</v>
      </c>
      <c r="AH18">
        <v>1987</v>
      </c>
      <c r="AI18">
        <v>280</v>
      </c>
      <c r="AK18">
        <f t="shared" si="0"/>
        <v>41.947170229261268</v>
      </c>
      <c r="AL18">
        <f t="shared" si="1"/>
        <v>100.86122942630278</v>
      </c>
      <c r="AM18">
        <f t="shared" si="2"/>
        <v>5.1316129508620374E-3</v>
      </c>
      <c r="AN18">
        <f t="shared" si="3"/>
        <v>0.12820108324131041</v>
      </c>
      <c r="AO18">
        <f t="shared" si="4"/>
        <v>66.248069581815031</v>
      </c>
      <c r="AP18">
        <f t="shared" si="5"/>
        <v>5.5895366996356062E-2</v>
      </c>
      <c r="AR18" s="2">
        <v>43425</v>
      </c>
      <c r="AS18">
        <f t="shared" si="12"/>
        <v>-1.1936349761346412</v>
      </c>
      <c r="AT18">
        <f t="shared" si="13"/>
        <v>-0.32457040431506362</v>
      </c>
      <c r="AU18">
        <f t="shared" si="14"/>
        <v>-3.2259852040824648</v>
      </c>
      <c r="AV18">
        <f t="shared" si="15"/>
        <v>5.4444380476091192</v>
      </c>
      <c r="AW18">
        <f t="shared" si="16"/>
        <v>-0.83519221515210018</v>
      </c>
      <c r="AX18">
        <f t="shared" si="17"/>
        <v>0.34944730349352682</v>
      </c>
    </row>
    <row r="19" spans="1:50" x14ac:dyDescent="0.25">
      <c r="A19">
        <v>20181122</v>
      </c>
      <c r="S19" t="e">
        <f t="shared" si="10"/>
        <v>#DIV/0!</v>
      </c>
      <c r="T19" t="e">
        <f t="shared" si="11"/>
        <v>#DIV/0!</v>
      </c>
      <c r="V19">
        <v>20181122</v>
      </c>
      <c r="AO19" t="e">
        <f t="shared" si="4"/>
        <v>#DIV/0!</v>
      </c>
      <c r="AP19" t="e">
        <f t="shared" si="5"/>
        <v>#DIV/0!</v>
      </c>
      <c r="AR19" s="2">
        <v>43426</v>
      </c>
    </row>
    <row r="20" spans="1:50" x14ac:dyDescent="0.25">
      <c r="A20">
        <v>20181123</v>
      </c>
      <c r="S20" t="e">
        <f t="shared" si="10"/>
        <v>#DIV/0!</v>
      </c>
      <c r="T20" t="e">
        <f t="shared" si="11"/>
        <v>#DIV/0!</v>
      </c>
      <c r="V20">
        <v>20181123</v>
      </c>
      <c r="AO20" t="e">
        <f t="shared" si="4"/>
        <v>#DIV/0!</v>
      </c>
      <c r="AP20" t="e">
        <f t="shared" si="5"/>
        <v>#DIV/0!</v>
      </c>
      <c r="AR20" s="2">
        <v>43427</v>
      </c>
    </row>
    <row r="21" spans="1:50" x14ac:dyDescent="0.25">
      <c r="A21">
        <v>20181124</v>
      </c>
      <c r="B21">
        <v>1027</v>
      </c>
      <c r="C21">
        <v>224419</v>
      </c>
      <c r="D21">
        <v>230.27</v>
      </c>
      <c r="E21">
        <v>7.8899999999999998E-2</v>
      </c>
      <c r="F21">
        <v>23416</v>
      </c>
      <c r="G21">
        <v>19185</v>
      </c>
      <c r="H21">
        <v>6881668</v>
      </c>
      <c r="I21">
        <v>5346006</v>
      </c>
      <c r="J21">
        <v>2487</v>
      </c>
      <c r="K21">
        <v>2569</v>
      </c>
      <c r="L21">
        <v>2290</v>
      </c>
      <c r="M21">
        <v>2259</v>
      </c>
      <c r="O21">
        <f t="shared" si="6"/>
        <v>293.8874274000683</v>
      </c>
      <c r="P21">
        <f t="shared" si="7"/>
        <v>278.65551211884286</v>
      </c>
      <c r="Q21">
        <f t="shared" si="8"/>
        <v>0.10620942944994875</v>
      </c>
      <c r="R21">
        <f t="shared" si="9"/>
        <v>0.13390669794109983</v>
      </c>
      <c r="S21">
        <f t="shared" si="10"/>
        <v>287.02786319569964</v>
      </c>
      <c r="T21">
        <f t="shared" si="11"/>
        <v>0.11868266003145467</v>
      </c>
      <c r="V21">
        <v>20181124</v>
      </c>
      <c r="W21">
        <v>1027</v>
      </c>
      <c r="X21">
        <v>224352</v>
      </c>
      <c r="Y21">
        <v>236.09</v>
      </c>
      <c r="Z21">
        <v>8.4199999999999997E-2</v>
      </c>
      <c r="AA21">
        <v>42601</v>
      </c>
      <c r="AB21">
        <v>23438</v>
      </c>
      <c r="AC21">
        <v>19163</v>
      </c>
      <c r="AD21">
        <v>1136766</v>
      </c>
      <c r="AE21">
        <v>4952494</v>
      </c>
      <c r="AF21">
        <v>137</v>
      </c>
      <c r="AG21">
        <v>4036</v>
      </c>
      <c r="AH21">
        <v>3604</v>
      </c>
      <c r="AI21">
        <v>151</v>
      </c>
      <c r="AK21">
        <f t="shared" ref="AK21:AK51" si="18">AD21/AB21</f>
        <v>48.500981312398672</v>
      </c>
      <c r="AL21">
        <f t="shared" ref="AL21:AL51" si="19">AE21/AC21</f>
        <v>258.4404320826593</v>
      </c>
      <c r="AM21">
        <f t="shared" ref="AM21:AM51" si="20">AF21/AB21</f>
        <v>5.8452086355491083E-3</v>
      </c>
      <c r="AN21">
        <f t="shared" ref="AN21:AN51" si="21">AG21/AC21</f>
        <v>0.21061420445650472</v>
      </c>
      <c r="AO21">
        <f t="shared" si="4"/>
        <v>142.93702025774044</v>
      </c>
      <c r="AP21">
        <f t="shared" si="5"/>
        <v>9.7955447055233444E-2</v>
      </c>
      <c r="AR21" s="2">
        <v>43428</v>
      </c>
      <c r="AS21">
        <f t="shared" si="12"/>
        <v>-4.0897741014611606</v>
      </c>
      <c r="AT21">
        <f t="shared" si="13"/>
        <v>-0.33691800060305943</v>
      </c>
      <c r="AU21">
        <f t="shared" si="14"/>
        <v>-10.036422081439964</v>
      </c>
      <c r="AV21">
        <f t="shared" si="15"/>
        <v>7.6707506515404891</v>
      </c>
      <c r="AW21">
        <f t="shared" si="16"/>
        <v>-2.4015140489659865</v>
      </c>
      <c r="AX21">
        <f t="shared" si="17"/>
        <v>-2.0727212976221225</v>
      </c>
    </row>
    <row r="22" spans="1:50" x14ac:dyDescent="0.25">
      <c r="A22">
        <v>20181125</v>
      </c>
      <c r="B22">
        <v>1027</v>
      </c>
      <c r="C22">
        <v>202128</v>
      </c>
      <c r="D22">
        <v>152.34</v>
      </c>
      <c r="E22">
        <v>4.58E-2</v>
      </c>
      <c r="F22">
        <v>21076</v>
      </c>
      <c r="G22">
        <v>16929</v>
      </c>
      <c r="H22">
        <v>3911831</v>
      </c>
      <c r="I22">
        <v>2225846</v>
      </c>
      <c r="J22">
        <v>1469</v>
      </c>
      <c r="K22">
        <v>530</v>
      </c>
      <c r="L22">
        <v>514</v>
      </c>
      <c r="M22">
        <v>1765</v>
      </c>
      <c r="O22">
        <f t="shared" si="6"/>
        <v>185.60594989561588</v>
      </c>
      <c r="P22">
        <f t="shared" si="7"/>
        <v>131.48124520054344</v>
      </c>
      <c r="Q22">
        <f t="shared" si="8"/>
        <v>6.9700132852533694E-2</v>
      </c>
      <c r="R22">
        <f t="shared" si="9"/>
        <v>3.1307224289680427E-2</v>
      </c>
      <c r="S22">
        <f t="shared" si="10"/>
        <v>161.49656624128403</v>
      </c>
      <c r="T22">
        <f t="shared" si="11"/>
        <v>5.2598342323378504E-2</v>
      </c>
      <c r="V22">
        <v>20181125</v>
      </c>
      <c r="W22">
        <v>1027</v>
      </c>
      <c r="X22">
        <v>202077</v>
      </c>
      <c r="Y22">
        <v>165.12</v>
      </c>
      <c r="Z22">
        <v>5.3900000000000003E-2</v>
      </c>
      <c r="AA22">
        <v>37997</v>
      </c>
      <c r="AB22">
        <v>21096</v>
      </c>
      <c r="AC22">
        <v>16901</v>
      </c>
      <c r="AD22">
        <v>660309</v>
      </c>
      <c r="AE22">
        <v>1697403</v>
      </c>
      <c r="AF22">
        <v>61</v>
      </c>
      <c r="AG22">
        <v>1817</v>
      </c>
      <c r="AH22">
        <v>1631</v>
      </c>
      <c r="AI22">
        <v>91</v>
      </c>
      <c r="AK22">
        <f t="shared" si="18"/>
        <v>31.300199089874859</v>
      </c>
      <c r="AL22">
        <f t="shared" si="19"/>
        <v>100.43210460919472</v>
      </c>
      <c r="AM22">
        <f t="shared" si="20"/>
        <v>2.8915434205536595E-3</v>
      </c>
      <c r="AN22">
        <f t="shared" si="21"/>
        <v>0.10750843145376013</v>
      </c>
      <c r="AO22">
        <f t="shared" si="4"/>
        <v>62.049951311945676</v>
      </c>
      <c r="AP22">
        <f t="shared" si="5"/>
        <v>4.9424954601679082E-2</v>
      </c>
      <c r="AR22" s="2">
        <v>43429</v>
      </c>
      <c r="AS22">
        <f t="shared" si="12"/>
        <v>-2.5717625134290167</v>
      </c>
      <c r="AT22">
        <f t="shared" si="13"/>
        <v>-0.51748567652247857</v>
      </c>
      <c r="AU22">
        <f t="shared" si="14"/>
        <v>-6.6808589431980039</v>
      </c>
      <c r="AV22">
        <f t="shared" si="15"/>
        <v>7.6201207164079703</v>
      </c>
      <c r="AW22">
        <f t="shared" si="16"/>
        <v>-1.6574435821556393</v>
      </c>
      <c r="AX22">
        <f t="shared" si="17"/>
        <v>-0.31733877216994222</v>
      </c>
    </row>
    <row r="23" spans="1:50" x14ac:dyDescent="0.25">
      <c r="A23">
        <v>20181126</v>
      </c>
      <c r="B23">
        <v>1027</v>
      </c>
      <c r="C23">
        <v>257548</v>
      </c>
      <c r="D23">
        <v>192.48</v>
      </c>
      <c r="E23">
        <v>6.4399999999999999E-2</v>
      </c>
      <c r="F23">
        <v>26995</v>
      </c>
      <c r="G23">
        <v>18942</v>
      </c>
      <c r="H23">
        <v>4374320</v>
      </c>
      <c r="I23">
        <v>3024738</v>
      </c>
      <c r="J23">
        <v>1353</v>
      </c>
      <c r="K23">
        <v>1821</v>
      </c>
      <c r="L23">
        <v>1626</v>
      </c>
      <c r="M23">
        <v>1526</v>
      </c>
      <c r="O23">
        <f t="shared" si="6"/>
        <v>162.04185960363031</v>
      </c>
      <c r="P23">
        <f t="shared" si="7"/>
        <v>159.68419385492555</v>
      </c>
      <c r="Q23">
        <f t="shared" si="8"/>
        <v>5.0120392665308391E-2</v>
      </c>
      <c r="R23">
        <f t="shared" si="9"/>
        <v>9.6135571745327844E-2</v>
      </c>
      <c r="S23">
        <f t="shared" si="10"/>
        <v>161.06968239110086</v>
      </c>
      <c r="T23">
        <f t="shared" si="11"/>
        <v>6.9094629601410634E-2</v>
      </c>
      <c r="V23">
        <v>20181126</v>
      </c>
      <c r="W23">
        <v>1027</v>
      </c>
      <c r="X23">
        <v>257477</v>
      </c>
      <c r="Y23">
        <v>213.63</v>
      </c>
      <c r="Z23">
        <v>7.6799999999999993E-2</v>
      </c>
      <c r="AA23">
        <v>45975</v>
      </c>
      <c r="AB23">
        <v>27035</v>
      </c>
      <c r="AC23">
        <v>18940</v>
      </c>
      <c r="AD23">
        <v>1355416</v>
      </c>
      <c r="AE23">
        <v>2786277</v>
      </c>
      <c r="AF23">
        <v>184</v>
      </c>
      <c r="AG23">
        <v>3481</v>
      </c>
      <c r="AH23">
        <v>2857</v>
      </c>
      <c r="AI23">
        <v>203</v>
      </c>
      <c r="AK23">
        <f t="shared" si="18"/>
        <v>50.135601997410767</v>
      </c>
      <c r="AL23">
        <f t="shared" si="19"/>
        <v>147.11071805702218</v>
      </c>
      <c r="AM23">
        <f t="shared" si="20"/>
        <v>6.8059922322914737E-3</v>
      </c>
      <c r="AN23">
        <f t="shared" si="21"/>
        <v>0.18379091869060191</v>
      </c>
      <c r="AO23">
        <f t="shared" si="4"/>
        <v>90.085764002175097</v>
      </c>
      <c r="AP23">
        <f t="shared" si="5"/>
        <v>7.9717237629146273E-2</v>
      </c>
      <c r="AR23" s="2">
        <v>43430</v>
      </c>
      <c r="AS23">
        <f t="shared" si="12"/>
        <v>-1.8651042934369926</v>
      </c>
      <c r="AT23">
        <f t="shared" si="13"/>
        <v>-0.20955792996505618</v>
      </c>
      <c r="AU23">
        <f t="shared" si="14"/>
        <v>-4.3314400433016917</v>
      </c>
      <c r="AV23">
        <f t="shared" si="15"/>
        <v>8.7655346945274069</v>
      </c>
      <c r="AW23">
        <f t="shared" si="16"/>
        <v>-1.183065306482096</v>
      </c>
      <c r="AX23">
        <f t="shared" si="17"/>
        <v>1.0622608027735638</v>
      </c>
    </row>
    <row r="24" spans="1:50" x14ac:dyDescent="0.25">
      <c r="A24">
        <v>20181127</v>
      </c>
      <c r="B24">
        <v>1027</v>
      </c>
      <c r="C24">
        <v>256364</v>
      </c>
      <c r="D24">
        <v>243.29</v>
      </c>
      <c r="E24">
        <v>7.6399999999999996E-2</v>
      </c>
      <c r="F24">
        <v>26895</v>
      </c>
      <c r="G24">
        <v>18901</v>
      </c>
      <c r="H24">
        <v>5748786</v>
      </c>
      <c r="I24">
        <v>4311379</v>
      </c>
      <c r="J24">
        <v>1534</v>
      </c>
      <c r="K24">
        <v>2469</v>
      </c>
      <c r="L24">
        <v>2242</v>
      </c>
      <c r="M24">
        <v>1573</v>
      </c>
      <c r="O24">
        <f t="shared" si="6"/>
        <v>213.74924707194646</v>
      </c>
      <c r="P24">
        <f t="shared" si="7"/>
        <v>228.1032220517433</v>
      </c>
      <c r="Q24">
        <f t="shared" si="8"/>
        <v>5.7036623907789553E-2</v>
      </c>
      <c r="R24">
        <f t="shared" si="9"/>
        <v>0.13062800910004763</v>
      </c>
      <c r="S24">
        <f t="shared" si="10"/>
        <v>219.67344309546687</v>
      </c>
      <c r="T24">
        <f t="shared" si="11"/>
        <v>8.7409380731941655E-2</v>
      </c>
      <c r="V24">
        <v>20181127</v>
      </c>
      <c r="W24">
        <v>1027</v>
      </c>
      <c r="X24">
        <v>256256</v>
      </c>
      <c r="Y24">
        <v>258.63</v>
      </c>
      <c r="Z24">
        <v>8.8900000000000007E-2</v>
      </c>
      <c r="AA24">
        <v>45814</v>
      </c>
      <c r="AB24">
        <v>26927</v>
      </c>
      <c r="AC24">
        <v>18887</v>
      </c>
      <c r="AD24">
        <v>1674567</v>
      </c>
      <c r="AE24">
        <v>3949187</v>
      </c>
      <c r="AF24">
        <v>172</v>
      </c>
      <c r="AG24">
        <v>4537</v>
      </c>
      <c r="AH24">
        <v>4023</v>
      </c>
      <c r="AI24">
        <v>134</v>
      </c>
      <c r="AK24">
        <f t="shared" si="18"/>
        <v>62.189141010881272</v>
      </c>
      <c r="AL24">
        <f t="shared" si="19"/>
        <v>209.09551543389634</v>
      </c>
      <c r="AM24">
        <f t="shared" si="20"/>
        <v>6.3876406580755376E-3</v>
      </c>
      <c r="AN24">
        <f t="shared" si="21"/>
        <v>0.24021813946100493</v>
      </c>
      <c r="AO24">
        <f t="shared" si="4"/>
        <v>122.75186624176015</v>
      </c>
      <c r="AP24">
        <f t="shared" si="5"/>
        <v>0.10278517483738595</v>
      </c>
      <c r="AR24" s="2">
        <v>43431</v>
      </c>
      <c r="AS24">
        <f t="shared" si="12"/>
        <v>-2.52600176768442</v>
      </c>
      <c r="AT24">
        <f t="shared" si="13"/>
        <v>-0.31679511029744939</v>
      </c>
      <c r="AU24">
        <f t="shared" si="14"/>
        <v>-5.0648983249714012</v>
      </c>
      <c r="AV24">
        <f t="shared" si="15"/>
        <v>10.95901303609573</v>
      </c>
      <c r="AW24">
        <f t="shared" si="16"/>
        <v>-1.6153596142284452</v>
      </c>
      <c r="AX24">
        <f t="shared" si="17"/>
        <v>1.5375794105444291</v>
      </c>
    </row>
    <row r="25" spans="1:50" x14ac:dyDescent="0.25">
      <c r="A25">
        <v>20181128</v>
      </c>
      <c r="B25">
        <v>1027</v>
      </c>
      <c r="C25">
        <v>257222</v>
      </c>
      <c r="D25">
        <v>162.04</v>
      </c>
      <c r="E25">
        <v>5.4100000000000002E-2</v>
      </c>
      <c r="F25">
        <v>26106</v>
      </c>
      <c r="G25">
        <v>18399</v>
      </c>
      <c r="H25">
        <v>3916177</v>
      </c>
      <c r="I25">
        <v>2862363</v>
      </c>
      <c r="J25">
        <v>1242</v>
      </c>
      <c r="K25">
        <v>1614</v>
      </c>
      <c r="L25">
        <v>1453</v>
      </c>
      <c r="M25">
        <v>1287</v>
      </c>
      <c r="O25">
        <f t="shared" si="6"/>
        <v>150.01061058760439</v>
      </c>
      <c r="P25">
        <f t="shared" si="7"/>
        <v>155.57166150334257</v>
      </c>
      <c r="Q25">
        <f t="shared" si="8"/>
        <v>4.7575270052861413E-2</v>
      </c>
      <c r="R25">
        <f t="shared" si="9"/>
        <v>8.772215881297897E-2</v>
      </c>
      <c r="S25">
        <f t="shared" si="10"/>
        <v>152.30962813167059</v>
      </c>
      <c r="T25">
        <f t="shared" si="11"/>
        <v>6.4172564880350516E-2</v>
      </c>
      <c r="V25">
        <v>20181128</v>
      </c>
      <c r="W25">
        <v>1027</v>
      </c>
      <c r="X25">
        <v>257134</v>
      </c>
      <c r="Y25">
        <v>182.62</v>
      </c>
      <c r="Z25">
        <v>6.6199999999999995E-2</v>
      </c>
      <c r="AA25">
        <v>44543</v>
      </c>
      <c r="AB25">
        <v>26151</v>
      </c>
      <c r="AC25">
        <v>18392</v>
      </c>
      <c r="AD25">
        <v>994462</v>
      </c>
      <c r="AE25">
        <v>2435318</v>
      </c>
      <c r="AF25">
        <v>101</v>
      </c>
      <c r="AG25">
        <v>3084</v>
      </c>
      <c r="AH25">
        <v>2636</v>
      </c>
      <c r="AI25">
        <v>218</v>
      </c>
      <c r="AK25">
        <f t="shared" si="18"/>
        <v>38.027685365760391</v>
      </c>
      <c r="AL25">
        <f t="shared" si="19"/>
        <v>132.41180948238363</v>
      </c>
      <c r="AM25">
        <f t="shared" si="20"/>
        <v>3.8621850024855645E-3</v>
      </c>
      <c r="AN25">
        <f t="shared" si="21"/>
        <v>0.16768160069595475</v>
      </c>
      <c r="AO25">
        <f t="shared" si="4"/>
        <v>76.999304043284013</v>
      </c>
      <c r="AP25">
        <f t="shared" si="5"/>
        <v>7.1503940013021128E-2</v>
      </c>
      <c r="AR25" s="2">
        <v>43432</v>
      </c>
      <c r="AS25">
        <f t="shared" si="12"/>
        <v>-1.8663820870307333</v>
      </c>
      <c r="AT25">
        <f t="shared" si="13"/>
        <v>-0.38599753368264894</v>
      </c>
      <c r="AU25">
        <f t="shared" si="14"/>
        <v>-4.3713085050375851</v>
      </c>
      <c r="AV25">
        <f t="shared" si="15"/>
        <v>7.9959441882975781</v>
      </c>
      <c r="AW25">
        <f t="shared" si="16"/>
        <v>-1.2551720681397762</v>
      </c>
      <c r="AX25">
        <f t="shared" si="17"/>
        <v>0.73313751326706122</v>
      </c>
    </row>
    <row r="26" spans="1:50" x14ac:dyDescent="0.25">
      <c r="A26">
        <v>20181129</v>
      </c>
      <c r="B26">
        <v>1027</v>
      </c>
      <c r="C26">
        <v>257976</v>
      </c>
      <c r="D26">
        <v>169.93</v>
      </c>
      <c r="E26">
        <v>5.6099999999999997E-2</v>
      </c>
      <c r="F26">
        <v>26909</v>
      </c>
      <c r="G26">
        <v>18924</v>
      </c>
      <c r="H26">
        <v>4480155</v>
      </c>
      <c r="I26">
        <v>2890797</v>
      </c>
      <c r="J26">
        <v>1535</v>
      </c>
      <c r="K26">
        <v>1559</v>
      </c>
      <c r="L26">
        <v>1468</v>
      </c>
      <c r="M26">
        <v>1673</v>
      </c>
      <c r="O26">
        <f t="shared" si="6"/>
        <v>166.49280909732803</v>
      </c>
      <c r="P26">
        <f t="shared" si="7"/>
        <v>152.75824350031706</v>
      </c>
      <c r="Q26">
        <f t="shared" si="8"/>
        <v>5.7044111635512283E-2</v>
      </c>
      <c r="R26">
        <f t="shared" si="9"/>
        <v>8.2382160219826681E-2</v>
      </c>
      <c r="S26">
        <f t="shared" si="10"/>
        <v>160.82194052320381</v>
      </c>
      <c r="T26">
        <f t="shared" si="11"/>
        <v>6.7505945497785436E-2</v>
      </c>
      <c r="V26">
        <v>20181129</v>
      </c>
      <c r="W26">
        <v>1027</v>
      </c>
      <c r="X26">
        <v>257875</v>
      </c>
      <c r="Y26">
        <v>194.45</v>
      </c>
      <c r="Z26">
        <v>6.83E-2</v>
      </c>
      <c r="AA26">
        <v>45882</v>
      </c>
      <c r="AB26">
        <v>26987</v>
      </c>
      <c r="AC26">
        <v>18895</v>
      </c>
      <c r="AD26">
        <v>1027506</v>
      </c>
      <c r="AE26">
        <v>2568270</v>
      </c>
      <c r="AF26">
        <v>148</v>
      </c>
      <c r="AG26">
        <v>3247</v>
      </c>
      <c r="AH26">
        <v>2710</v>
      </c>
      <c r="AI26">
        <v>238</v>
      </c>
      <c r="AK26">
        <f t="shared" si="18"/>
        <v>38.074109756549447</v>
      </c>
      <c r="AL26">
        <f t="shared" si="19"/>
        <v>135.92326012172532</v>
      </c>
      <c r="AM26">
        <f t="shared" si="20"/>
        <v>5.4841219846592801E-3</v>
      </c>
      <c r="AN26">
        <f t="shared" si="21"/>
        <v>0.17184440328129136</v>
      </c>
      <c r="AO26">
        <f t="shared" si="4"/>
        <v>78.370079769844381</v>
      </c>
      <c r="AP26">
        <f t="shared" si="5"/>
        <v>7.3994158929427664E-2</v>
      </c>
      <c r="AR26" s="2">
        <v>43433</v>
      </c>
      <c r="AS26">
        <f t="shared" si="12"/>
        <v>-2.1403116556796431</v>
      </c>
      <c r="AT26">
        <f t="shared" si="13"/>
        <v>-0.28058305630986241</v>
      </c>
      <c r="AU26">
        <f t="shared" si="14"/>
        <v>-5.1559989650853</v>
      </c>
      <c r="AV26">
        <f t="shared" si="15"/>
        <v>8.9462243061464672</v>
      </c>
      <c r="AW26">
        <f t="shared" si="16"/>
        <v>-1.3741976792226571</v>
      </c>
      <c r="AX26">
        <f t="shared" si="17"/>
        <v>0.64882134316422291</v>
      </c>
    </row>
    <row r="27" spans="1:50" x14ac:dyDescent="0.25">
      <c r="A27">
        <v>20181130</v>
      </c>
      <c r="B27">
        <v>1027</v>
      </c>
      <c r="C27">
        <v>259623</v>
      </c>
      <c r="D27">
        <v>246.55</v>
      </c>
      <c r="E27">
        <v>8.0500000000000002E-2</v>
      </c>
      <c r="F27">
        <v>27015</v>
      </c>
      <c r="G27">
        <v>19065</v>
      </c>
      <c r="H27">
        <v>5938481</v>
      </c>
      <c r="I27">
        <v>4282655</v>
      </c>
      <c r="J27">
        <v>1727</v>
      </c>
      <c r="K27">
        <v>2253</v>
      </c>
      <c r="L27">
        <v>2139</v>
      </c>
      <c r="M27">
        <v>1771</v>
      </c>
      <c r="O27">
        <f t="shared" si="6"/>
        <v>219.82161761984082</v>
      </c>
      <c r="P27">
        <f t="shared" si="7"/>
        <v>224.63440860215053</v>
      </c>
      <c r="Q27">
        <f t="shared" si="8"/>
        <v>6.3927447714232838E-2</v>
      </c>
      <c r="R27">
        <f t="shared" si="9"/>
        <v>0.11817466561762392</v>
      </c>
      <c r="S27">
        <f t="shared" si="10"/>
        <v>221.81284722222222</v>
      </c>
      <c r="T27">
        <f t="shared" si="11"/>
        <v>8.6371527777777776E-2</v>
      </c>
      <c r="V27">
        <v>20181130</v>
      </c>
      <c r="W27">
        <v>1027</v>
      </c>
      <c r="X27">
        <v>259522</v>
      </c>
      <c r="Y27">
        <v>261.22000000000003</v>
      </c>
      <c r="Z27">
        <v>9.2600000000000002E-2</v>
      </c>
      <c r="AA27">
        <v>46117</v>
      </c>
      <c r="AB27">
        <v>27070</v>
      </c>
      <c r="AC27">
        <v>19047</v>
      </c>
      <c r="AD27">
        <v>1654041</v>
      </c>
      <c r="AE27">
        <v>3878266</v>
      </c>
      <c r="AF27">
        <v>194</v>
      </c>
      <c r="AG27">
        <v>4444</v>
      </c>
      <c r="AH27">
        <v>3990</v>
      </c>
      <c r="AI27">
        <v>158</v>
      </c>
      <c r="AK27">
        <f t="shared" si="18"/>
        <v>61.102364240857035</v>
      </c>
      <c r="AL27">
        <f t="shared" si="19"/>
        <v>203.61558250643145</v>
      </c>
      <c r="AM27">
        <f t="shared" si="20"/>
        <v>7.1666050978943484E-3</v>
      </c>
      <c r="AN27">
        <f t="shared" si="21"/>
        <v>0.23331758282144169</v>
      </c>
      <c r="AO27">
        <f t="shared" si="4"/>
        <v>119.96242166663053</v>
      </c>
      <c r="AP27">
        <f t="shared" si="5"/>
        <v>0.1005702886137433</v>
      </c>
      <c r="AR27" s="2">
        <v>43434</v>
      </c>
      <c r="AS27">
        <f t="shared" si="12"/>
        <v>-2.6453208896497298</v>
      </c>
      <c r="AT27">
        <f t="shared" si="13"/>
        <v>-0.35031376826198463</v>
      </c>
      <c r="AU27">
        <f t="shared" si="14"/>
        <v>-5.6760842616338483</v>
      </c>
      <c r="AV27">
        <f t="shared" si="15"/>
        <v>11.514291720381777</v>
      </c>
      <c r="AW27">
        <f t="shared" si="16"/>
        <v>-1.6975070925931948</v>
      </c>
      <c r="AX27">
        <f t="shared" si="17"/>
        <v>1.4198760835965523</v>
      </c>
    </row>
    <row r="28" spans="1:50" x14ac:dyDescent="0.25">
      <c r="A28">
        <v>20181201</v>
      </c>
      <c r="B28">
        <v>1027</v>
      </c>
      <c r="C28">
        <v>228749</v>
      </c>
      <c r="D28">
        <v>179.94</v>
      </c>
      <c r="E28">
        <v>5.8999999999999997E-2</v>
      </c>
      <c r="F28">
        <v>23393</v>
      </c>
      <c r="G28">
        <v>19224</v>
      </c>
      <c r="H28">
        <v>4162805</v>
      </c>
      <c r="I28">
        <v>3618643</v>
      </c>
      <c r="J28">
        <v>1671</v>
      </c>
      <c r="K28">
        <v>1846</v>
      </c>
      <c r="L28">
        <v>1750</v>
      </c>
      <c r="M28">
        <v>1702</v>
      </c>
      <c r="O28">
        <f t="shared" si="6"/>
        <v>177.9508827427008</v>
      </c>
      <c r="P28">
        <f t="shared" si="7"/>
        <v>188.23569496462756</v>
      </c>
      <c r="Q28">
        <f t="shared" si="8"/>
        <v>7.1431624845039121E-2</v>
      </c>
      <c r="R28">
        <f t="shared" si="9"/>
        <v>9.6025801081980861E-2</v>
      </c>
      <c r="S28">
        <f t="shared" si="10"/>
        <v>182.59023394420066</v>
      </c>
      <c r="T28">
        <f t="shared" si="11"/>
        <v>8.2525752633925434E-2</v>
      </c>
      <c r="V28">
        <v>20181201</v>
      </c>
      <c r="W28">
        <v>1027</v>
      </c>
      <c r="X28">
        <v>228678</v>
      </c>
      <c r="Y28">
        <v>202</v>
      </c>
      <c r="Z28">
        <v>6.8099999999999994E-2</v>
      </c>
      <c r="AA28">
        <v>42591</v>
      </c>
      <c r="AB28">
        <v>23401</v>
      </c>
      <c r="AC28">
        <v>19190</v>
      </c>
      <c r="AD28">
        <v>638481</v>
      </c>
      <c r="AE28">
        <v>3554040</v>
      </c>
      <c r="AF28">
        <v>111</v>
      </c>
      <c r="AG28">
        <v>3306</v>
      </c>
      <c r="AH28">
        <v>2723</v>
      </c>
      <c r="AI28">
        <v>93</v>
      </c>
      <c r="AK28">
        <f t="shared" si="18"/>
        <v>27.284346822785352</v>
      </c>
      <c r="AL28">
        <f t="shared" si="19"/>
        <v>185.20270974465868</v>
      </c>
      <c r="AM28">
        <f t="shared" si="20"/>
        <v>4.743387034742105E-3</v>
      </c>
      <c r="AN28">
        <f t="shared" si="21"/>
        <v>0.17227722772277226</v>
      </c>
      <c r="AO28">
        <f t="shared" si="4"/>
        <v>98.436782418820883</v>
      </c>
      <c r="AP28">
        <f t="shared" si="5"/>
        <v>8.0228217228992038E-2</v>
      </c>
      <c r="AR28" s="2">
        <v>43435</v>
      </c>
      <c r="AS28">
        <f t="shared" si="12"/>
        <v>-2.5111089319985909</v>
      </c>
      <c r="AT28">
        <f t="shared" si="13"/>
        <v>-5.054975366614798E-2</v>
      </c>
      <c r="AU28">
        <f t="shared" si="14"/>
        <v>-6.668823781029702</v>
      </c>
      <c r="AV28">
        <f t="shared" si="15"/>
        <v>7.6251426640791404</v>
      </c>
      <c r="AW28">
        <f t="shared" si="16"/>
        <v>-1.4025575254229963</v>
      </c>
      <c r="AX28">
        <f t="shared" si="17"/>
        <v>-0.22975354049333957</v>
      </c>
    </row>
    <row r="29" spans="1:50" x14ac:dyDescent="0.25">
      <c r="A29">
        <v>20181202</v>
      </c>
      <c r="B29">
        <v>1027</v>
      </c>
      <c r="C29">
        <v>202517</v>
      </c>
      <c r="D29">
        <v>197.84</v>
      </c>
      <c r="E29">
        <v>6.0199999999999997E-2</v>
      </c>
      <c r="F29">
        <v>20575</v>
      </c>
      <c r="G29">
        <v>16551</v>
      </c>
      <c r="H29">
        <v>5272965</v>
      </c>
      <c r="I29">
        <v>3014739</v>
      </c>
      <c r="J29">
        <v>2198</v>
      </c>
      <c r="K29">
        <v>757</v>
      </c>
      <c r="L29">
        <v>688</v>
      </c>
      <c r="M29">
        <v>2423</v>
      </c>
      <c r="O29">
        <f t="shared" si="6"/>
        <v>256.28019441069262</v>
      </c>
      <c r="P29">
        <f t="shared" si="7"/>
        <v>182.14845024469821</v>
      </c>
      <c r="Q29">
        <f t="shared" si="8"/>
        <v>0.10682867557715674</v>
      </c>
      <c r="R29">
        <f t="shared" si="9"/>
        <v>4.5737417678690107E-2</v>
      </c>
      <c r="S29">
        <f t="shared" si="10"/>
        <v>223.23180520390022</v>
      </c>
      <c r="T29">
        <f t="shared" si="11"/>
        <v>7.9593815654797173E-2</v>
      </c>
      <c r="V29">
        <v>20181202</v>
      </c>
      <c r="W29">
        <v>1027</v>
      </c>
      <c r="X29">
        <v>202454</v>
      </c>
      <c r="Y29">
        <v>204.56</v>
      </c>
      <c r="Z29">
        <v>6.7199999999999996E-2</v>
      </c>
      <c r="AA29">
        <v>37121</v>
      </c>
      <c r="AB29">
        <v>20604</v>
      </c>
      <c r="AC29">
        <v>16517</v>
      </c>
      <c r="AD29">
        <v>729184</v>
      </c>
      <c r="AE29">
        <v>2395076</v>
      </c>
      <c r="AF29">
        <v>106</v>
      </c>
      <c r="AG29">
        <v>2514</v>
      </c>
      <c r="AH29">
        <v>2215</v>
      </c>
      <c r="AI29">
        <v>97</v>
      </c>
      <c r="AK29">
        <f t="shared" si="18"/>
        <v>35.390409629198217</v>
      </c>
      <c r="AL29">
        <f t="shared" si="19"/>
        <v>145.00672034873162</v>
      </c>
      <c r="AM29">
        <f t="shared" si="20"/>
        <v>5.1446321102698502E-3</v>
      </c>
      <c r="AN29">
        <f t="shared" si="21"/>
        <v>0.15220681721862322</v>
      </c>
      <c r="AO29">
        <f t="shared" si="4"/>
        <v>84.164219713908565</v>
      </c>
      <c r="AP29">
        <f t="shared" si="5"/>
        <v>7.0579995150992697E-2</v>
      </c>
      <c r="AR29" s="2">
        <v>43436</v>
      </c>
      <c r="AS29">
        <f t="shared" si="12"/>
        <v>-3.6814964130249068</v>
      </c>
      <c r="AT29">
        <f t="shared" si="13"/>
        <v>-0.61902883159944322</v>
      </c>
      <c r="AU29">
        <f t="shared" si="14"/>
        <v>-10.168404346688689</v>
      </c>
      <c r="AV29">
        <f t="shared" si="15"/>
        <v>10.646939953993312</v>
      </c>
      <c r="AW29">
        <f t="shared" si="16"/>
        <v>-2.3177930914998606</v>
      </c>
      <c r="AX29">
        <f t="shared" si="17"/>
        <v>-0.90138205038044761</v>
      </c>
    </row>
    <row r="30" spans="1:50" x14ac:dyDescent="0.25">
      <c r="A30">
        <v>20181203</v>
      </c>
      <c r="B30">
        <v>1027</v>
      </c>
      <c r="C30">
        <v>260915</v>
      </c>
      <c r="D30">
        <v>197.77</v>
      </c>
      <c r="E30">
        <v>6.5199999999999994E-2</v>
      </c>
      <c r="F30">
        <v>27274</v>
      </c>
      <c r="G30">
        <v>19133</v>
      </c>
      <c r="H30">
        <v>5144359</v>
      </c>
      <c r="I30">
        <v>3283713</v>
      </c>
      <c r="J30">
        <v>1768</v>
      </c>
      <c r="K30">
        <v>1647</v>
      </c>
      <c r="L30">
        <v>1497</v>
      </c>
      <c r="M30">
        <v>2026</v>
      </c>
      <c r="O30">
        <f t="shared" si="6"/>
        <v>188.61769450758965</v>
      </c>
      <c r="P30">
        <f t="shared" si="7"/>
        <v>171.62562065541212</v>
      </c>
      <c r="Q30">
        <f t="shared" si="8"/>
        <v>6.4823641563393708E-2</v>
      </c>
      <c r="R30">
        <f t="shared" si="9"/>
        <v>8.6081639052945177E-2</v>
      </c>
      <c r="S30">
        <f t="shared" si="10"/>
        <v>181.61208438382141</v>
      </c>
      <c r="T30">
        <f t="shared" si="11"/>
        <v>7.3588036287629027E-2</v>
      </c>
      <c r="V30">
        <v>20181203</v>
      </c>
      <c r="W30">
        <v>1027</v>
      </c>
      <c r="X30">
        <v>260792</v>
      </c>
      <c r="Y30">
        <v>213.2</v>
      </c>
      <c r="Z30">
        <v>7.6799999999999993E-2</v>
      </c>
      <c r="AA30">
        <v>46431</v>
      </c>
      <c r="AB30">
        <v>27302</v>
      </c>
      <c r="AC30">
        <v>19129</v>
      </c>
      <c r="AD30">
        <v>1329122</v>
      </c>
      <c r="AE30">
        <v>2662194</v>
      </c>
      <c r="AF30">
        <v>145</v>
      </c>
      <c r="AG30">
        <v>3358</v>
      </c>
      <c r="AH30">
        <v>2814</v>
      </c>
      <c r="AI30">
        <v>226</v>
      </c>
      <c r="AK30">
        <f t="shared" si="18"/>
        <v>48.682221082704565</v>
      </c>
      <c r="AL30">
        <f t="shared" si="19"/>
        <v>139.1705787024936</v>
      </c>
      <c r="AM30">
        <f t="shared" si="20"/>
        <v>5.3109662295802509E-3</v>
      </c>
      <c r="AN30">
        <f t="shared" si="21"/>
        <v>0.17554498405562236</v>
      </c>
      <c r="AO30">
        <f t="shared" si="4"/>
        <v>85.962309663802202</v>
      </c>
      <c r="AP30">
        <f t="shared" si="5"/>
        <v>7.5445284400508281E-2</v>
      </c>
      <c r="AR30" s="2">
        <v>43437</v>
      </c>
      <c r="AS30">
        <f t="shared" si="12"/>
        <v>-2.3322578904147515</v>
      </c>
      <c r="AT30">
        <f t="shared" si="13"/>
        <v>-0.54091736588197536</v>
      </c>
      <c r="AU30">
        <f t="shared" si="14"/>
        <v>-5.9512675333813458</v>
      </c>
      <c r="AV30">
        <f t="shared" si="15"/>
        <v>8.9463345002677173</v>
      </c>
      <c r="AW30">
        <f t="shared" si="16"/>
        <v>-1.5941629120003202</v>
      </c>
      <c r="AX30">
        <f t="shared" si="17"/>
        <v>0.18572481128792534</v>
      </c>
    </row>
    <row r="31" spans="1:50" x14ac:dyDescent="0.25">
      <c r="A31">
        <v>20181204</v>
      </c>
      <c r="B31">
        <v>1027</v>
      </c>
      <c r="C31">
        <v>254946</v>
      </c>
      <c r="D31">
        <v>198.75</v>
      </c>
      <c r="E31">
        <v>6.6699999999999995E-2</v>
      </c>
      <c r="F31">
        <v>25604</v>
      </c>
      <c r="G31">
        <v>17810</v>
      </c>
      <c r="H31">
        <v>4732642</v>
      </c>
      <c r="I31">
        <v>3352791</v>
      </c>
      <c r="J31">
        <v>1562</v>
      </c>
      <c r="K31">
        <v>1845</v>
      </c>
      <c r="L31">
        <v>1540</v>
      </c>
      <c r="M31">
        <v>1568</v>
      </c>
      <c r="O31">
        <f t="shared" si="6"/>
        <v>184.83994688329949</v>
      </c>
      <c r="P31">
        <f t="shared" si="7"/>
        <v>188.25328467153284</v>
      </c>
      <c r="Q31">
        <f t="shared" si="8"/>
        <v>6.100609279800031E-2</v>
      </c>
      <c r="R31">
        <f t="shared" si="9"/>
        <v>0.10359348680516564</v>
      </c>
      <c r="S31">
        <f t="shared" si="10"/>
        <v>186.24022204818723</v>
      </c>
      <c r="T31">
        <f t="shared" si="11"/>
        <v>7.8476988989726812E-2</v>
      </c>
      <c r="V31">
        <v>20181204</v>
      </c>
      <c r="W31">
        <v>1027</v>
      </c>
      <c r="X31">
        <v>254689</v>
      </c>
      <c r="Y31">
        <v>215.31</v>
      </c>
      <c r="Z31">
        <v>7.6499999999999999E-2</v>
      </c>
      <c r="AA31">
        <v>43434</v>
      </c>
      <c r="AB31">
        <v>25634</v>
      </c>
      <c r="AC31">
        <v>17800</v>
      </c>
      <c r="AD31">
        <v>1278824</v>
      </c>
      <c r="AE31">
        <v>2804004</v>
      </c>
      <c r="AF31">
        <v>124</v>
      </c>
      <c r="AG31">
        <v>3424</v>
      </c>
      <c r="AH31">
        <v>2864</v>
      </c>
      <c r="AI31">
        <v>176</v>
      </c>
      <c r="AK31">
        <f t="shared" si="18"/>
        <v>49.887805258640867</v>
      </c>
      <c r="AL31">
        <f t="shared" si="19"/>
        <v>157.52831460674156</v>
      </c>
      <c r="AM31">
        <f t="shared" si="20"/>
        <v>4.8373254271670439E-3</v>
      </c>
      <c r="AN31">
        <f t="shared" si="21"/>
        <v>0.19235955056179777</v>
      </c>
      <c r="AO31">
        <f t="shared" si="4"/>
        <v>94.000736750011512</v>
      </c>
      <c r="AP31">
        <f t="shared" si="5"/>
        <v>8.1687157526361839E-2</v>
      </c>
      <c r="AR31" s="2">
        <v>43438</v>
      </c>
      <c r="AS31">
        <f t="shared" si="12"/>
        <v>-2.249202360410977</v>
      </c>
      <c r="AT31">
        <f t="shared" si="13"/>
        <v>-0.51208283441318803</v>
      </c>
      <c r="AU31">
        <f t="shared" si="14"/>
        <v>-5.6168767370833272</v>
      </c>
      <c r="AV31">
        <f t="shared" si="15"/>
        <v>8.8766063756632132</v>
      </c>
      <c r="AW31">
        <f t="shared" si="16"/>
        <v>-1.5373247549695954</v>
      </c>
      <c r="AX31">
        <f t="shared" si="17"/>
        <v>0.32101685366350274</v>
      </c>
    </row>
    <row r="32" spans="1:50" x14ac:dyDescent="0.25">
      <c r="A32">
        <v>20181205</v>
      </c>
      <c r="B32">
        <v>1027</v>
      </c>
      <c r="C32">
        <v>259006</v>
      </c>
      <c r="D32">
        <v>172.71</v>
      </c>
      <c r="E32">
        <v>5.91E-2</v>
      </c>
      <c r="F32">
        <v>26158</v>
      </c>
      <c r="G32">
        <v>18290</v>
      </c>
      <c r="H32">
        <v>5299842</v>
      </c>
      <c r="I32">
        <v>3006910</v>
      </c>
      <c r="J32">
        <v>1869</v>
      </c>
      <c r="K32">
        <v>1540</v>
      </c>
      <c r="L32">
        <v>1193</v>
      </c>
      <c r="M32">
        <v>1819</v>
      </c>
      <c r="O32">
        <f t="shared" si="6"/>
        <v>202.60883859622297</v>
      </c>
      <c r="P32">
        <f t="shared" si="7"/>
        <v>164.4018589393111</v>
      </c>
      <c r="Q32">
        <f t="shared" si="8"/>
        <v>7.1450416698524352E-2</v>
      </c>
      <c r="R32">
        <f t="shared" si="9"/>
        <v>8.4199015855658824E-2</v>
      </c>
      <c r="S32">
        <f t="shared" si="10"/>
        <v>186.88696904247661</v>
      </c>
      <c r="T32">
        <f t="shared" si="11"/>
        <v>7.6696364290856731E-2</v>
      </c>
      <c r="V32">
        <v>20181205</v>
      </c>
      <c r="W32">
        <v>1027</v>
      </c>
      <c r="X32">
        <v>258893</v>
      </c>
      <c r="Y32">
        <v>189.59</v>
      </c>
      <c r="Z32">
        <v>6.9500000000000006E-2</v>
      </c>
      <c r="AA32">
        <v>44489</v>
      </c>
      <c r="AB32">
        <v>26217</v>
      </c>
      <c r="AC32">
        <v>18272</v>
      </c>
      <c r="AD32">
        <v>1221670</v>
      </c>
      <c r="AE32">
        <v>2449520</v>
      </c>
      <c r="AF32">
        <v>167</v>
      </c>
      <c r="AG32">
        <v>3133</v>
      </c>
      <c r="AH32">
        <v>2508</v>
      </c>
      <c r="AI32">
        <v>216</v>
      </c>
      <c r="AK32">
        <f t="shared" si="18"/>
        <v>46.598390357401684</v>
      </c>
      <c r="AL32">
        <f t="shared" si="19"/>
        <v>134.05866900175133</v>
      </c>
      <c r="AM32">
        <f t="shared" si="20"/>
        <v>6.3699126520959685E-3</v>
      </c>
      <c r="AN32">
        <f t="shared" si="21"/>
        <v>0.17146453590192645</v>
      </c>
      <c r="AO32">
        <f t="shared" si="4"/>
        <v>82.51904965272314</v>
      </c>
      <c r="AP32">
        <f t="shared" si="5"/>
        <v>7.4175638921980716E-2</v>
      </c>
      <c r="AR32" s="2">
        <v>43439</v>
      </c>
      <c r="AS32">
        <f t="shared" si="12"/>
        <v>-2.600174137313688</v>
      </c>
      <c r="AT32">
        <f t="shared" si="13"/>
        <v>-0.50571983229266282</v>
      </c>
      <c r="AU32">
        <f t="shared" si="14"/>
        <v>-6.5080504046428382</v>
      </c>
      <c r="AV32">
        <f t="shared" si="15"/>
        <v>8.7265520046267628</v>
      </c>
      <c r="AW32">
        <f t="shared" si="16"/>
        <v>-1.7394653231625579</v>
      </c>
      <c r="AX32">
        <f t="shared" si="17"/>
        <v>-0.25207253688760145</v>
      </c>
    </row>
    <row r="33" spans="1:50" x14ac:dyDescent="0.25">
      <c r="A33">
        <v>20181206</v>
      </c>
      <c r="B33">
        <v>1027</v>
      </c>
      <c r="C33">
        <v>258733</v>
      </c>
      <c r="D33">
        <v>212.75</v>
      </c>
      <c r="E33">
        <v>6.7000000000000004E-2</v>
      </c>
      <c r="F33">
        <v>26398</v>
      </c>
      <c r="G33">
        <v>18490</v>
      </c>
      <c r="H33">
        <v>5095531</v>
      </c>
      <c r="I33">
        <v>3447499</v>
      </c>
      <c r="J33">
        <v>1498</v>
      </c>
      <c r="K33">
        <v>1772</v>
      </c>
      <c r="L33">
        <v>1647</v>
      </c>
      <c r="M33">
        <v>1606</v>
      </c>
      <c r="O33">
        <f t="shared" si="6"/>
        <v>193.02716114857185</v>
      </c>
      <c r="P33">
        <f t="shared" si="7"/>
        <v>186.45208220659816</v>
      </c>
      <c r="Q33">
        <f t="shared" si="8"/>
        <v>5.6746723236608836E-2</v>
      </c>
      <c r="R33">
        <f t="shared" si="9"/>
        <v>9.5835586803677666E-2</v>
      </c>
      <c r="S33">
        <f t="shared" si="10"/>
        <v>190.31879344145429</v>
      </c>
      <c r="T33">
        <f t="shared" si="11"/>
        <v>7.2847977187667085E-2</v>
      </c>
      <c r="V33">
        <v>20181206</v>
      </c>
      <c r="W33">
        <v>1027</v>
      </c>
      <c r="X33">
        <v>258637</v>
      </c>
      <c r="Y33">
        <v>238.57</v>
      </c>
      <c r="Z33">
        <v>7.9200000000000007E-2</v>
      </c>
      <c r="AA33">
        <v>44915</v>
      </c>
      <c r="AB33">
        <v>26430</v>
      </c>
      <c r="AC33">
        <v>18485</v>
      </c>
      <c r="AD33">
        <v>1515727</v>
      </c>
      <c r="AE33">
        <v>3150988</v>
      </c>
      <c r="AF33">
        <v>133</v>
      </c>
      <c r="AG33">
        <v>3821</v>
      </c>
      <c r="AH33">
        <v>3195</v>
      </c>
      <c r="AI33">
        <v>152</v>
      </c>
      <c r="AK33">
        <f t="shared" si="18"/>
        <v>57.348732500945893</v>
      </c>
      <c r="AL33">
        <f t="shared" si="19"/>
        <v>170.46188801731134</v>
      </c>
      <c r="AM33">
        <f t="shared" si="20"/>
        <v>5.0321604237608779E-3</v>
      </c>
      <c r="AN33">
        <f t="shared" si="21"/>
        <v>0.20670814173654314</v>
      </c>
      <c r="AO33">
        <f t="shared" si="4"/>
        <v>103.90103528887899</v>
      </c>
      <c r="AP33">
        <f t="shared" si="5"/>
        <v>8.8032951129912052E-2</v>
      </c>
      <c r="AR33" s="2">
        <v>43440</v>
      </c>
      <c r="AS33">
        <f t="shared" si="12"/>
        <v>-2.2613071441270995</v>
      </c>
      <c r="AT33">
        <f t="shared" si="13"/>
        <v>-0.26650323648811375</v>
      </c>
      <c r="AU33">
        <f t="shared" si="14"/>
        <v>-5.1714562812847964</v>
      </c>
      <c r="AV33">
        <f t="shared" si="15"/>
        <v>11.087255493286548</v>
      </c>
      <c r="AW33">
        <f t="shared" si="16"/>
        <v>-1.4402959692095885</v>
      </c>
      <c r="AX33">
        <f t="shared" si="17"/>
        <v>1.5184973942244966</v>
      </c>
    </row>
    <row r="34" spans="1:50" x14ac:dyDescent="0.25">
      <c r="A34">
        <v>20181207</v>
      </c>
      <c r="B34">
        <v>1027</v>
      </c>
      <c r="C34">
        <v>260143</v>
      </c>
      <c r="D34">
        <v>209.06</v>
      </c>
      <c r="E34">
        <v>6.83E-2</v>
      </c>
      <c r="F34">
        <v>26628</v>
      </c>
      <c r="G34">
        <v>18633</v>
      </c>
      <c r="H34">
        <v>5536017</v>
      </c>
      <c r="I34">
        <v>3711159</v>
      </c>
      <c r="J34">
        <v>1784</v>
      </c>
      <c r="K34">
        <v>1746</v>
      </c>
      <c r="L34">
        <v>1660</v>
      </c>
      <c r="M34">
        <v>1875</v>
      </c>
      <c r="O34">
        <f t="shared" si="6"/>
        <v>207.90209553853086</v>
      </c>
      <c r="P34">
        <f t="shared" si="7"/>
        <v>199.17130896796007</v>
      </c>
      <c r="Q34">
        <f t="shared" si="8"/>
        <v>6.6997145861499172E-2</v>
      </c>
      <c r="R34">
        <f t="shared" si="9"/>
        <v>9.3704717436805668E-2</v>
      </c>
      <c r="S34">
        <f t="shared" si="10"/>
        <v>204.30781467488566</v>
      </c>
      <c r="T34">
        <f t="shared" si="11"/>
        <v>7.7992090320585045E-2</v>
      </c>
      <c r="V34">
        <v>20181207</v>
      </c>
      <c r="W34">
        <v>1027</v>
      </c>
      <c r="X34">
        <v>259923</v>
      </c>
      <c r="Y34">
        <v>230.37</v>
      </c>
      <c r="Z34">
        <v>8.2600000000000007E-2</v>
      </c>
      <c r="AA34">
        <v>45296</v>
      </c>
      <c r="AB34">
        <v>26668</v>
      </c>
      <c r="AC34">
        <v>18628</v>
      </c>
      <c r="AD34">
        <v>1500085</v>
      </c>
      <c r="AE34">
        <v>3216068</v>
      </c>
      <c r="AF34">
        <v>163</v>
      </c>
      <c r="AG34">
        <v>3946</v>
      </c>
      <c r="AH34">
        <v>3378</v>
      </c>
      <c r="AI34">
        <v>226</v>
      </c>
      <c r="AK34">
        <f t="shared" si="18"/>
        <v>56.250374981250935</v>
      </c>
      <c r="AL34">
        <f t="shared" si="19"/>
        <v>172.64698303628947</v>
      </c>
      <c r="AM34">
        <f t="shared" si="20"/>
        <v>6.1121943902804864E-3</v>
      </c>
      <c r="AN34">
        <f t="shared" si="21"/>
        <v>0.21183165127764655</v>
      </c>
      <c r="AO34">
        <f t="shared" ref="AO34:AO65" si="22">(AD34+AE34)/(AB34+AC34)</f>
        <v>104.11853143765454</v>
      </c>
      <c r="AP34">
        <f t="shared" ref="AP34:AP65" si="23">(AF34+AG34)/(AB34+AC34)</f>
        <v>9.0714411868597675E-2</v>
      </c>
      <c r="AR34" s="2">
        <v>43441</v>
      </c>
      <c r="AS34">
        <f t="shared" si="12"/>
        <v>-2.5275286759546653</v>
      </c>
      <c r="AT34">
        <f t="shared" si="13"/>
        <v>-0.44207209886117671</v>
      </c>
      <c r="AU34">
        <f t="shared" si="14"/>
        <v>-6.0884951471218685</v>
      </c>
      <c r="AV34">
        <f t="shared" si="15"/>
        <v>11.812693384084088</v>
      </c>
      <c r="AW34">
        <f t="shared" si="16"/>
        <v>-1.6698213872871854</v>
      </c>
      <c r="AX34">
        <f t="shared" si="17"/>
        <v>1.2722321548012629</v>
      </c>
    </row>
    <row r="35" spans="1:50" x14ac:dyDescent="0.25">
      <c r="A35">
        <v>20181208</v>
      </c>
      <c r="B35">
        <v>1027</v>
      </c>
      <c r="C35">
        <v>223828</v>
      </c>
      <c r="D35">
        <v>164.49</v>
      </c>
      <c r="E35">
        <v>5.5599999999999997E-2</v>
      </c>
      <c r="F35">
        <v>23266</v>
      </c>
      <c r="G35">
        <v>19104</v>
      </c>
      <c r="H35">
        <v>2923838</v>
      </c>
      <c r="I35">
        <v>3071087</v>
      </c>
      <c r="J35">
        <v>932</v>
      </c>
      <c r="K35">
        <v>1809</v>
      </c>
      <c r="L35">
        <v>1747</v>
      </c>
      <c r="M35">
        <v>1006</v>
      </c>
      <c r="O35">
        <f t="shared" si="6"/>
        <v>125.66999054414167</v>
      </c>
      <c r="P35">
        <f t="shared" si="7"/>
        <v>160.75622906197654</v>
      </c>
      <c r="Q35">
        <f t="shared" si="8"/>
        <v>4.0058454396974127E-2</v>
      </c>
      <c r="R35">
        <f t="shared" si="9"/>
        <v>9.4692211055276379E-2</v>
      </c>
      <c r="S35">
        <f t="shared" si="10"/>
        <v>141.48985130988908</v>
      </c>
      <c r="T35">
        <f t="shared" si="11"/>
        <v>6.4691999055935798E-2</v>
      </c>
      <c r="V35">
        <v>20181208</v>
      </c>
      <c r="W35">
        <v>1027</v>
      </c>
      <c r="X35">
        <v>223765</v>
      </c>
      <c r="Y35">
        <v>188.3</v>
      </c>
      <c r="Z35">
        <v>6.6199999999999995E-2</v>
      </c>
      <c r="AA35">
        <v>42356</v>
      </c>
      <c r="AB35">
        <v>23280</v>
      </c>
      <c r="AC35">
        <v>19076</v>
      </c>
      <c r="AD35">
        <v>596008</v>
      </c>
      <c r="AE35">
        <v>3302870</v>
      </c>
      <c r="AF35">
        <v>102</v>
      </c>
      <c r="AG35">
        <v>3158</v>
      </c>
      <c r="AH35">
        <v>2696</v>
      </c>
      <c r="AI35">
        <v>118</v>
      </c>
      <c r="AK35">
        <f t="shared" si="18"/>
        <v>25.601718213058419</v>
      </c>
      <c r="AL35">
        <f t="shared" si="19"/>
        <v>173.14269238834137</v>
      </c>
      <c r="AM35">
        <f t="shared" si="20"/>
        <v>4.3814432989690722E-3</v>
      </c>
      <c r="AN35">
        <f t="shared" si="21"/>
        <v>0.16554833298385405</v>
      </c>
      <c r="AO35">
        <f t="shared" si="22"/>
        <v>92.050193597129095</v>
      </c>
      <c r="AP35">
        <f t="shared" si="23"/>
        <v>7.696666351874587E-2</v>
      </c>
      <c r="AR35" s="2">
        <v>43442</v>
      </c>
      <c r="AS35">
        <f t="shared" si="12"/>
        <v>-1.6678045388513876</v>
      </c>
      <c r="AT35">
        <f t="shared" si="13"/>
        <v>0.20644105543941388</v>
      </c>
      <c r="AU35">
        <f t="shared" si="14"/>
        <v>-3.5677011098005056</v>
      </c>
      <c r="AV35">
        <f t="shared" si="15"/>
        <v>7.0856121928577664</v>
      </c>
      <c r="AW35">
        <f t="shared" si="16"/>
        <v>-0.82399429521266632</v>
      </c>
      <c r="AX35">
        <f t="shared" si="17"/>
        <v>1.2274664462810072</v>
      </c>
    </row>
    <row r="36" spans="1:50" x14ac:dyDescent="0.25">
      <c r="A36">
        <v>20181209</v>
      </c>
      <c r="B36">
        <v>1027</v>
      </c>
      <c r="C36">
        <v>200905</v>
      </c>
      <c r="D36">
        <v>153.75</v>
      </c>
      <c r="E36">
        <v>4.7199999999999999E-2</v>
      </c>
      <c r="F36">
        <v>20538</v>
      </c>
      <c r="G36">
        <v>16625</v>
      </c>
      <c r="H36">
        <v>4531706</v>
      </c>
      <c r="I36">
        <v>2802928</v>
      </c>
      <c r="J36">
        <v>1835</v>
      </c>
      <c r="K36">
        <v>805</v>
      </c>
      <c r="L36">
        <v>628</v>
      </c>
      <c r="M36">
        <v>1829</v>
      </c>
      <c r="O36">
        <f t="shared" si="6"/>
        <v>220.64981984613885</v>
      </c>
      <c r="P36">
        <f t="shared" si="7"/>
        <v>168.59717293233084</v>
      </c>
      <c r="Q36">
        <f t="shared" si="8"/>
        <v>8.9346577076638428E-2</v>
      </c>
      <c r="R36">
        <f t="shared" si="9"/>
        <v>4.8421052631578948E-2</v>
      </c>
      <c r="S36">
        <f t="shared" si="10"/>
        <v>197.36388343244624</v>
      </c>
      <c r="T36">
        <f t="shared" si="11"/>
        <v>7.1038398407017728E-2</v>
      </c>
      <c r="V36">
        <v>20181209</v>
      </c>
      <c r="W36">
        <v>1027</v>
      </c>
      <c r="X36">
        <v>200799</v>
      </c>
      <c r="Y36">
        <v>162.75</v>
      </c>
      <c r="Z36">
        <v>5.3199999999999997E-2</v>
      </c>
      <c r="AA36">
        <v>37124</v>
      </c>
      <c r="AB36">
        <v>20552</v>
      </c>
      <c r="AC36">
        <v>16572</v>
      </c>
      <c r="AD36">
        <v>694605</v>
      </c>
      <c r="AE36">
        <v>1823198</v>
      </c>
      <c r="AF36">
        <v>55</v>
      </c>
      <c r="AG36">
        <v>1946</v>
      </c>
      <c r="AH36">
        <v>1749</v>
      </c>
      <c r="AI36">
        <v>87</v>
      </c>
      <c r="AK36">
        <f t="shared" si="18"/>
        <v>33.797440638380692</v>
      </c>
      <c r="AL36">
        <f t="shared" si="19"/>
        <v>110.01677528361091</v>
      </c>
      <c r="AM36">
        <f t="shared" si="20"/>
        <v>2.6761385753211364E-3</v>
      </c>
      <c r="AN36">
        <f t="shared" si="21"/>
        <v>0.11742698527636979</v>
      </c>
      <c r="AO36">
        <f t="shared" si="22"/>
        <v>67.821436267643577</v>
      </c>
      <c r="AP36">
        <f t="shared" si="23"/>
        <v>5.3900441762741086E-2</v>
      </c>
      <c r="AR36" s="2">
        <v>43443</v>
      </c>
      <c r="AS36">
        <f t="shared" si="12"/>
        <v>-3.1142063201293029</v>
      </c>
      <c r="AT36">
        <f t="shared" si="13"/>
        <v>-0.9763399608119987</v>
      </c>
      <c r="AU36">
        <f t="shared" si="14"/>
        <v>-8.66704385013173</v>
      </c>
      <c r="AV36">
        <f t="shared" si="15"/>
        <v>6.9005932644790837</v>
      </c>
      <c r="AW36">
        <f t="shared" si="16"/>
        <v>-2.1590407860800442</v>
      </c>
      <c r="AX36">
        <f t="shared" si="17"/>
        <v>-1.7137956644276642</v>
      </c>
    </row>
    <row r="37" spans="1:50" x14ac:dyDescent="0.25">
      <c r="A37">
        <v>20181210</v>
      </c>
      <c r="B37">
        <v>1027</v>
      </c>
      <c r="C37">
        <v>261629</v>
      </c>
      <c r="D37">
        <v>152.80000000000001</v>
      </c>
      <c r="E37">
        <v>5.5199999999999999E-2</v>
      </c>
      <c r="F37">
        <v>27089</v>
      </c>
      <c r="G37">
        <v>19020</v>
      </c>
      <c r="H37">
        <v>3685989</v>
      </c>
      <c r="I37">
        <v>2581665</v>
      </c>
      <c r="J37">
        <v>1233</v>
      </c>
      <c r="K37">
        <v>1755</v>
      </c>
      <c r="L37">
        <v>1592</v>
      </c>
      <c r="M37">
        <v>1355</v>
      </c>
      <c r="O37">
        <f t="shared" si="6"/>
        <v>136.06958544058475</v>
      </c>
      <c r="P37">
        <f t="shared" si="7"/>
        <v>135.73422712933754</v>
      </c>
      <c r="Q37">
        <f t="shared" si="8"/>
        <v>4.5516630366569458E-2</v>
      </c>
      <c r="R37">
        <f t="shared" si="9"/>
        <v>9.2271293375394317E-2</v>
      </c>
      <c r="S37">
        <f t="shared" si="10"/>
        <v>135.93124986445162</v>
      </c>
      <c r="T37">
        <f t="shared" si="11"/>
        <v>6.4802966882821139E-2</v>
      </c>
      <c r="V37">
        <v>20181210</v>
      </c>
      <c r="W37">
        <v>1027</v>
      </c>
      <c r="X37">
        <v>261392</v>
      </c>
      <c r="Y37">
        <v>173.83</v>
      </c>
      <c r="Z37">
        <v>6.7299999999999999E-2</v>
      </c>
      <c r="AA37">
        <v>46144</v>
      </c>
      <c r="AB37">
        <v>27129</v>
      </c>
      <c r="AC37">
        <v>19015</v>
      </c>
      <c r="AD37">
        <v>1165689</v>
      </c>
      <c r="AE37">
        <v>2193333</v>
      </c>
      <c r="AF37">
        <v>144</v>
      </c>
      <c r="AG37">
        <v>2919</v>
      </c>
      <c r="AH37">
        <v>2403</v>
      </c>
      <c r="AI37">
        <v>275</v>
      </c>
      <c r="AK37">
        <f t="shared" si="18"/>
        <v>42.968373327435586</v>
      </c>
      <c r="AL37">
        <f t="shared" si="19"/>
        <v>115.34751511964238</v>
      </c>
      <c r="AM37">
        <f t="shared" si="20"/>
        <v>5.3079730178038258E-3</v>
      </c>
      <c r="AN37">
        <f t="shared" si="21"/>
        <v>0.15351038653694452</v>
      </c>
      <c r="AO37">
        <f t="shared" si="22"/>
        <v>72.794339459084611</v>
      </c>
      <c r="AP37">
        <f t="shared" si="23"/>
        <v>6.6379160887656039E-2</v>
      </c>
      <c r="AR37" s="2">
        <v>43444</v>
      </c>
      <c r="AS37">
        <f t="shared" si="12"/>
        <v>-1.5516868685524861</v>
      </c>
      <c r="AT37">
        <f t="shared" si="13"/>
        <v>-0.33977853349491932</v>
      </c>
      <c r="AU37">
        <f t="shared" si="14"/>
        <v>-4.0208657348765628</v>
      </c>
      <c r="AV37">
        <f t="shared" si="15"/>
        <v>6.1239093161550198</v>
      </c>
      <c r="AW37">
        <f t="shared" si="16"/>
        <v>-1.05228184008945</v>
      </c>
      <c r="AX37">
        <f t="shared" si="17"/>
        <v>0.15761940048348994</v>
      </c>
    </row>
    <row r="38" spans="1:50" x14ac:dyDescent="0.25">
      <c r="A38">
        <v>20181211</v>
      </c>
      <c r="B38">
        <v>1027</v>
      </c>
      <c r="C38">
        <v>258608</v>
      </c>
      <c r="D38">
        <v>196.84</v>
      </c>
      <c r="E38">
        <v>6.3299999999999995E-2</v>
      </c>
      <c r="F38">
        <v>26808</v>
      </c>
      <c r="G38">
        <v>18720</v>
      </c>
      <c r="H38">
        <v>4560022</v>
      </c>
      <c r="I38">
        <v>3038077</v>
      </c>
      <c r="J38">
        <v>1158</v>
      </c>
      <c r="K38">
        <v>1860</v>
      </c>
      <c r="L38">
        <v>1775</v>
      </c>
      <c r="M38">
        <v>1315</v>
      </c>
      <c r="O38">
        <f t="shared" si="6"/>
        <v>170.09929871680094</v>
      </c>
      <c r="P38">
        <f t="shared" si="7"/>
        <v>162.29043803418804</v>
      </c>
      <c r="Q38">
        <f t="shared" si="8"/>
        <v>4.3196060877350048E-2</v>
      </c>
      <c r="R38">
        <f t="shared" si="9"/>
        <v>9.9358974358974353E-2</v>
      </c>
      <c r="S38">
        <f t="shared" si="10"/>
        <v>166.88848620629062</v>
      </c>
      <c r="T38">
        <f t="shared" si="11"/>
        <v>6.6288877174486033E-2</v>
      </c>
      <c r="V38">
        <v>20181211</v>
      </c>
      <c r="W38">
        <v>1027</v>
      </c>
      <c r="X38">
        <v>258525</v>
      </c>
      <c r="Y38">
        <v>221.39</v>
      </c>
      <c r="Z38">
        <v>7.6399999999999996E-2</v>
      </c>
      <c r="AA38">
        <v>45554</v>
      </c>
      <c r="AB38">
        <v>26850</v>
      </c>
      <c r="AC38">
        <v>18704</v>
      </c>
      <c r="AD38">
        <v>1502094</v>
      </c>
      <c r="AE38">
        <v>2951820</v>
      </c>
      <c r="AF38">
        <v>108</v>
      </c>
      <c r="AG38">
        <v>3549</v>
      </c>
      <c r="AH38">
        <v>3071</v>
      </c>
      <c r="AI38">
        <v>185</v>
      </c>
      <c r="AK38">
        <f t="shared" si="18"/>
        <v>55.943910614525137</v>
      </c>
      <c r="AL38">
        <f t="shared" si="19"/>
        <v>157.81757912745937</v>
      </c>
      <c r="AM38">
        <f t="shared" si="20"/>
        <v>4.0223463687150841E-3</v>
      </c>
      <c r="AN38">
        <f t="shared" si="21"/>
        <v>0.18974550898203593</v>
      </c>
      <c r="AO38">
        <f t="shared" si="22"/>
        <v>97.772182464767084</v>
      </c>
      <c r="AP38">
        <f t="shared" si="23"/>
        <v>8.0278350968081835E-2</v>
      </c>
      <c r="AR38" s="2">
        <v>43445</v>
      </c>
      <c r="AS38">
        <f t="shared" si="12"/>
        <v>-1.9025898017045968</v>
      </c>
      <c r="AT38">
        <f t="shared" si="13"/>
        <v>-7.4547648445477913E-2</v>
      </c>
      <c r="AU38">
        <f t="shared" si="14"/>
        <v>-3.9173714508634965</v>
      </c>
      <c r="AV38">
        <f t="shared" si="15"/>
        <v>9.0386534623061578</v>
      </c>
      <c r="AW38">
        <f t="shared" si="16"/>
        <v>-1.151938395692059</v>
      </c>
      <c r="AX38">
        <f t="shared" si="17"/>
        <v>1.3989473793595804</v>
      </c>
    </row>
    <row r="39" spans="1:50" x14ac:dyDescent="0.25">
      <c r="A39">
        <v>20181212</v>
      </c>
      <c r="B39">
        <v>1027</v>
      </c>
      <c r="C39">
        <v>256257</v>
      </c>
      <c r="D39">
        <v>182.91</v>
      </c>
      <c r="E39">
        <v>5.8900000000000001E-2</v>
      </c>
      <c r="F39">
        <v>26266</v>
      </c>
      <c r="G39">
        <v>18405</v>
      </c>
      <c r="H39">
        <v>4802314</v>
      </c>
      <c r="I39">
        <v>3202976</v>
      </c>
      <c r="J39">
        <v>1350</v>
      </c>
      <c r="K39">
        <v>1740</v>
      </c>
      <c r="L39">
        <v>1548</v>
      </c>
      <c r="M39">
        <v>1576</v>
      </c>
      <c r="O39">
        <f t="shared" si="6"/>
        <v>182.83385365110789</v>
      </c>
      <c r="P39">
        <f t="shared" si="7"/>
        <v>174.02749252920401</v>
      </c>
      <c r="Q39">
        <f t="shared" si="8"/>
        <v>5.1397243584862563E-2</v>
      </c>
      <c r="R39">
        <f t="shared" si="9"/>
        <v>9.4539527302363494E-2</v>
      </c>
      <c r="S39">
        <f t="shared" si="10"/>
        <v>179.20552483714266</v>
      </c>
      <c r="T39">
        <f t="shared" si="11"/>
        <v>6.9172393722997022E-2</v>
      </c>
      <c r="V39">
        <v>20181212</v>
      </c>
      <c r="W39">
        <v>1027</v>
      </c>
      <c r="X39">
        <v>256113</v>
      </c>
      <c r="Y39">
        <v>198.04</v>
      </c>
      <c r="Z39">
        <v>6.9699999999999998E-2</v>
      </c>
      <c r="AA39">
        <v>44688</v>
      </c>
      <c r="AB39">
        <v>26297</v>
      </c>
      <c r="AC39">
        <v>18391</v>
      </c>
      <c r="AD39">
        <v>1466339</v>
      </c>
      <c r="AE39">
        <v>2725506</v>
      </c>
      <c r="AF39">
        <v>99</v>
      </c>
      <c r="AG39">
        <v>3344</v>
      </c>
      <c r="AH39">
        <v>2727</v>
      </c>
      <c r="AI39">
        <v>188</v>
      </c>
      <c r="AK39">
        <f t="shared" si="18"/>
        <v>55.760695136327335</v>
      </c>
      <c r="AL39">
        <f t="shared" si="19"/>
        <v>148.19781414822467</v>
      </c>
      <c r="AM39">
        <f t="shared" si="20"/>
        <v>3.7646879872228773E-3</v>
      </c>
      <c r="AN39">
        <f t="shared" si="21"/>
        <v>0.18182806807677668</v>
      </c>
      <c r="AO39">
        <f t="shared" si="22"/>
        <v>93.802474937343362</v>
      </c>
      <c r="AP39">
        <f t="shared" si="23"/>
        <v>7.7045291800930893E-2</v>
      </c>
      <c r="AR39" s="2">
        <v>43446</v>
      </c>
      <c r="AS39">
        <f t="shared" si="12"/>
        <v>-2.1178859752463426</v>
      </c>
      <c r="AT39">
        <f t="shared" si="13"/>
        <v>-0.43049463968298907</v>
      </c>
      <c r="AU39">
        <f t="shared" si="14"/>
        <v>-4.7632555597639685</v>
      </c>
      <c r="AV39">
        <f t="shared" si="15"/>
        <v>8.7288540774413192</v>
      </c>
      <c r="AW39">
        <f t="shared" si="16"/>
        <v>-1.423384164996655</v>
      </c>
      <c r="AX39">
        <f t="shared" si="17"/>
        <v>0.78728980779338709</v>
      </c>
    </row>
    <row r="40" spans="1:50" x14ac:dyDescent="0.25">
      <c r="A40">
        <v>20181213</v>
      </c>
      <c r="B40">
        <v>1027</v>
      </c>
      <c r="C40">
        <v>257465</v>
      </c>
      <c r="D40">
        <v>182.26</v>
      </c>
      <c r="E40">
        <v>5.9299999999999999E-2</v>
      </c>
      <c r="F40">
        <v>25864</v>
      </c>
      <c r="G40">
        <v>18032</v>
      </c>
      <c r="H40">
        <v>4376423</v>
      </c>
      <c r="I40">
        <v>2997021</v>
      </c>
      <c r="J40">
        <v>1427</v>
      </c>
      <c r="K40">
        <v>1460</v>
      </c>
      <c r="L40">
        <v>1313</v>
      </c>
      <c r="M40">
        <v>1517</v>
      </c>
      <c r="O40">
        <f t="shared" si="6"/>
        <v>169.2090550572224</v>
      </c>
      <c r="P40">
        <f t="shared" si="7"/>
        <v>166.2056898846495</v>
      </c>
      <c r="Q40">
        <f t="shared" si="8"/>
        <v>5.5173213733374575E-2</v>
      </c>
      <c r="R40">
        <f t="shared" si="9"/>
        <v>8.0967169476486245E-2</v>
      </c>
      <c r="S40">
        <f t="shared" si="10"/>
        <v>167.97530526699472</v>
      </c>
      <c r="T40">
        <f t="shared" si="11"/>
        <v>6.5769090577729172E-2</v>
      </c>
      <c r="V40">
        <v>20181213</v>
      </c>
      <c r="W40">
        <v>1027</v>
      </c>
      <c r="X40">
        <v>257430</v>
      </c>
      <c r="Y40">
        <v>207.57</v>
      </c>
      <c r="Z40">
        <v>7.2400000000000006E-2</v>
      </c>
      <c r="AA40">
        <v>43927</v>
      </c>
      <c r="AB40">
        <v>25910</v>
      </c>
      <c r="AC40">
        <v>18017</v>
      </c>
      <c r="AD40">
        <v>1370485</v>
      </c>
      <c r="AE40">
        <v>2654817</v>
      </c>
      <c r="AF40">
        <v>151</v>
      </c>
      <c r="AG40">
        <v>3107</v>
      </c>
      <c r="AH40">
        <v>2512</v>
      </c>
      <c r="AI40">
        <v>208</v>
      </c>
      <c r="AK40">
        <f t="shared" si="18"/>
        <v>52.894056348900037</v>
      </c>
      <c r="AL40">
        <f t="shared" si="19"/>
        <v>147.35066881278792</v>
      </c>
      <c r="AM40">
        <f t="shared" si="20"/>
        <v>5.827865688923196E-3</v>
      </c>
      <c r="AN40">
        <f t="shared" si="21"/>
        <v>0.1724482433257479</v>
      </c>
      <c r="AO40">
        <f t="shared" si="22"/>
        <v>91.636169098731983</v>
      </c>
      <c r="AP40">
        <f t="shared" si="23"/>
        <v>7.4168506840895126E-2</v>
      </c>
      <c r="AR40" s="2">
        <v>43447</v>
      </c>
      <c r="AS40">
        <f t="shared" si="12"/>
        <v>-1.9385833118053728</v>
      </c>
      <c r="AT40">
        <f t="shared" si="13"/>
        <v>-0.31425035119769312</v>
      </c>
      <c r="AU40">
        <f t="shared" si="14"/>
        <v>-4.9345348044451374</v>
      </c>
      <c r="AV40">
        <f t="shared" si="15"/>
        <v>9.1481073849261652</v>
      </c>
      <c r="AW40">
        <f t="shared" si="16"/>
        <v>-1.2723189361377123</v>
      </c>
      <c r="AX40">
        <f t="shared" si="17"/>
        <v>0.83994162631659541</v>
      </c>
    </row>
    <row r="41" spans="1:50" x14ac:dyDescent="0.25">
      <c r="A41">
        <v>20181214</v>
      </c>
      <c r="B41">
        <v>1027</v>
      </c>
      <c r="C41">
        <v>255402</v>
      </c>
      <c r="D41">
        <v>229.72</v>
      </c>
      <c r="E41">
        <v>7.5300000000000006E-2</v>
      </c>
      <c r="F41">
        <v>26265</v>
      </c>
      <c r="G41">
        <v>18484</v>
      </c>
      <c r="H41">
        <v>5600949</v>
      </c>
      <c r="I41">
        <v>3814812</v>
      </c>
      <c r="J41">
        <v>1969</v>
      </c>
      <c r="K41">
        <v>1853</v>
      </c>
      <c r="L41">
        <v>1738</v>
      </c>
      <c r="M41">
        <v>2007</v>
      </c>
      <c r="O41">
        <f t="shared" si="6"/>
        <v>213.24762992575671</v>
      </c>
      <c r="P41">
        <f t="shared" si="7"/>
        <v>206.38454879896128</v>
      </c>
      <c r="Q41">
        <f t="shared" si="8"/>
        <v>7.4966685703407573E-2</v>
      </c>
      <c r="R41">
        <f t="shared" si="9"/>
        <v>0.10024886388227656</v>
      </c>
      <c r="S41">
        <f t="shared" si="10"/>
        <v>210.41276900042459</v>
      </c>
      <c r="T41">
        <f t="shared" si="11"/>
        <v>8.5409729826364841E-2</v>
      </c>
      <c r="V41">
        <v>20181214</v>
      </c>
      <c r="W41">
        <v>1027</v>
      </c>
      <c r="X41">
        <v>255206</v>
      </c>
      <c r="Y41">
        <v>242.77</v>
      </c>
      <c r="Z41">
        <v>8.5800000000000001E-2</v>
      </c>
      <c r="AA41">
        <v>44788</v>
      </c>
      <c r="AB41">
        <v>26320</v>
      </c>
      <c r="AC41">
        <v>18468</v>
      </c>
      <c r="AD41">
        <v>1467796</v>
      </c>
      <c r="AE41">
        <v>3124249</v>
      </c>
      <c r="AF41">
        <v>109</v>
      </c>
      <c r="AG41">
        <v>3609</v>
      </c>
      <c r="AH41">
        <v>3191</v>
      </c>
      <c r="AI41">
        <v>196</v>
      </c>
      <c r="AK41">
        <f t="shared" si="18"/>
        <v>55.767325227963525</v>
      </c>
      <c r="AL41">
        <f t="shared" si="19"/>
        <v>169.17094433614901</v>
      </c>
      <c r="AM41">
        <f t="shared" si="20"/>
        <v>4.1413373860182375E-3</v>
      </c>
      <c r="AN41">
        <f t="shared" si="21"/>
        <v>0.19541910331384016</v>
      </c>
      <c r="AO41">
        <f t="shared" si="22"/>
        <v>102.52846744663749</v>
      </c>
      <c r="AP41">
        <f t="shared" si="23"/>
        <v>8.3013307135839959E-2</v>
      </c>
      <c r="AR41" s="2">
        <v>43448</v>
      </c>
      <c r="AS41">
        <f t="shared" si="12"/>
        <v>-2.6246717449632202</v>
      </c>
      <c r="AT41">
        <f t="shared" si="13"/>
        <v>-0.62022674104687114</v>
      </c>
      <c r="AU41">
        <f t="shared" si="14"/>
        <v>-7.0825348317389336</v>
      </c>
      <c r="AV41">
        <f t="shared" si="15"/>
        <v>9.5170239431563601</v>
      </c>
      <c r="AW41">
        <f t="shared" si="16"/>
        <v>-1.7980716925631184</v>
      </c>
      <c r="AX41">
        <f t="shared" si="17"/>
        <v>-0.23964226905248825</v>
      </c>
    </row>
    <row r="42" spans="1:50" x14ac:dyDescent="0.25">
      <c r="A42">
        <v>20181215</v>
      </c>
      <c r="B42">
        <v>1027</v>
      </c>
      <c r="C42">
        <v>225270</v>
      </c>
      <c r="D42">
        <v>172.13</v>
      </c>
      <c r="E42">
        <v>5.5500000000000001E-2</v>
      </c>
      <c r="F42">
        <v>21294</v>
      </c>
      <c r="G42">
        <v>17286</v>
      </c>
      <c r="H42">
        <v>2281841</v>
      </c>
      <c r="I42">
        <v>3019179</v>
      </c>
      <c r="J42">
        <v>715</v>
      </c>
      <c r="K42">
        <v>1695</v>
      </c>
      <c r="L42">
        <v>1587</v>
      </c>
      <c r="M42">
        <v>767</v>
      </c>
      <c r="O42">
        <f t="shared" si="6"/>
        <v>107.15887104348643</v>
      </c>
      <c r="P42">
        <f t="shared" si="7"/>
        <v>174.66036098576882</v>
      </c>
      <c r="Q42">
        <f t="shared" si="8"/>
        <v>3.3577533577533576E-2</v>
      </c>
      <c r="R42">
        <f t="shared" si="9"/>
        <v>9.8056230475529332E-2</v>
      </c>
      <c r="S42">
        <f t="shared" si="10"/>
        <v>137.4033177812338</v>
      </c>
      <c r="T42">
        <f t="shared" si="11"/>
        <v>6.2467599792638676E-2</v>
      </c>
      <c r="V42">
        <v>20181215</v>
      </c>
      <c r="W42">
        <v>1027</v>
      </c>
      <c r="X42">
        <v>225210</v>
      </c>
      <c r="Y42">
        <v>192</v>
      </c>
      <c r="Z42">
        <v>6.5799999999999997E-2</v>
      </c>
      <c r="AA42">
        <v>38579</v>
      </c>
      <c r="AB42">
        <v>21303</v>
      </c>
      <c r="AC42">
        <v>17276</v>
      </c>
      <c r="AD42">
        <v>418037</v>
      </c>
      <c r="AE42">
        <v>2786108</v>
      </c>
      <c r="AF42">
        <v>116</v>
      </c>
      <c r="AG42">
        <v>2781</v>
      </c>
      <c r="AH42">
        <v>2422</v>
      </c>
      <c r="AI42">
        <v>116</v>
      </c>
      <c r="AK42">
        <f t="shared" si="18"/>
        <v>19.623386377505515</v>
      </c>
      <c r="AL42">
        <f t="shared" si="19"/>
        <v>161.27043297059504</v>
      </c>
      <c r="AM42">
        <f t="shared" si="20"/>
        <v>5.4452424541144443E-3</v>
      </c>
      <c r="AN42">
        <f t="shared" si="21"/>
        <v>0.16097476267654551</v>
      </c>
      <c r="AO42">
        <f t="shared" si="22"/>
        <v>83.054122709245959</v>
      </c>
      <c r="AP42">
        <f t="shared" si="23"/>
        <v>7.5092666994997281E-2</v>
      </c>
      <c r="AR42" s="2">
        <v>43449</v>
      </c>
      <c r="AS42">
        <f t="shared" si="12"/>
        <v>-1.4589247444330153</v>
      </c>
      <c r="AT42">
        <f t="shared" si="13"/>
        <v>-0.22316546691956299</v>
      </c>
      <c r="AU42">
        <f t="shared" si="14"/>
        <v>-2.8132291123419133</v>
      </c>
      <c r="AV42">
        <f t="shared" si="15"/>
        <v>6.2918532201016175</v>
      </c>
      <c r="AW42">
        <f t="shared" si="16"/>
        <v>-0.90581991786646399</v>
      </c>
      <c r="AX42">
        <f t="shared" si="17"/>
        <v>1.2625067202358606</v>
      </c>
    </row>
    <row r="43" spans="1:50" x14ac:dyDescent="0.25">
      <c r="A43">
        <v>20181216</v>
      </c>
      <c r="B43">
        <v>1027</v>
      </c>
      <c r="C43">
        <v>202915</v>
      </c>
      <c r="D43">
        <v>161.04</v>
      </c>
      <c r="E43">
        <v>0.05</v>
      </c>
      <c r="F43">
        <v>19621</v>
      </c>
      <c r="G43">
        <v>15849</v>
      </c>
      <c r="H43">
        <v>4113207</v>
      </c>
      <c r="I43">
        <v>2407990</v>
      </c>
      <c r="J43">
        <v>1540</v>
      </c>
      <c r="K43">
        <v>795</v>
      </c>
      <c r="L43">
        <v>709</v>
      </c>
      <c r="M43">
        <v>1577</v>
      </c>
      <c r="O43">
        <f t="shared" si="6"/>
        <v>209.63289332857653</v>
      </c>
      <c r="P43">
        <f t="shared" si="7"/>
        <v>151.93324499968452</v>
      </c>
      <c r="Q43">
        <f t="shared" si="8"/>
        <v>7.8487334998216196E-2</v>
      </c>
      <c r="R43">
        <f t="shared" si="9"/>
        <v>5.0160893431762256E-2</v>
      </c>
      <c r="S43">
        <f t="shared" si="10"/>
        <v>183.85105723146322</v>
      </c>
      <c r="T43">
        <f t="shared" si="11"/>
        <v>6.5830279109106285E-2</v>
      </c>
      <c r="V43">
        <v>20181216</v>
      </c>
      <c r="W43">
        <v>1027</v>
      </c>
      <c r="X43">
        <v>202862</v>
      </c>
      <c r="Y43">
        <v>175.51</v>
      </c>
      <c r="Z43">
        <v>5.7799999999999997E-2</v>
      </c>
      <c r="AA43">
        <v>35458</v>
      </c>
      <c r="AB43">
        <v>19638</v>
      </c>
      <c r="AC43">
        <v>15820</v>
      </c>
      <c r="AD43">
        <v>484831</v>
      </c>
      <c r="AE43">
        <v>1889011</v>
      </c>
      <c r="AF43">
        <v>50</v>
      </c>
      <c r="AG43">
        <v>1998</v>
      </c>
      <c r="AH43">
        <v>1826</v>
      </c>
      <c r="AI43">
        <v>78</v>
      </c>
      <c r="AK43">
        <f t="shared" si="18"/>
        <v>24.688410225073838</v>
      </c>
      <c r="AL43">
        <f t="shared" si="19"/>
        <v>119.40651074589128</v>
      </c>
      <c r="AM43">
        <f t="shared" si="20"/>
        <v>2.5460841226194113E-3</v>
      </c>
      <c r="AN43">
        <f t="shared" si="21"/>
        <v>0.12629582806573958</v>
      </c>
      <c r="AO43">
        <f t="shared" si="22"/>
        <v>66.947994810762026</v>
      </c>
      <c r="AP43">
        <f t="shared" si="23"/>
        <v>5.7758474815274408E-2</v>
      </c>
      <c r="AR43" s="2">
        <v>43450</v>
      </c>
      <c r="AS43">
        <f t="shared" si="12"/>
        <v>-3.0824080517250452</v>
      </c>
      <c r="AT43">
        <f t="shared" si="13"/>
        <v>-0.54211223756322058</v>
      </c>
      <c r="AU43">
        <f t="shared" si="14"/>
        <v>-7.5941250875596795</v>
      </c>
      <c r="AV43">
        <f t="shared" si="15"/>
        <v>7.6134934633977327</v>
      </c>
      <c r="AW43">
        <f t="shared" si="16"/>
        <v>-1.9483843736783533</v>
      </c>
      <c r="AX43">
        <f t="shared" si="17"/>
        <v>-0.80718042938318768</v>
      </c>
    </row>
    <row r="44" spans="1:50" x14ac:dyDescent="0.25">
      <c r="A44">
        <v>20181217</v>
      </c>
      <c r="B44">
        <v>1027</v>
      </c>
      <c r="C44">
        <v>260103</v>
      </c>
      <c r="D44">
        <v>172.07</v>
      </c>
      <c r="E44">
        <v>5.7599999999999998E-2</v>
      </c>
      <c r="F44">
        <v>26824</v>
      </c>
      <c r="G44">
        <v>18732</v>
      </c>
      <c r="H44">
        <v>4194788</v>
      </c>
      <c r="I44">
        <v>2614853</v>
      </c>
      <c r="J44">
        <v>1448</v>
      </c>
      <c r="K44">
        <v>1401</v>
      </c>
      <c r="L44">
        <v>1248</v>
      </c>
      <c r="M44">
        <v>1575</v>
      </c>
      <c r="O44">
        <f t="shared" si="6"/>
        <v>156.38189680882792</v>
      </c>
      <c r="P44">
        <f t="shared" si="7"/>
        <v>139.59283578902412</v>
      </c>
      <c r="Q44">
        <f t="shared" si="8"/>
        <v>5.3981509096331641E-2</v>
      </c>
      <c r="R44">
        <f t="shared" si="9"/>
        <v>7.4791800128123004E-2</v>
      </c>
      <c r="S44">
        <f t="shared" si="10"/>
        <v>149.47846606374571</v>
      </c>
      <c r="T44">
        <f t="shared" si="11"/>
        <v>6.2538414259373079E-2</v>
      </c>
      <c r="V44">
        <v>20181217</v>
      </c>
      <c r="W44">
        <v>1027</v>
      </c>
      <c r="X44">
        <v>259748</v>
      </c>
      <c r="Y44">
        <v>194.19</v>
      </c>
      <c r="Z44">
        <v>6.9800000000000001E-2</v>
      </c>
      <c r="AA44">
        <v>45588</v>
      </c>
      <c r="AB44">
        <v>26865</v>
      </c>
      <c r="AC44">
        <v>18723</v>
      </c>
      <c r="AD44">
        <v>1152502</v>
      </c>
      <c r="AE44">
        <v>2133401</v>
      </c>
      <c r="AF44">
        <v>116</v>
      </c>
      <c r="AG44">
        <v>2748</v>
      </c>
      <c r="AH44">
        <v>2202</v>
      </c>
      <c r="AI44">
        <v>266</v>
      </c>
      <c r="AK44">
        <f t="shared" si="18"/>
        <v>42.899758049506794</v>
      </c>
      <c r="AL44">
        <f t="shared" si="19"/>
        <v>113.9454681407894</v>
      </c>
      <c r="AM44">
        <f t="shared" si="20"/>
        <v>4.3178857249209007E-3</v>
      </c>
      <c r="AN44">
        <f t="shared" si="21"/>
        <v>0.14677135074507291</v>
      </c>
      <c r="AO44">
        <f t="shared" si="22"/>
        <v>72.078244274809165</v>
      </c>
      <c r="AP44">
        <f t="shared" si="23"/>
        <v>6.2823550057032551E-2</v>
      </c>
      <c r="AR44" s="2">
        <v>43451</v>
      </c>
      <c r="AS44">
        <f t="shared" si="12"/>
        <v>-1.8913689793220185</v>
      </c>
      <c r="AT44">
        <f t="shared" si="13"/>
        <v>-0.42745612747057865</v>
      </c>
      <c r="AU44">
        <f t="shared" si="14"/>
        <v>-4.9663623371410743</v>
      </c>
      <c r="AV44">
        <f t="shared" si="15"/>
        <v>7.1979550616949908</v>
      </c>
      <c r="AW44">
        <f t="shared" si="16"/>
        <v>-1.2900036964822759</v>
      </c>
      <c r="AX44">
        <f t="shared" si="17"/>
        <v>2.8513579765947206E-2</v>
      </c>
    </row>
    <row r="45" spans="1:50" x14ac:dyDescent="0.25">
      <c r="A45">
        <v>20181218</v>
      </c>
      <c r="B45">
        <v>1027</v>
      </c>
      <c r="C45">
        <v>257161</v>
      </c>
      <c r="D45">
        <v>188.37</v>
      </c>
      <c r="E45">
        <v>6.4100000000000004E-2</v>
      </c>
      <c r="F45">
        <v>26346</v>
      </c>
      <c r="G45">
        <v>18333</v>
      </c>
      <c r="H45">
        <v>5308571</v>
      </c>
      <c r="I45">
        <v>2971426</v>
      </c>
      <c r="J45">
        <v>1547</v>
      </c>
      <c r="K45">
        <v>1832</v>
      </c>
      <c r="L45">
        <v>1520</v>
      </c>
      <c r="M45">
        <v>1432</v>
      </c>
      <c r="O45">
        <f t="shared" si="6"/>
        <v>201.49438244894861</v>
      </c>
      <c r="P45">
        <f t="shared" si="7"/>
        <v>162.08072874052255</v>
      </c>
      <c r="Q45">
        <f t="shared" si="8"/>
        <v>5.8718591057466032E-2</v>
      </c>
      <c r="R45">
        <f t="shared" si="9"/>
        <v>9.992908961981127E-2</v>
      </c>
      <c r="S45">
        <f t="shared" si="10"/>
        <v>185.32189619284227</v>
      </c>
      <c r="T45">
        <f t="shared" si="11"/>
        <v>7.5628371270619305E-2</v>
      </c>
      <c r="V45">
        <v>20181218</v>
      </c>
      <c r="W45">
        <v>1027</v>
      </c>
      <c r="X45">
        <v>256904</v>
      </c>
      <c r="Y45">
        <v>198.65</v>
      </c>
      <c r="Z45">
        <v>7.2800000000000004E-2</v>
      </c>
      <c r="AA45">
        <v>44712</v>
      </c>
      <c r="AB45">
        <v>26388</v>
      </c>
      <c r="AC45">
        <v>18324</v>
      </c>
      <c r="AD45">
        <v>1393817</v>
      </c>
      <c r="AE45">
        <v>2645334</v>
      </c>
      <c r="AF45">
        <v>165</v>
      </c>
      <c r="AG45">
        <v>3120</v>
      </c>
      <c r="AH45">
        <v>2590</v>
      </c>
      <c r="AI45">
        <v>183</v>
      </c>
      <c r="AK45">
        <f t="shared" si="18"/>
        <v>52.820107624677881</v>
      </c>
      <c r="AL45">
        <f t="shared" si="19"/>
        <v>144.36444007858546</v>
      </c>
      <c r="AM45">
        <f t="shared" si="20"/>
        <v>6.2528422010004548E-3</v>
      </c>
      <c r="AN45">
        <f t="shared" si="21"/>
        <v>0.17026850032743943</v>
      </c>
      <c r="AO45">
        <f t="shared" si="22"/>
        <v>90.337068348541777</v>
      </c>
      <c r="AP45">
        <f t="shared" si="23"/>
        <v>7.347020933977455E-2</v>
      </c>
      <c r="AR45" s="2">
        <v>43452</v>
      </c>
      <c r="AS45">
        <f t="shared" si="12"/>
        <v>-2.4779045804045121</v>
      </c>
      <c r="AT45">
        <f t="shared" si="13"/>
        <v>-0.2952714776989514</v>
      </c>
      <c r="AU45">
        <f t="shared" si="14"/>
        <v>-5.2465748856465577</v>
      </c>
      <c r="AV45">
        <f t="shared" si="15"/>
        <v>7.0339410707628156</v>
      </c>
      <c r="AW45">
        <f t="shared" si="16"/>
        <v>-1.5830804640716749</v>
      </c>
      <c r="AX45">
        <f t="shared" si="17"/>
        <v>-0.21581619308447542</v>
      </c>
    </row>
    <row r="46" spans="1:50" x14ac:dyDescent="0.25">
      <c r="A46">
        <v>20181219</v>
      </c>
      <c r="B46">
        <v>1029</v>
      </c>
      <c r="C46">
        <v>258953</v>
      </c>
      <c r="D46">
        <v>225.52</v>
      </c>
      <c r="E46">
        <v>7.1599999999999997E-2</v>
      </c>
      <c r="F46">
        <v>26607</v>
      </c>
      <c r="G46">
        <v>18646</v>
      </c>
      <c r="H46">
        <v>5384734</v>
      </c>
      <c r="I46">
        <v>3711273</v>
      </c>
      <c r="J46">
        <v>1451</v>
      </c>
      <c r="K46">
        <v>1973</v>
      </c>
      <c r="L46">
        <v>1730</v>
      </c>
      <c r="M46">
        <v>1442</v>
      </c>
      <c r="O46">
        <f t="shared" si="6"/>
        <v>202.38035103544181</v>
      </c>
      <c r="P46">
        <f t="shared" si="7"/>
        <v>199.03856054917944</v>
      </c>
      <c r="Q46">
        <f t="shared" si="8"/>
        <v>5.4534520990716727E-2</v>
      </c>
      <c r="R46">
        <f t="shared" si="9"/>
        <v>0.10581357931996138</v>
      </c>
      <c r="S46">
        <f t="shared" si="10"/>
        <v>201.00340308929793</v>
      </c>
      <c r="T46">
        <f t="shared" si="11"/>
        <v>7.5663491923187415E-2</v>
      </c>
      <c r="V46">
        <v>20181219</v>
      </c>
      <c r="W46">
        <v>1029</v>
      </c>
      <c r="X46">
        <v>258885</v>
      </c>
      <c r="Y46">
        <v>244.06</v>
      </c>
      <c r="Z46">
        <v>8.4900000000000003E-2</v>
      </c>
      <c r="AA46">
        <v>45282</v>
      </c>
      <c r="AB46">
        <v>26646</v>
      </c>
      <c r="AC46">
        <v>18636</v>
      </c>
      <c r="AD46">
        <v>1871876</v>
      </c>
      <c r="AE46">
        <v>3216924</v>
      </c>
      <c r="AF46">
        <v>204</v>
      </c>
      <c r="AG46">
        <v>3631</v>
      </c>
      <c r="AH46">
        <v>3105</v>
      </c>
      <c r="AI46">
        <v>187</v>
      </c>
      <c r="AK46">
        <f t="shared" si="18"/>
        <v>70.249793590032269</v>
      </c>
      <c r="AL46">
        <f t="shared" si="19"/>
        <v>172.618802318094</v>
      </c>
      <c r="AM46">
        <f t="shared" si="20"/>
        <v>7.6559333483449676E-3</v>
      </c>
      <c r="AN46">
        <f t="shared" si="21"/>
        <v>0.19483794805752308</v>
      </c>
      <c r="AO46">
        <f t="shared" si="22"/>
        <v>112.38019522105914</v>
      </c>
      <c r="AP46">
        <f t="shared" si="23"/>
        <v>8.4691488891833394E-2</v>
      </c>
      <c r="AR46" s="2">
        <v>43453</v>
      </c>
      <c r="AS46">
        <f t="shared" si="12"/>
        <v>-2.202175957423492</v>
      </c>
      <c r="AT46">
        <f t="shared" si="13"/>
        <v>-0.44032930385142399</v>
      </c>
      <c r="AU46">
        <f t="shared" si="14"/>
        <v>-4.6878587642371761</v>
      </c>
      <c r="AV46">
        <f t="shared" si="15"/>
        <v>8.9024368737561694</v>
      </c>
      <c r="AW46">
        <f t="shared" si="16"/>
        <v>-1.4770534644706466</v>
      </c>
      <c r="AX46">
        <f t="shared" si="17"/>
        <v>0.90279969686459793</v>
      </c>
    </row>
    <row r="47" spans="1:50" x14ac:dyDescent="0.25">
      <c r="A47">
        <v>20181220</v>
      </c>
      <c r="B47">
        <v>1029</v>
      </c>
      <c r="C47">
        <v>257218</v>
      </c>
      <c r="D47">
        <v>225.27</v>
      </c>
      <c r="E47">
        <v>7.0599999999999996E-2</v>
      </c>
      <c r="F47">
        <v>26314</v>
      </c>
      <c r="G47">
        <v>18338</v>
      </c>
      <c r="H47">
        <v>4702921</v>
      </c>
      <c r="I47">
        <v>3534337</v>
      </c>
      <c r="J47">
        <v>1369</v>
      </c>
      <c r="K47">
        <v>2000</v>
      </c>
      <c r="L47">
        <v>1987</v>
      </c>
      <c r="M47">
        <v>1444</v>
      </c>
      <c r="O47">
        <f t="shared" si="6"/>
        <v>178.72315117427985</v>
      </c>
      <c r="P47">
        <f t="shared" si="7"/>
        <v>192.73295888319336</v>
      </c>
      <c r="Q47">
        <f t="shared" si="8"/>
        <v>5.202553773656609E-2</v>
      </c>
      <c r="R47">
        <f t="shared" si="9"/>
        <v>0.10906314756243865</v>
      </c>
      <c r="S47">
        <f t="shared" si="10"/>
        <v>184.47679835169757</v>
      </c>
      <c r="T47">
        <f t="shared" si="11"/>
        <v>7.5450147809728571E-2</v>
      </c>
      <c r="V47">
        <v>20181220</v>
      </c>
      <c r="W47">
        <v>1029</v>
      </c>
      <c r="X47">
        <v>257051</v>
      </c>
      <c r="Y47">
        <v>240.91</v>
      </c>
      <c r="Z47">
        <v>8.09E-2</v>
      </c>
      <c r="AA47">
        <v>44669</v>
      </c>
      <c r="AB47">
        <v>26347</v>
      </c>
      <c r="AC47">
        <v>18322</v>
      </c>
      <c r="AD47">
        <v>1507762</v>
      </c>
      <c r="AE47">
        <v>3224361</v>
      </c>
      <c r="AF47">
        <v>79</v>
      </c>
      <c r="AG47">
        <v>3537</v>
      </c>
      <c r="AH47">
        <v>3185</v>
      </c>
      <c r="AI47">
        <v>172</v>
      </c>
      <c r="AK47">
        <f t="shared" si="18"/>
        <v>57.2270846775724</v>
      </c>
      <c r="AL47">
        <f t="shared" si="19"/>
        <v>175.98302587053814</v>
      </c>
      <c r="AM47">
        <f t="shared" si="20"/>
        <v>2.9984438455991193E-3</v>
      </c>
      <c r="AN47">
        <f t="shared" si="21"/>
        <v>0.19304661063202708</v>
      </c>
      <c r="AO47">
        <f t="shared" si="22"/>
        <v>105.93751818934832</v>
      </c>
      <c r="AP47">
        <f t="shared" si="23"/>
        <v>8.0950995097271036E-2</v>
      </c>
      <c r="AR47" s="2">
        <v>43454</v>
      </c>
      <c r="AS47">
        <f t="shared" si="12"/>
        <v>-2.0249344416117907</v>
      </c>
      <c r="AT47">
        <f t="shared" si="13"/>
        <v>-0.27916555021092032</v>
      </c>
      <c r="AU47">
        <f t="shared" si="14"/>
        <v>-4.9027093890966968</v>
      </c>
      <c r="AV47">
        <f t="shared" si="15"/>
        <v>8.3983463069588424</v>
      </c>
      <c r="AW47">
        <f t="shared" si="16"/>
        <v>-1.3089880027058207</v>
      </c>
      <c r="AX47">
        <f t="shared" si="17"/>
        <v>0.55008472875424652</v>
      </c>
    </row>
    <row r="48" spans="1:50" x14ac:dyDescent="0.25">
      <c r="A48">
        <v>20181221</v>
      </c>
      <c r="B48">
        <v>1029</v>
      </c>
      <c r="C48">
        <v>260848</v>
      </c>
      <c r="D48">
        <v>220.71</v>
      </c>
      <c r="E48">
        <v>7.2499999999999995E-2</v>
      </c>
      <c r="F48">
        <v>26576</v>
      </c>
      <c r="G48">
        <v>18663</v>
      </c>
      <c r="H48">
        <v>4256611</v>
      </c>
      <c r="I48">
        <v>3289077</v>
      </c>
      <c r="J48">
        <v>1233</v>
      </c>
      <c r="K48">
        <v>1799</v>
      </c>
      <c r="L48">
        <v>1799</v>
      </c>
      <c r="M48">
        <v>1266</v>
      </c>
      <c r="O48">
        <f t="shared" si="6"/>
        <v>160.16748193859121</v>
      </c>
      <c r="P48">
        <f t="shared" si="7"/>
        <v>176.23517119434175</v>
      </c>
      <c r="Q48">
        <f t="shared" si="8"/>
        <v>4.6395243829018662E-2</v>
      </c>
      <c r="R48">
        <f t="shared" si="9"/>
        <v>9.6393934522852706E-2</v>
      </c>
      <c r="S48">
        <f t="shared" si="10"/>
        <v>166.7960830257079</v>
      </c>
      <c r="T48">
        <f t="shared" si="11"/>
        <v>6.7021817458387672E-2</v>
      </c>
      <c r="V48">
        <v>20181221</v>
      </c>
      <c r="W48">
        <v>1029</v>
      </c>
      <c r="X48">
        <v>260703</v>
      </c>
      <c r="Y48">
        <v>238.63</v>
      </c>
      <c r="Z48">
        <v>8.3699999999999997E-2</v>
      </c>
      <c r="AA48">
        <v>45264</v>
      </c>
      <c r="AB48">
        <v>26622</v>
      </c>
      <c r="AC48">
        <v>18642</v>
      </c>
      <c r="AD48">
        <v>1441761</v>
      </c>
      <c r="AE48">
        <v>2911859</v>
      </c>
      <c r="AF48">
        <v>194</v>
      </c>
      <c r="AG48">
        <v>3209</v>
      </c>
      <c r="AH48">
        <v>2863</v>
      </c>
      <c r="AI48">
        <v>252</v>
      </c>
      <c r="AK48">
        <f t="shared" si="18"/>
        <v>54.156750056344379</v>
      </c>
      <c r="AL48">
        <f t="shared" si="19"/>
        <v>156.19885205450058</v>
      </c>
      <c r="AM48">
        <f t="shared" si="20"/>
        <v>7.2872060701675307E-3</v>
      </c>
      <c r="AN48">
        <f t="shared" si="21"/>
        <v>0.17213818259843364</v>
      </c>
      <c r="AO48">
        <f t="shared" si="22"/>
        <v>96.182838458819376</v>
      </c>
      <c r="AP48">
        <f t="shared" si="23"/>
        <v>7.5181159420289856E-2</v>
      </c>
      <c r="AR48" s="2">
        <v>43455</v>
      </c>
      <c r="AS48">
        <f t="shared" si="12"/>
        <v>-1.7668455313707805</v>
      </c>
      <c r="AT48">
        <f t="shared" si="13"/>
        <v>-0.33393865233068615</v>
      </c>
      <c r="AU48">
        <f t="shared" si="14"/>
        <v>-3.9108037758851131</v>
      </c>
      <c r="AV48">
        <f t="shared" si="15"/>
        <v>7.5744248075580929</v>
      </c>
      <c r="AW48">
        <f t="shared" si="16"/>
        <v>-1.1768874094481421</v>
      </c>
      <c r="AX48">
        <f t="shared" si="17"/>
        <v>0.81593419619021834</v>
      </c>
    </row>
    <row r="49" spans="1:50" x14ac:dyDescent="0.25">
      <c r="A49">
        <v>20181222</v>
      </c>
      <c r="B49">
        <v>1029</v>
      </c>
      <c r="C49">
        <v>225876</v>
      </c>
      <c r="D49">
        <v>151.57</v>
      </c>
      <c r="E49">
        <v>5.21E-2</v>
      </c>
      <c r="F49">
        <v>22448</v>
      </c>
      <c r="G49">
        <v>18405</v>
      </c>
      <c r="H49">
        <v>1861997</v>
      </c>
      <c r="I49">
        <v>2295634</v>
      </c>
      <c r="J49">
        <v>689</v>
      </c>
      <c r="K49">
        <v>1630</v>
      </c>
      <c r="L49">
        <v>1605</v>
      </c>
      <c r="M49">
        <v>798</v>
      </c>
      <c r="O49">
        <f t="shared" si="6"/>
        <v>82.947122238061297</v>
      </c>
      <c r="P49">
        <f t="shared" si="7"/>
        <v>124.72882368921489</v>
      </c>
      <c r="Q49">
        <f t="shared" si="8"/>
        <v>3.0693157519600854E-2</v>
      </c>
      <c r="R49">
        <f t="shared" si="9"/>
        <v>8.8562890518880735E-2</v>
      </c>
      <c r="S49">
        <f t="shared" si="10"/>
        <v>101.77051868895798</v>
      </c>
      <c r="T49">
        <f t="shared" si="11"/>
        <v>5.6764497099356229E-2</v>
      </c>
      <c r="V49">
        <v>20181222</v>
      </c>
      <c r="W49">
        <v>1029</v>
      </c>
      <c r="X49">
        <v>225800</v>
      </c>
      <c r="Y49">
        <v>180.42</v>
      </c>
      <c r="Z49">
        <v>6.2799999999999995E-2</v>
      </c>
      <c r="AA49">
        <v>40843</v>
      </c>
      <c r="AB49">
        <v>22465</v>
      </c>
      <c r="AC49">
        <v>18378</v>
      </c>
      <c r="AD49">
        <v>488217</v>
      </c>
      <c r="AE49">
        <v>2469168</v>
      </c>
      <c r="AF49">
        <v>120</v>
      </c>
      <c r="AG49">
        <v>2449</v>
      </c>
      <c r="AH49">
        <v>2080</v>
      </c>
      <c r="AI49">
        <v>136</v>
      </c>
      <c r="AK49">
        <f t="shared" si="18"/>
        <v>21.732339194302249</v>
      </c>
      <c r="AL49">
        <f t="shared" si="19"/>
        <v>134.35455435847209</v>
      </c>
      <c r="AM49">
        <f t="shared" si="20"/>
        <v>5.341642555085689E-3</v>
      </c>
      <c r="AN49">
        <f t="shared" si="21"/>
        <v>0.13325715529437371</v>
      </c>
      <c r="AO49">
        <f t="shared" si="22"/>
        <v>72.408613471096643</v>
      </c>
      <c r="AP49">
        <f t="shared" si="23"/>
        <v>6.2899395245207254E-2</v>
      </c>
      <c r="AR49" s="2">
        <v>43456</v>
      </c>
      <c r="AS49">
        <f t="shared" si="12"/>
        <v>-1.0202463840626508</v>
      </c>
      <c r="AT49">
        <f t="shared" si="13"/>
        <v>0.1604288444876199</v>
      </c>
      <c r="AU49">
        <f t="shared" si="14"/>
        <v>-2.5351514964515163</v>
      </c>
      <c r="AV49">
        <f t="shared" si="15"/>
        <v>4.4694264775492973</v>
      </c>
      <c r="AW49">
        <f t="shared" si="16"/>
        <v>-0.4893650869643556</v>
      </c>
      <c r="AX49">
        <f t="shared" si="17"/>
        <v>0.61348981458510254</v>
      </c>
    </row>
    <row r="50" spans="1:50" x14ac:dyDescent="0.25">
      <c r="A50">
        <v>20181223</v>
      </c>
      <c r="B50">
        <v>1029</v>
      </c>
      <c r="C50">
        <v>204168</v>
      </c>
      <c r="D50">
        <v>149.03</v>
      </c>
      <c r="E50">
        <v>4.4900000000000002E-2</v>
      </c>
      <c r="F50">
        <v>20341</v>
      </c>
      <c r="G50">
        <v>16381</v>
      </c>
      <c r="H50">
        <v>3392861</v>
      </c>
      <c r="I50">
        <v>2039910</v>
      </c>
      <c r="J50">
        <v>1344</v>
      </c>
      <c r="K50">
        <v>681</v>
      </c>
      <c r="L50">
        <v>605</v>
      </c>
      <c r="M50">
        <v>1557</v>
      </c>
      <c r="O50">
        <f t="shared" si="6"/>
        <v>166.79912492011209</v>
      </c>
      <c r="P50">
        <f t="shared" si="7"/>
        <v>124.52902753189672</v>
      </c>
      <c r="Q50">
        <f t="shared" si="8"/>
        <v>6.607344771643478E-2</v>
      </c>
      <c r="R50">
        <f t="shared" si="9"/>
        <v>4.1572553568158234E-2</v>
      </c>
      <c r="S50">
        <f t="shared" si="10"/>
        <v>147.94322204672949</v>
      </c>
      <c r="T50">
        <f t="shared" si="11"/>
        <v>5.5144055334676763E-2</v>
      </c>
      <c r="V50">
        <v>20181223</v>
      </c>
      <c r="W50">
        <v>1029</v>
      </c>
      <c r="X50">
        <v>204090</v>
      </c>
      <c r="Y50">
        <v>165.89</v>
      </c>
      <c r="Z50">
        <v>5.28E-2</v>
      </c>
      <c r="AA50">
        <v>36708</v>
      </c>
      <c r="AB50">
        <v>20358</v>
      </c>
      <c r="AC50">
        <v>16350</v>
      </c>
      <c r="AD50">
        <v>508705</v>
      </c>
      <c r="AE50">
        <v>1699031</v>
      </c>
      <c r="AF50">
        <v>61</v>
      </c>
      <c r="AG50">
        <v>1792</v>
      </c>
      <c r="AH50">
        <v>1596</v>
      </c>
      <c r="AI50">
        <v>84</v>
      </c>
      <c r="AK50">
        <f t="shared" si="18"/>
        <v>24.987965418999902</v>
      </c>
      <c r="AL50">
        <f t="shared" si="19"/>
        <v>103.91626911314985</v>
      </c>
      <c r="AM50">
        <f t="shared" si="20"/>
        <v>2.9963650653305825E-3</v>
      </c>
      <c r="AN50">
        <f t="shared" si="21"/>
        <v>0.10960244648318043</v>
      </c>
      <c r="AO50">
        <f t="shared" si="22"/>
        <v>60.143184047074207</v>
      </c>
      <c r="AP50">
        <f t="shared" si="23"/>
        <v>5.0479459518361122E-2</v>
      </c>
      <c r="AR50" s="2">
        <v>43457</v>
      </c>
      <c r="AS50">
        <f t="shared" si="12"/>
        <v>-2.3635193250185367</v>
      </c>
      <c r="AT50">
        <f t="shared" si="13"/>
        <v>-0.34354597364578104</v>
      </c>
      <c r="AU50">
        <f t="shared" si="14"/>
        <v>-6.3077082651104188</v>
      </c>
      <c r="AV50">
        <f t="shared" si="15"/>
        <v>6.8029892915022208</v>
      </c>
      <c r="AW50">
        <f t="shared" si="16"/>
        <v>-1.4633339666609213</v>
      </c>
      <c r="AX50">
        <f t="shared" si="17"/>
        <v>-0.46645958163156409</v>
      </c>
    </row>
    <row r="51" spans="1:50" x14ac:dyDescent="0.25">
      <c r="A51">
        <v>20181224</v>
      </c>
      <c r="B51">
        <v>1029</v>
      </c>
      <c r="C51">
        <v>260023</v>
      </c>
      <c r="D51">
        <v>129.13</v>
      </c>
      <c r="E51">
        <v>4.7500000000000001E-2</v>
      </c>
      <c r="F51">
        <v>26613</v>
      </c>
      <c r="G51">
        <v>18586</v>
      </c>
      <c r="H51">
        <v>2637423</v>
      </c>
      <c r="I51">
        <v>1811864</v>
      </c>
      <c r="J51">
        <v>904</v>
      </c>
      <c r="K51">
        <v>1195</v>
      </c>
      <c r="L51">
        <v>1080</v>
      </c>
      <c r="M51">
        <v>1049</v>
      </c>
      <c r="O51">
        <f t="shared" si="6"/>
        <v>99.102806898883998</v>
      </c>
      <c r="P51">
        <f t="shared" si="7"/>
        <v>97.485419132680519</v>
      </c>
      <c r="Q51">
        <f t="shared" si="8"/>
        <v>3.3968361327170932E-2</v>
      </c>
      <c r="R51">
        <f t="shared" si="9"/>
        <v>6.4295706445711823E-2</v>
      </c>
      <c r="S51">
        <f t="shared" si="10"/>
        <v>98.437730923250513</v>
      </c>
      <c r="T51">
        <f t="shared" si="11"/>
        <v>4.6439080510630767E-2</v>
      </c>
      <c r="V51">
        <v>20181224</v>
      </c>
      <c r="W51">
        <v>1029</v>
      </c>
      <c r="X51">
        <v>259758</v>
      </c>
      <c r="Y51">
        <v>165.08</v>
      </c>
      <c r="Z51">
        <v>6.0699999999999997E-2</v>
      </c>
      <c r="AA51">
        <v>45230</v>
      </c>
      <c r="AB51">
        <v>26638</v>
      </c>
      <c r="AC51">
        <v>18592</v>
      </c>
      <c r="AD51">
        <v>873531</v>
      </c>
      <c r="AE51">
        <v>1594893</v>
      </c>
      <c r="AF51">
        <v>170</v>
      </c>
      <c r="AG51">
        <v>2007</v>
      </c>
      <c r="AH51">
        <v>1616</v>
      </c>
      <c r="AI51">
        <v>352</v>
      </c>
      <c r="AK51">
        <f t="shared" si="18"/>
        <v>32.792664614460548</v>
      </c>
      <c r="AL51">
        <f t="shared" si="19"/>
        <v>85.783831755593809</v>
      </c>
      <c r="AM51">
        <f t="shared" si="20"/>
        <v>6.3818605000375405E-3</v>
      </c>
      <c r="AN51">
        <f t="shared" si="21"/>
        <v>0.10794965576592083</v>
      </c>
      <c r="AO51">
        <f t="shared" si="22"/>
        <v>54.57492814503648</v>
      </c>
      <c r="AP51">
        <f t="shared" si="23"/>
        <v>4.8131770948485517E-2</v>
      </c>
      <c r="AR51" s="2">
        <v>43458</v>
      </c>
      <c r="AS51">
        <f t="shared" si="12"/>
        <v>-1.1051690380737242</v>
      </c>
      <c r="AT51">
        <f t="shared" si="13"/>
        <v>-0.19502645628477849</v>
      </c>
      <c r="AU51">
        <f t="shared" si="14"/>
        <v>-2.7586500827133391</v>
      </c>
      <c r="AV51">
        <f t="shared" si="15"/>
        <v>4.3653949320209007</v>
      </c>
      <c r="AW51">
        <f t="shared" si="16"/>
        <v>-0.73104671297023383</v>
      </c>
      <c r="AX51">
        <f t="shared" si="17"/>
        <v>0.16926904378547492</v>
      </c>
    </row>
    <row r="52" spans="1:50" x14ac:dyDescent="0.25">
      <c r="A52">
        <v>20181225</v>
      </c>
      <c r="S52" t="e">
        <f t="shared" si="10"/>
        <v>#DIV/0!</v>
      </c>
      <c r="T52" t="e">
        <f t="shared" si="11"/>
        <v>#DIV/0!</v>
      </c>
      <c r="V52">
        <v>20181225</v>
      </c>
      <c r="AO52" t="e">
        <f t="shared" si="22"/>
        <v>#DIV/0!</v>
      </c>
      <c r="AP52" t="e">
        <f t="shared" si="23"/>
        <v>#DIV/0!</v>
      </c>
      <c r="AR52" s="2">
        <v>43459</v>
      </c>
    </row>
    <row r="53" spans="1:50" x14ac:dyDescent="0.25">
      <c r="A53">
        <v>20181226</v>
      </c>
      <c r="B53">
        <v>1029</v>
      </c>
      <c r="C53">
        <v>256495</v>
      </c>
      <c r="D53">
        <v>131.65</v>
      </c>
      <c r="E53">
        <v>4.7399999999999998E-2</v>
      </c>
      <c r="F53">
        <v>26026</v>
      </c>
      <c r="G53">
        <v>18150</v>
      </c>
      <c r="H53">
        <v>3121879</v>
      </c>
      <c r="I53">
        <v>1929050</v>
      </c>
      <c r="J53">
        <v>1140</v>
      </c>
      <c r="K53">
        <v>1164</v>
      </c>
      <c r="L53">
        <v>972</v>
      </c>
      <c r="M53">
        <v>1225</v>
      </c>
      <c r="O53">
        <f t="shared" si="6"/>
        <v>119.95231691385537</v>
      </c>
      <c r="P53">
        <f t="shared" si="7"/>
        <v>106.28374655647383</v>
      </c>
      <c r="Q53">
        <f t="shared" si="8"/>
        <v>4.3802351494659185E-2</v>
      </c>
      <c r="R53">
        <f t="shared" si="9"/>
        <v>6.4132231404958676E-2</v>
      </c>
      <c r="S53">
        <f t="shared" si="10"/>
        <v>114.33649492937342</v>
      </c>
      <c r="T53">
        <f t="shared" si="11"/>
        <v>5.2155016298442596E-2</v>
      </c>
      <c r="V53">
        <v>20181226</v>
      </c>
      <c r="W53">
        <v>1029</v>
      </c>
      <c r="X53">
        <v>256302</v>
      </c>
      <c r="Y53">
        <v>158.77000000000001</v>
      </c>
      <c r="Z53">
        <v>6.0400000000000002E-2</v>
      </c>
      <c r="AA53">
        <v>44191</v>
      </c>
      <c r="AB53">
        <v>26048</v>
      </c>
      <c r="AC53">
        <v>18143</v>
      </c>
      <c r="AD53">
        <v>953324</v>
      </c>
      <c r="AE53">
        <v>1720266</v>
      </c>
      <c r="AF53">
        <v>136</v>
      </c>
      <c r="AG53">
        <v>2155</v>
      </c>
      <c r="AH53">
        <v>1573</v>
      </c>
      <c r="AI53">
        <v>260</v>
      </c>
      <c r="AK53">
        <f t="shared" ref="AK53:AL58" si="24">AD53/AB53</f>
        <v>36.598740786240789</v>
      </c>
      <c r="AL53">
        <f t="shared" si="24"/>
        <v>94.817064432563527</v>
      </c>
      <c r="AM53">
        <f t="shared" ref="AM53:AN58" si="25">AF53/AB53</f>
        <v>5.2211302211302209E-3</v>
      </c>
      <c r="AN53">
        <f t="shared" si="25"/>
        <v>0.11877859229454886</v>
      </c>
      <c r="AO53">
        <f t="shared" si="22"/>
        <v>60.500780701952884</v>
      </c>
      <c r="AP53">
        <f t="shared" si="23"/>
        <v>5.1843135480075131E-2</v>
      </c>
      <c r="AR53" s="2">
        <v>43460</v>
      </c>
      <c r="AS53">
        <f t="shared" si="12"/>
        <v>-1.3892262687935764</v>
      </c>
      <c r="AT53">
        <f t="shared" si="13"/>
        <v>-0.19111136873183837</v>
      </c>
      <c r="AU53">
        <f t="shared" si="14"/>
        <v>-3.8581221273528961</v>
      </c>
      <c r="AV53">
        <f t="shared" si="15"/>
        <v>5.4646360889590184</v>
      </c>
      <c r="AW53">
        <f t="shared" si="16"/>
        <v>-0.89726190379034221</v>
      </c>
      <c r="AX53">
        <f t="shared" si="17"/>
        <v>-3.1188081836746456E-2</v>
      </c>
    </row>
    <row r="54" spans="1:50" x14ac:dyDescent="0.25">
      <c r="A54">
        <v>20181227</v>
      </c>
      <c r="B54">
        <v>1029</v>
      </c>
      <c r="C54">
        <v>255834</v>
      </c>
      <c r="D54">
        <v>134.77000000000001</v>
      </c>
      <c r="E54">
        <v>4.7300000000000002E-2</v>
      </c>
      <c r="F54">
        <v>26448</v>
      </c>
      <c r="G54">
        <v>18426</v>
      </c>
      <c r="H54">
        <v>3690817</v>
      </c>
      <c r="I54">
        <v>1935143</v>
      </c>
      <c r="J54">
        <v>1209</v>
      </c>
      <c r="K54">
        <v>1172</v>
      </c>
      <c r="L54">
        <v>1101</v>
      </c>
      <c r="M54">
        <v>1406</v>
      </c>
      <c r="O54">
        <f t="shared" si="6"/>
        <v>139.54994706594073</v>
      </c>
      <c r="P54">
        <f t="shared" si="7"/>
        <v>105.0224139802453</v>
      </c>
      <c r="Q54">
        <f t="shared" si="8"/>
        <v>4.5712341197822144E-2</v>
      </c>
      <c r="R54">
        <f t="shared" si="9"/>
        <v>6.3605774449147945E-2</v>
      </c>
      <c r="S54">
        <f t="shared" si="10"/>
        <v>125.3723759860944</v>
      </c>
      <c r="T54">
        <f t="shared" si="11"/>
        <v>5.3059678210099388E-2</v>
      </c>
      <c r="V54">
        <v>20181227</v>
      </c>
      <c r="W54">
        <v>1029</v>
      </c>
      <c r="X54">
        <v>255594</v>
      </c>
      <c r="Y54">
        <v>166.04</v>
      </c>
      <c r="Z54">
        <v>5.96E-2</v>
      </c>
      <c r="AA54">
        <v>44885</v>
      </c>
      <c r="AB54">
        <v>26471</v>
      </c>
      <c r="AC54">
        <v>18414</v>
      </c>
      <c r="AD54">
        <v>1090191</v>
      </c>
      <c r="AE54">
        <v>1698423</v>
      </c>
      <c r="AF54">
        <v>114</v>
      </c>
      <c r="AG54">
        <v>2308</v>
      </c>
      <c r="AH54">
        <v>1888</v>
      </c>
      <c r="AI54">
        <v>272</v>
      </c>
      <c r="AK54">
        <f t="shared" si="24"/>
        <v>41.184352687847081</v>
      </c>
      <c r="AL54">
        <f t="shared" si="24"/>
        <v>92.235418703160633</v>
      </c>
      <c r="AM54">
        <f t="shared" si="25"/>
        <v>4.3065996751161647E-3</v>
      </c>
      <c r="AN54">
        <f t="shared" si="25"/>
        <v>0.1253394156619963</v>
      </c>
      <c r="AO54">
        <f t="shared" si="22"/>
        <v>62.127971482677957</v>
      </c>
      <c r="AP54">
        <f t="shared" si="23"/>
        <v>5.3960120307452376E-2</v>
      </c>
      <c r="AR54" s="2">
        <v>43461</v>
      </c>
      <c r="AS54">
        <f t="shared" si="12"/>
        <v>-1.6394265729682274</v>
      </c>
      <c r="AT54">
        <f t="shared" si="13"/>
        <v>-0.21311658795141117</v>
      </c>
      <c r="AU54">
        <f t="shared" si="14"/>
        <v>-4.1405741522705979</v>
      </c>
      <c r="AV54">
        <f t="shared" si="15"/>
        <v>6.1733641212848358</v>
      </c>
      <c r="AW54">
        <f t="shared" si="16"/>
        <v>-1.0540734083902741</v>
      </c>
      <c r="AX54">
        <f t="shared" si="17"/>
        <v>9.0044209735298808E-2</v>
      </c>
    </row>
    <row r="55" spans="1:50" x14ac:dyDescent="0.25">
      <c r="A55">
        <v>20181228</v>
      </c>
      <c r="B55">
        <v>1029</v>
      </c>
      <c r="C55">
        <v>255924</v>
      </c>
      <c r="D55">
        <v>148.02000000000001</v>
      </c>
      <c r="E55">
        <v>5.0500000000000003E-2</v>
      </c>
      <c r="F55">
        <v>26659</v>
      </c>
      <c r="G55">
        <v>18568</v>
      </c>
      <c r="H55">
        <v>3855268</v>
      </c>
      <c r="I55">
        <v>2362785</v>
      </c>
      <c r="J55">
        <v>1305</v>
      </c>
      <c r="K55">
        <v>1256</v>
      </c>
      <c r="L55">
        <v>1119</v>
      </c>
      <c r="M55">
        <v>1438</v>
      </c>
      <c r="O55">
        <f t="shared" si="6"/>
        <v>144.6141265613864</v>
      </c>
      <c r="P55">
        <f t="shared" si="7"/>
        <v>127.25037699267557</v>
      </c>
      <c r="Q55">
        <f t="shared" si="8"/>
        <v>4.8951573577403505E-2</v>
      </c>
      <c r="R55">
        <f t="shared" si="9"/>
        <v>6.7643257216716934E-2</v>
      </c>
      <c r="S55">
        <f t="shared" si="10"/>
        <v>137.48541800252062</v>
      </c>
      <c r="T55">
        <f t="shared" si="11"/>
        <v>5.6625467088243751E-2</v>
      </c>
      <c r="V55">
        <v>20181228</v>
      </c>
      <c r="W55">
        <v>1029</v>
      </c>
      <c r="X55">
        <v>255642</v>
      </c>
      <c r="Y55">
        <v>163.93</v>
      </c>
      <c r="Z55">
        <v>6.2899999999999998E-2</v>
      </c>
      <c r="AA55">
        <v>45256</v>
      </c>
      <c r="AB55">
        <v>26695</v>
      </c>
      <c r="AC55">
        <v>18561</v>
      </c>
      <c r="AD55">
        <v>1102299</v>
      </c>
      <c r="AE55">
        <v>2186944</v>
      </c>
      <c r="AF55">
        <v>152</v>
      </c>
      <c r="AG55">
        <v>2678</v>
      </c>
      <c r="AH55">
        <v>2118</v>
      </c>
      <c r="AI55">
        <v>275</v>
      </c>
      <c r="AK55">
        <f t="shared" si="24"/>
        <v>41.292339389398762</v>
      </c>
      <c r="AL55">
        <f t="shared" si="24"/>
        <v>117.8246861699262</v>
      </c>
      <c r="AM55">
        <f t="shared" si="25"/>
        <v>5.6939501779359435E-3</v>
      </c>
      <c r="AN55">
        <f t="shared" si="25"/>
        <v>0.14428101934163029</v>
      </c>
      <c r="AO55">
        <f t="shared" si="22"/>
        <v>72.680815803429383</v>
      </c>
      <c r="AP55">
        <f t="shared" si="23"/>
        <v>6.2533144776383248E-2</v>
      </c>
      <c r="AR55" s="2">
        <v>43462</v>
      </c>
      <c r="AS55">
        <f t="shared" si="12"/>
        <v>-1.722029786199794</v>
      </c>
      <c r="AT55">
        <f t="shared" si="13"/>
        <v>-0.15709484704582291</v>
      </c>
      <c r="AU55">
        <f t="shared" si="14"/>
        <v>-4.3257623399467562</v>
      </c>
      <c r="AV55">
        <f t="shared" si="15"/>
        <v>7.6637762124913351</v>
      </c>
      <c r="AW55">
        <f t="shared" si="16"/>
        <v>-1.0800767033181873</v>
      </c>
      <c r="AX55">
        <f t="shared" si="17"/>
        <v>0.59076776881394966</v>
      </c>
    </row>
    <row r="56" spans="1:50" x14ac:dyDescent="0.25">
      <c r="A56">
        <v>20181229</v>
      </c>
      <c r="B56">
        <v>1029</v>
      </c>
      <c r="C56">
        <v>218329</v>
      </c>
      <c r="D56">
        <v>135.16999999999999</v>
      </c>
      <c r="E56">
        <v>4.6699999999999998E-2</v>
      </c>
      <c r="F56">
        <v>22498</v>
      </c>
      <c r="G56">
        <v>18407</v>
      </c>
      <c r="H56">
        <v>2255800</v>
      </c>
      <c r="I56">
        <v>2238986</v>
      </c>
      <c r="J56">
        <v>796</v>
      </c>
      <c r="K56">
        <v>1408</v>
      </c>
      <c r="L56">
        <v>1349</v>
      </c>
      <c r="M56">
        <v>919</v>
      </c>
      <c r="O56">
        <f t="shared" si="6"/>
        <v>100.26669037247756</v>
      </c>
      <c r="P56">
        <f t="shared" si="7"/>
        <v>121.6377465094801</v>
      </c>
      <c r="Q56">
        <f t="shared" si="8"/>
        <v>3.5380922748688773E-2</v>
      </c>
      <c r="R56">
        <f t="shared" si="9"/>
        <v>7.6492638670071167E-2</v>
      </c>
      <c r="S56">
        <f t="shared" si="10"/>
        <v>109.88353502016868</v>
      </c>
      <c r="T56">
        <f t="shared" si="11"/>
        <v>5.3880943649920549E-2</v>
      </c>
      <c r="V56">
        <v>20181229</v>
      </c>
      <c r="W56">
        <v>1029</v>
      </c>
      <c r="X56">
        <v>218291</v>
      </c>
      <c r="Y56">
        <v>158.74</v>
      </c>
      <c r="Z56">
        <v>5.62E-2</v>
      </c>
      <c r="AA56">
        <v>40903</v>
      </c>
      <c r="AB56">
        <v>22524</v>
      </c>
      <c r="AC56">
        <v>18379</v>
      </c>
      <c r="AD56">
        <v>688176</v>
      </c>
      <c r="AE56">
        <v>2310825</v>
      </c>
      <c r="AF56">
        <v>128</v>
      </c>
      <c r="AG56">
        <v>2258</v>
      </c>
      <c r="AH56">
        <v>1854</v>
      </c>
      <c r="AI56">
        <v>126</v>
      </c>
      <c r="AK56">
        <f t="shared" si="24"/>
        <v>30.553010122535962</v>
      </c>
      <c r="AL56">
        <f t="shared" si="24"/>
        <v>125.73181348277926</v>
      </c>
      <c r="AM56">
        <f t="shared" si="25"/>
        <v>5.6828272065352512E-3</v>
      </c>
      <c r="AN56">
        <f t="shared" si="25"/>
        <v>0.12285760922792317</v>
      </c>
      <c r="AO56">
        <f t="shared" si="22"/>
        <v>73.319829841331938</v>
      </c>
      <c r="AP56">
        <f t="shared" si="23"/>
        <v>5.8333129599295895E-2</v>
      </c>
      <c r="AR56" s="2">
        <v>43463</v>
      </c>
      <c r="AS56">
        <f t="shared" si="12"/>
        <v>-1.1618946708323599</v>
      </c>
      <c r="AT56">
        <f t="shared" si="13"/>
        <v>6.823444955498606E-2</v>
      </c>
      <c r="AU56">
        <f t="shared" si="14"/>
        <v>-2.969809554215352</v>
      </c>
      <c r="AV56">
        <f t="shared" si="15"/>
        <v>4.6364970557852008</v>
      </c>
      <c r="AW56">
        <f t="shared" si="16"/>
        <v>-0.60939508631394568</v>
      </c>
      <c r="AX56">
        <f t="shared" si="17"/>
        <v>0.44521859493753468</v>
      </c>
    </row>
    <row r="57" spans="1:50" x14ac:dyDescent="0.25">
      <c r="A57">
        <v>20181230</v>
      </c>
      <c r="B57">
        <v>1029</v>
      </c>
      <c r="C57">
        <v>196218</v>
      </c>
      <c r="D57">
        <v>150.41999999999999</v>
      </c>
      <c r="E57">
        <v>4.5400000000000003E-2</v>
      </c>
      <c r="F57">
        <v>20233</v>
      </c>
      <c r="G57">
        <v>16113</v>
      </c>
      <c r="H57">
        <v>2997137</v>
      </c>
      <c r="I57">
        <v>2102216</v>
      </c>
      <c r="J57">
        <v>1034</v>
      </c>
      <c r="K57">
        <v>794</v>
      </c>
      <c r="L57">
        <v>744</v>
      </c>
      <c r="M57">
        <v>1225</v>
      </c>
      <c r="O57">
        <f t="shared" si="6"/>
        <v>148.13112242376314</v>
      </c>
      <c r="P57">
        <f t="shared" si="7"/>
        <v>130.46707627381616</v>
      </c>
      <c r="Q57">
        <f t="shared" si="8"/>
        <v>5.1104631048287448E-2</v>
      </c>
      <c r="R57">
        <f t="shared" si="9"/>
        <v>4.9276981319431513E-2</v>
      </c>
      <c r="S57">
        <f t="shared" si="10"/>
        <v>140.30025312276453</v>
      </c>
      <c r="T57">
        <f t="shared" si="11"/>
        <v>5.0294392780498541E-2</v>
      </c>
      <c r="V57">
        <v>20181230</v>
      </c>
      <c r="W57">
        <v>1029</v>
      </c>
      <c r="X57">
        <v>196132</v>
      </c>
      <c r="Y57">
        <v>170.2</v>
      </c>
      <c r="Z57">
        <v>5.5800000000000002E-2</v>
      </c>
      <c r="AA57">
        <v>36328</v>
      </c>
      <c r="AB57">
        <v>20242</v>
      </c>
      <c r="AC57">
        <v>16086</v>
      </c>
      <c r="AD57">
        <v>423792</v>
      </c>
      <c r="AE57">
        <v>1880409</v>
      </c>
      <c r="AF57">
        <v>69</v>
      </c>
      <c r="AG57">
        <v>1987</v>
      </c>
      <c r="AH57">
        <v>1688</v>
      </c>
      <c r="AI57">
        <v>93</v>
      </c>
      <c r="AK57">
        <f t="shared" si="24"/>
        <v>20.936271119454599</v>
      </c>
      <c r="AL57">
        <f t="shared" si="24"/>
        <v>116.89723983588213</v>
      </c>
      <c r="AM57">
        <f t="shared" si="25"/>
        <v>3.408754075684221E-3</v>
      </c>
      <c r="AN57">
        <f t="shared" si="25"/>
        <v>0.12352356086037548</v>
      </c>
      <c r="AO57">
        <f t="shared" si="22"/>
        <v>63.42768663290024</v>
      </c>
      <c r="AP57">
        <f t="shared" si="23"/>
        <v>5.6595463554283194E-2</v>
      </c>
      <c r="AR57" s="2">
        <v>43464</v>
      </c>
      <c r="AS57">
        <f t="shared" si="12"/>
        <v>-2.1199141884051422</v>
      </c>
      <c r="AT57">
        <f t="shared" si="13"/>
        <v>-0.22616394063223383</v>
      </c>
      <c r="AU57">
        <f t="shared" si="14"/>
        <v>-4.7695876972603228</v>
      </c>
      <c r="AV57">
        <f t="shared" si="15"/>
        <v>7.4246579540943962</v>
      </c>
      <c r="AW57">
        <f t="shared" si="16"/>
        <v>-1.281209441497738</v>
      </c>
      <c r="AX57">
        <f t="shared" si="17"/>
        <v>0.63010707737846539</v>
      </c>
    </row>
    <row r="58" spans="1:50" x14ac:dyDescent="0.25">
      <c r="A58">
        <v>20181231</v>
      </c>
      <c r="B58">
        <v>1029</v>
      </c>
      <c r="C58">
        <v>254596</v>
      </c>
      <c r="D58">
        <v>133.88999999999999</v>
      </c>
      <c r="E58">
        <v>4.7800000000000002E-2</v>
      </c>
      <c r="F58">
        <v>26687</v>
      </c>
      <c r="G58">
        <v>18644</v>
      </c>
      <c r="H58">
        <v>3509285</v>
      </c>
      <c r="I58">
        <v>2411179</v>
      </c>
      <c r="J58">
        <v>1175</v>
      </c>
      <c r="K58">
        <v>1293</v>
      </c>
      <c r="L58">
        <v>1152</v>
      </c>
      <c r="M58">
        <v>1342</v>
      </c>
      <c r="O58">
        <f t="shared" si="6"/>
        <v>131.497920335744</v>
      </c>
      <c r="P58">
        <f t="shared" si="7"/>
        <v>129.32734391761426</v>
      </c>
      <c r="Q58">
        <f t="shared" si="8"/>
        <v>4.4028927942443889E-2</v>
      </c>
      <c r="R58">
        <f t="shared" si="9"/>
        <v>6.9352070371164989E-2</v>
      </c>
      <c r="S58">
        <f t="shared" si="10"/>
        <v>130.60519291434119</v>
      </c>
      <c r="T58">
        <f t="shared" si="11"/>
        <v>5.4443978734199552E-2</v>
      </c>
      <c r="V58">
        <v>20181231</v>
      </c>
      <c r="W58">
        <v>1029</v>
      </c>
      <c r="X58">
        <v>254283</v>
      </c>
      <c r="Y58">
        <v>172.9</v>
      </c>
      <c r="Z58">
        <v>6.2799999999999995E-2</v>
      </c>
      <c r="AA58">
        <v>45348</v>
      </c>
      <c r="AB58">
        <v>26734</v>
      </c>
      <c r="AC58">
        <v>18614</v>
      </c>
      <c r="AD58">
        <v>904247</v>
      </c>
      <c r="AE58">
        <v>2172020</v>
      </c>
      <c r="AF58">
        <v>150</v>
      </c>
      <c r="AG58">
        <v>2624</v>
      </c>
      <c r="AH58">
        <v>2148</v>
      </c>
      <c r="AI58">
        <v>337</v>
      </c>
      <c r="AK58">
        <f t="shared" si="24"/>
        <v>33.823857260417448</v>
      </c>
      <c r="AL58">
        <f t="shared" si="24"/>
        <v>116.68743956162028</v>
      </c>
      <c r="AM58">
        <f t="shared" si="25"/>
        <v>5.6108326475648989E-3</v>
      </c>
      <c r="AN58">
        <f t="shared" si="25"/>
        <v>0.14096916299559473</v>
      </c>
      <c r="AO58">
        <f t="shared" si="22"/>
        <v>67.836883655287991</v>
      </c>
      <c r="AP58">
        <f t="shared" si="23"/>
        <v>6.1171385728146774E-2</v>
      </c>
      <c r="AR58" s="2">
        <v>43465</v>
      </c>
      <c r="AS58">
        <f t="shared" si="12"/>
        <v>-1.6279010512554426</v>
      </c>
      <c r="AT58">
        <f t="shared" si="13"/>
        <v>-0.21066507259989961</v>
      </c>
      <c r="AU58">
        <f t="shared" si="14"/>
        <v>-3.8418095294878989</v>
      </c>
      <c r="AV58">
        <f t="shared" si="15"/>
        <v>7.1617092624429741</v>
      </c>
      <c r="AW58">
        <f t="shared" si="16"/>
        <v>-1.0461384876508866</v>
      </c>
      <c r="AX58">
        <f t="shared" si="17"/>
        <v>0.67274069939472214</v>
      </c>
    </row>
    <row r="59" spans="1:50" x14ac:dyDescent="0.25">
      <c r="A59">
        <v>20190101</v>
      </c>
      <c r="S59" t="e">
        <f t="shared" si="10"/>
        <v>#DIV/0!</v>
      </c>
      <c r="T59" t="e">
        <f t="shared" si="11"/>
        <v>#DIV/0!</v>
      </c>
      <c r="V59">
        <v>20190101</v>
      </c>
      <c r="AO59" t="e">
        <f t="shared" si="22"/>
        <v>#DIV/0!</v>
      </c>
      <c r="AP59" t="e">
        <f t="shared" si="23"/>
        <v>#DIV/0!</v>
      </c>
      <c r="AR59" s="2">
        <v>43466</v>
      </c>
    </row>
    <row r="60" spans="1:50" x14ac:dyDescent="0.25">
      <c r="A60">
        <v>20190102</v>
      </c>
      <c r="S60" t="e">
        <f t="shared" si="10"/>
        <v>#DIV/0!</v>
      </c>
      <c r="T60" t="e">
        <f t="shared" si="11"/>
        <v>#DIV/0!</v>
      </c>
      <c r="V60">
        <v>20190102</v>
      </c>
      <c r="AO60" t="e">
        <f t="shared" si="22"/>
        <v>#DIV/0!</v>
      </c>
      <c r="AP60" t="e">
        <f t="shared" si="23"/>
        <v>#DIV/0!</v>
      </c>
      <c r="AR60" s="2">
        <v>43467</v>
      </c>
    </row>
    <row r="61" spans="1:50" x14ac:dyDescent="0.25">
      <c r="A61">
        <v>20190103</v>
      </c>
      <c r="B61">
        <v>1029</v>
      </c>
      <c r="C61">
        <v>257092</v>
      </c>
      <c r="D61">
        <v>146.33000000000001</v>
      </c>
      <c r="E61">
        <v>5.0799999999999998E-2</v>
      </c>
      <c r="F61">
        <v>26460</v>
      </c>
      <c r="G61">
        <v>18464</v>
      </c>
      <c r="H61">
        <v>3759464</v>
      </c>
      <c r="I61">
        <v>2366681</v>
      </c>
      <c r="J61">
        <v>1287</v>
      </c>
      <c r="K61">
        <v>1304</v>
      </c>
      <c r="L61">
        <v>1226</v>
      </c>
      <c r="M61">
        <v>1543</v>
      </c>
      <c r="O61">
        <f t="shared" si="6"/>
        <v>142.08102796674225</v>
      </c>
      <c r="P61">
        <f t="shared" si="7"/>
        <v>128.17813041594454</v>
      </c>
      <c r="Q61">
        <f t="shared" si="8"/>
        <v>4.8639455782312928E-2</v>
      </c>
      <c r="R61">
        <f t="shared" si="9"/>
        <v>7.0623916811091855E-2</v>
      </c>
      <c r="S61">
        <f t="shared" si="10"/>
        <v>136.36686403704033</v>
      </c>
      <c r="T61">
        <f t="shared" si="11"/>
        <v>5.7675184756477607E-2</v>
      </c>
      <c r="V61">
        <v>20190103</v>
      </c>
      <c r="W61">
        <v>1029</v>
      </c>
      <c r="X61">
        <v>256751</v>
      </c>
      <c r="Y61">
        <v>168.34</v>
      </c>
      <c r="Z61">
        <v>6.4399999999999999E-2</v>
      </c>
      <c r="AA61">
        <v>44966</v>
      </c>
      <c r="AB61">
        <v>26507</v>
      </c>
      <c r="AC61">
        <v>18459</v>
      </c>
      <c r="AD61">
        <v>990292</v>
      </c>
      <c r="AE61">
        <v>2141043</v>
      </c>
      <c r="AF61">
        <v>100</v>
      </c>
      <c r="AG61">
        <v>2740</v>
      </c>
      <c r="AH61">
        <v>2237</v>
      </c>
      <c r="AI61">
        <v>263</v>
      </c>
      <c r="AK61">
        <f t="shared" ref="AK61:AK88" si="26">AD61/AB61</f>
        <v>37.359640849586903</v>
      </c>
      <c r="AL61">
        <f t="shared" ref="AL61:AL88" si="27">AE61/AC61</f>
        <v>115.98911100276288</v>
      </c>
      <c r="AM61">
        <f t="shared" ref="AM61:AM88" si="28">AF61/AB61</f>
        <v>3.7725883728826348E-3</v>
      </c>
      <c r="AN61">
        <f t="shared" ref="AN61:AN88" si="29">AG61/AC61</f>
        <v>0.14843707676472181</v>
      </c>
      <c r="AO61">
        <f t="shared" si="22"/>
        <v>69.637837477204997</v>
      </c>
      <c r="AP61">
        <f t="shared" si="23"/>
        <v>6.3158831116843839E-2</v>
      </c>
      <c r="AR61" s="2">
        <v>43468</v>
      </c>
      <c r="AS61">
        <f t="shared" si="12"/>
        <v>-1.7453564519525893</v>
      </c>
      <c r="AT61">
        <f t="shared" si="13"/>
        <v>-0.20315032355302756</v>
      </c>
      <c r="AU61">
        <f t="shared" si="14"/>
        <v>-4.4866867409430293</v>
      </c>
      <c r="AV61">
        <f t="shared" si="15"/>
        <v>7.7813159953629958</v>
      </c>
      <c r="AW61">
        <f t="shared" si="16"/>
        <v>-1.1121504426639222</v>
      </c>
      <c r="AX61">
        <f t="shared" si="17"/>
        <v>0.54836463603662322</v>
      </c>
    </row>
    <row r="62" spans="1:50" x14ac:dyDescent="0.25">
      <c r="A62">
        <v>20190104</v>
      </c>
      <c r="B62">
        <v>1029</v>
      </c>
      <c r="C62">
        <v>226323</v>
      </c>
      <c r="D62">
        <v>179.88</v>
      </c>
      <c r="E62">
        <v>5.5E-2</v>
      </c>
      <c r="F62">
        <v>23942</v>
      </c>
      <c r="G62">
        <v>17114</v>
      </c>
      <c r="H62">
        <v>4383347</v>
      </c>
      <c r="I62">
        <v>2621375</v>
      </c>
      <c r="J62">
        <v>1405</v>
      </c>
      <c r="K62">
        <v>1112</v>
      </c>
      <c r="L62">
        <v>1039</v>
      </c>
      <c r="M62">
        <v>1585</v>
      </c>
      <c r="O62">
        <f t="shared" si="6"/>
        <v>183.08190627349427</v>
      </c>
      <c r="P62">
        <f t="shared" si="7"/>
        <v>153.17138015659694</v>
      </c>
      <c r="Q62">
        <f t="shared" si="8"/>
        <v>5.8683485088964996E-2</v>
      </c>
      <c r="R62">
        <f t="shared" si="9"/>
        <v>6.4976043005726306E-2</v>
      </c>
      <c r="S62">
        <f t="shared" si="10"/>
        <v>170.61384450506625</v>
      </c>
      <c r="T62">
        <f t="shared" si="11"/>
        <v>6.1306508183943884E-2</v>
      </c>
      <c r="V62">
        <v>20190104</v>
      </c>
      <c r="W62">
        <v>1029</v>
      </c>
      <c r="X62">
        <v>226281</v>
      </c>
      <c r="Y62">
        <v>196.12</v>
      </c>
      <c r="Z62">
        <v>6.7400000000000002E-2</v>
      </c>
      <c r="AA62">
        <v>41070</v>
      </c>
      <c r="AB62">
        <v>23970</v>
      </c>
      <c r="AC62">
        <v>17100</v>
      </c>
      <c r="AD62">
        <v>1182293</v>
      </c>
      <c r="AE62">
        <v>2235506</v>
      </c>
      <c r="AF62">
        <v>117</v>
      </c>
      <c r="AG62">
        <v>2675</v>
      </c>
      <c r="AH62">
        <v>2183</v>
      </c>
      <c r="AI62">
        <v>211</v>
      </c>
      <c r="AK62">
        <f t="shared" si="26"/>
        <v>49.323863162286194</v>
      </c>
      <c r="AL62">
        <f t="shared" si="27"/>
        <v>130.73134502923978</v>
      </c>
      <c r="AM62">
        <f t="shared" si="28"/>
        <v>4.8811013767209015E-3</v>
      </c>
      <c r="AN62">
        <f t="shared" si="29"/>
        <v>0.1564327485380117</v>
      </c>
      <c r="AO62">
        <f t="shared" si="22"/>
        <v>83.218870221572928</v>
      </c>
      <c r="AP62">
        <f t="shared" si="23"/>
        <v>6.7981495008522033E-2</v>
      </c>
      <c r="AR62" s="2">
        <v>43469</v>
      </c>
      <c r="AS62">
        <f t="shared" si="12"/>
        <v>-2.2293007185201348</v>
      </c>
      <c r="AT62">
        <f t="shared" si="13"/>
        <v>-0.37400058545595272</v>
      </c>
      <c r="AU62">
        <f t="shared" si="14"/>
        <v>-5.3802383712244088</v>
      </c>
      <c r="AV62">
        <f t="shared" si="15"/>
        <v>9.1456705532285394</v>
      </c>
      <c r="AW62">
        <f t="shared" si="16"/>
        <v>-1.4565829047248888</v>
      </c>
      <c r="AX62">
        <f t="shared" si="17"/>
        <v>0.66749868245781496</v>
      </c>
    </row>
    <row r="63" spans="1:50" x14ac:dyDescent="0.25">
      <c r="A63">
        <v>20190105</v>
      </c>
      <c r="B63">
        <v>1029</v>
      </c>
      <c r="C63">
        <v>217762</v>
      </c>
      <c r="D63">
        <v>172.5</v>
      </c>
      <c r="E63">
        <v>5.0700000000000002E-2</v>
      </c>
      <c r="F63">
        <v>22580</v>
      </c>
      <c r="G63">
        <v>18445</v>
      </c>
      <c r="H63">
        <v>3222456</v>
      </c>
      <c r="I63">
        <v>3226577</v>
      </c>
      <c r="J63">
        <v>896</v>
      </c>
      <c r="K63">
        <v>1692</v>
      </c>
      <c r="L63">
        <v>1585</v>
      </c>
      <c r="M63">
        <v>943</v>
      </c>
      <c r="O63">
        <f t="shared" si="6"/>
        <v>142.71284322409213</v>
      </c>
      <c r="P63">
        <f t="shared" si="7"/>
        <v>174.9296286256438</v>
      </c>
      <c r="Q63">
        <f t="shared" si="8"/>
        <v>3.9681133746678476E-2</v>
      </c>
      <c r="R63">
        <f t="shared" si="9"/>
        <v>9.1732176741664409E-2</v>
      </c>
      <c r="S63">
        <f t="shared" si="10"/>
        <v>157.19763558805607</v>
      </c>
      <c r="T63">
        <f t="shared" si="11"/>
        <v>6.3083485679463744E-2</v>
      </c>
      <c r="V63">
        <v>20190105</v>
      </c>
      <c r="W63">
        <v>1029</v>
      </c>
      <c r="X63">
        <v>217722</v>
      </c>
      <c r="Y63">
        <v>194.35</v>
      </c>
      <c r="Z63">
        <v>6.3600000000000004E-2</v>
      </c>
      <c r="AA63">
        <v>41028</v>
      </c>
      <c r="AB63">
        <v>22596</v>
      </c>
      <c r="AC63">
        <v>18432</v>
      </c>
      <c r="AD63">
        <v>630294</v>
      </c>
      <c r="AE63">
        <v>3503772</v>
      </c>
      <c r="AF63">
        <v>75</v>
      </c>
      <c r="AG63">
        <v>3228</v>
      </c>
      <c r="AH63">
        <v>2759</v>
      </c>
      <c r="AI63">
        <v>81</v>
      </c>
      <c r="AK63">
        <f t="shared" si="26"/>
        <v>27.894052044609666</v>
      </c>
      <c r="AL63">
        <f t="shared" si="27"/>
        <v>190.091796875</v>
      </c>
      <c r="AM63">
        <f t="shared" si="28"/>
        <v>3.3191715347849178E-3</v>
      </c>
      <c r="AN63">
        <f t="shared" si="29"/>
        <v>0.17513020833333334</v>
      </c>
      <c r="AO63">
        <f t="shared" si="22"/>
        <v>100.76206493126645</v>
      </c>
      <c r="AP63">
        <f t="shared" si="23"/>
        <v>8.0505995905235453E-2</v>
      </c>
      <c r="AR63" s="2">
        <v>43470</v>
      </c>
      <c r="AS63">
        <f t="shared" si="12"/>
        <v>-1.913646519658041</v>
      </c>
      <c r="AT63">
        <f t="shared" si="13"/>
        <v>0.25270280415593666</v>
      </c>
      <c r="AU63">
        <f t="shared" si="14"/>
        <v>-3.6361962211893557</v>
      </c>
      <c r="AV63">
        <f t="shared" si="15"/>
        <v>8.3398031591668929</v>
      </c>
      <c r="AW63">
        <f t="shared" si="16"/>
        <v>-0.94059284427982703</v>
      </c>
      <c r="AX63">
        <f t="shared" si="17"/>
        <v>1.7422510225771708</v>
      </c>
    </row>
    <row r="64" spans="1:50" x14ac:dyDescent="0.25">
      <c r="A64">
        <v>20190106</v>
      </c>
      <c r="B64">
        <v>1029</v>
      </c>
      <c r="C64">
        <v>199848</v>
      </c>
      <c r="D64">
        <v>183.37</v>
      </c>
      <c r="E64">
        <v>5.0200000000000002E-2</v>
      </c>
      <c r="F64">
        <v>20505</v>
      </c>
      <c r="G64">
        <v>16404</v>
      </c>
      <c r="H64">
        <v>5049009</v>
      </c>
      <c r="I64">
        <v>2796365</v>
      </c>
      <c r="J64">
        <v>1750</v>
      </c>
      <c r="K64">
        <v>650</v>
      </c>
      <c r="L64">
        <v>585</v>
      </c>
      <c r="M64">
        <v>2002</v>
      </c>
      <c r="O64">
        <f t="shared" si="6"/>
        <v>246.23306510607168</v>
      </c>
      <c r="P64">
        <f t="shared" si="7"/>
        <v>170.46848329675689</v>
      </c>
      <c r="Q64">
        <f t="shared" si="8"/>
        <v>8.5345037795659592E-2</v>
      </c>
      <c r="R64">
        <f t="shared" si="9"/>
        <v>3.9624481833699099E-2</v>
      </c>
      <c r="S64">
        <f t="shared" si="10"/>
        <v>212.55991763526512</v>
      </c>
      <c r="T64">
        <f t="shared" si="11"/>
        <v>6.5024790701454935E-2</v>
      </c>
      <c r="V64">
        <v>20190106</v>
      </c>
      <c r="W64">
        <v>1029</v>
      </c>
      <c r="X64">
        <v>199779</v>
      </c>
      <c r="Y64">
        <v>188.66</v>
      </c>
      <c r="Z64">
        <v>6.0400000000000002E-2</v>
      </c>
      <c r="AA64">
        <v>36894</v>
      </c>
      <c r="AB64">
        <v>20529</v>
      </c>
      <c r="AC64">
        <v>16365</v>
      </c>
      <c r="AD64">
        <v>627212</v>
      </c>
      <c r="AE64">
        <v>2430347</v>
      </c>
      <c r="AF64">
        <v>83</v>
      </c>
      <c r="AG64">
        <v>2588</v>
      </c>
      <c r="AH64">
        <v>2357</v>
      </c>
      <c r="AI64">
        <v>91</v>
      </c>
      <c r="AK64">
        <f t="shared" si="26"/>
        <v>30.552486726094791</v>
      </c>
      <c r="AL64">
        <f t="shared" si="27"/>
        <v>148.50882981973726</v>
      </c>
      <c r="AM64">
        <f t="shared" si="28"/>
        <v>4.0430610356081637E-3</v>
      </c>
      <c r="AN64">
        <f t="shared" si="29"/>
        <v>0.15814237702413689</v>
      </c>
      <c r="AO64">
        <f t="shared" si="22"/>
        <v>82.874152978804148</v>
      </c>
      <c r="AP64">
        <f t="shared" si="23"/>
        <v>7.2396595652409607E-2</v>
      </c>
      <c r="AR64" s="2">
        <v>43471</v>
      </c>
      <c r="AS64">
        <f t="shared" si="12"/>
        <v>-3.5946763063329481</v>
      </c>
      <c r="AT64">
        <f t="shared" si="13"/>
        <v>-0.36599422461699382</v>
      </c>
      <c r="AU64">
        <f t="shared" si="14"/>
        <v>-8.1301976760051424</v>
      </c>
      <c r="AV64">
        <f t="shared" si="15"/>
        <v>11.851789519043779</v>
      </c>
      <c r="AW64">
        <f t="shared" si="16"/>
        <v>-2.1614294109410164</v>
      </c>
      <c r="AX64">
        <f t="shared" si="17"/>
        <v>0.73718049509546724</v>
      </c>
    </row>
    <row r="65" spans="1:50" x14ac:dyDescent="0.25">
      <c r="A65">
        <v>20190107</v>
      </c>
      <c r="B65">
        <v>1033</v>
      </c>
      <c r="C65">
        <v>249686</v>
      </c>
      <c r="D65">
        <v>183.47</v>
      </c>
      <c r="E65">
        <v>5.62E-2</v>
      </c>
      <c r="F65">
        <v>23387</v>
      </c>
      <c r="G65">
        <v>16350</v>
      </c>
      <c r="H65">
        <v>5061454</v>
      </c>
      <c r="I65">
        <v>2807439</v>
      </c>
      <c r="J65">
        <v>1418</v>
      </c>
      <c r="K65">
        <v>1317</v>
      </c>
      <c r="L65">
        <v>1133</v>
      </c>
      <c r="M65">
        <v>1345</v>
      </c>
      <c r="O65">
        <f t="shared" si="6"/>
        <v>216.42168726215419</v>
      </c>
      <c r="P65">
        <f t="shared" si="7"/>
        <v>171.70880733944955</v>
      </c>
      <c r="Q65">
        <f t="shared" si="8"/>
        <v>6.0631975028862188E-2</v>
      </c>
      <c r="R65">
        <f t="shared" si="9"/>
        <v>8.0550458715596324E-2</v>
      </c>
      <c r="S65">
        <f t="shared" si="10"/>
        <v>198.02433500264237</v>
      </c>
      <c r="T65">
        <f t="shared" si="11"/>
        <v>6.882754108261821E-2</v>
      </c>
      <c r="V65">
        <v>20190107</v>
      </c>
      <c r="W65">
        <v>1033</v>
      </c>
      <c r="X65">
        <v>249421</v>
      </c>
      <c r="Y65">
        <v>203.61</v>
      </c>
      <c r="Z65">
        <v>7.2499999999999995E-2</v>
      </c>
      <c r="AA65">
        <v>39745</v>
      </c>
      <c r="AB65">
        <v>23408</v>
      </c>
      <c r="AC65">
        <v>16337</v>
      </c>
      <c r="AD65">
        <v>1094233</v>
      </c>
      <c r="AE65">
        <v>2552220</v>
      </c>
      <c r="AF65">
        <v>122</v>
      </c>
      <c r="AG65">
        <v>3079</v>
      </c>
      <c r="AH65">
        <v>2417</v>
      </c>
      <c r="AI65">
        <v>237</v>
      </c>
      <c r="AK65">
        <f t="shared" si="26"/>
        <v>46.746112440191389</v>
      </c>
      <c r="AL65">
        <f t="shared" si="27"/>
        <v>156.22329681092</v>
      </c>
      <c r="AM65">
        <f t="shared" si="28"/>
        <v>5.2118933697881068E-3</v>
      </c>
      <c r="AN65">
        <f t="shared" si="29"/>
        <v>0.18846789496235539</v>
      </c>
      <c r="AO65">
        <f t="shared" si="22"/>
        <v>91.746207070071705</v>
      </c>
      <c r="AP65">
        <f t="shared" si="23"/>
        <v>8.0538432507233609E-2</v>
      </c>
      <c r="AR65" s="2">
        <v>43472</v>
      </c>
      <c r="AS65">
        <f t="shared" si="12"/>
        <v>-2.8279262470327136</v>
      </c>
      <c r="AT65">
        <f t="shared" si="13"/>
        <v>-0.25809184214215908</v>
      </c>
      <c r="AU65">
        <f t="shared" si="14"/>
        <v>-5.5420081659074079</v>
      </c>
      <c r="AV65">
        <f t="shared" si="15"/>
        <v>10.791743624675906</v>
      </c>
      <c r="AW65">
        <f t="shared" si="16"/>
        <v>-1.771302132209511</v>
      </c>
      <c r="AX65">
        <f t="shared" si="17"/>
        <v>1.1710891424615399</v>
      </c>
    </row>
    <row r="66" spans="1:50" x14ac:dyDescent="0.25">
      <c r="A66">
        <v>20190108</v>
      </c>
      <c r="B66">
        <v>1034</v>
      </c>
      <c r="C66">
        <v>255582</v>
      </c>
      <c r="D66">
        <v>202.54</v>
      </c>
      <c r="E66">
        <v>6.6799999999999998E-2</v>
      </c>
      <c r="F66">
        <v>26790</v>
      </c>
      <c r="G66">
        <v>18698</v>
      </c>
      <c r="H66">
        <v>5766784</v>
      </c>
      <c r="I66">
        <v>3789340</v>
      </c>
      <c r="J66">
        <v>1868</v>
      </c>
      <c r="K66">
        <v>1980</v>
      </c>
      <c r="L66">
        <v>1823</v>
      </c>
      <c r="M66">
        <v>1829</v>
      </c>
      <c r="O66">
        <f t="shared" si="6"/>
        <v>215.258827920866</v>
      </c>
      <c r="P66">
        <f t="shared" si="7"/>
        <v>202.66017755909724</v>
      </c>
      <c r="Q66">
        <f t="shared" si="8"/>
        <v>6.9727510265024259E-2</v>
      </c>
      <c r="R66">
        <f t="shared" si="9"/>
        <v>0.10589367846828537</v>
      </c>
      <c r="S66">
        <f t="shared" si="10"/>
        <v>210.08010903974676</v>
      </c>
      <c r="T66">
        <f t="shared" si="11"/>
        <v>8.4593739008090044E-2</v>
      </c>
      <c r="V66">
        <v>20190108</v>
      </c>
      <c r="W66">
        <v>1034</v>
      </c>
      <c r="X66">
        <v>255385</v>
      </c>
      <c r="Y66">
        <v>215.18</v>
      </c>
      <c r="Z66">
        <v>8.2199999999999995E-2</v>
      </c>
      <c r="AA66">
        <v>45512</v>
      </c>
      <c r="AB66">
        <v>26831</v>
      </c>
      <c r="AC66">
        <v>18681</v>
      </c>
      <c r="AD66">
        <v>1339259</v>
      </c>
      <c r="AE66">
        <v>3407966</v>
      </c>
      <c r="AF66">
        <v>211</v>
      </c>
      <c r="AG66">
        <v>4200</v>
      </c>
      <c r="AH66">
        <v>3676</v>
      </c>
      <c r="AI66">
        <v>241</v>
      </c>
      <c r="AK66">
        <f t="shared" si="26"/>
        <v>49.914613693116173</v>
      </c>
      <c r="AL66">
        <f t="shared" si="27"/>
        <v>182.42952732723089</v>
      </c>
      <c r="AM66">
        <f t="shared" si="28"/>
        <v>7.8640378666467899E-3</v>
      </c>
      <c r="AN66">
        <f t="shared" si="29"/>
        <v>0.22482736470210374</v>
      </c>
      <c r="AO66">
        <f t="shared" ref="AO66:AO88" si="30">(AD66+AE66)/(AB66+AC66)</f>
        <v>104.30710581824573</v>
      </c>
      <c r="AP66">
        <f t="shared" ref="AP66:AP88" si="31">(AF66+AG66)/(AB66+AC66)</f>
        <v>9.6919493759887496E-2</v>
      </c>
      <c r="AR66" s="2">
        <v>43473</v>
      </c>
      <c r="AS66">
        <f t="shared" si="12"/>
        <v>-2.7557369037958304</v>
      </c>
      <c r="AT66">
        <f t="shared" si="13"/>
        <v>-0.33717750386443918</v>
      </c>
      <c r="AU66">
        <f t="shared" si="14"/>
        <v>-6.1863472398377475</v>
      </c>
      <c r="AV66">
        <f t="shared" si="15"/>
        <v>11.893368623381836</v>
      </c>
      <c r="AW66">
        <f t="shared" si="16"/>
        <v>-1.7628833870250171</v>
      </c>
      <c r="AX66">
        <f t="shared" si="17"/>
        <v>1.2325754751797451</v>
      </c>
    </row>
    <row r="67" spans="1:50" x14ac:dyDescent="0.25">
      <c r="A67">
        <v>20190109</v>
      </c>
      <c r="B67">
        <v>1034</v>
      </c>
      <c r="C67">
        <v>254785</v>
      </c>
      <c r="D67">
        <v>177.14</v>
      </c>
      <c r="E67">
        <v>5.5399999999999998E-2</v>
      </c>
      <c r="F67">
        <v>26601</v>
      </c>
      <c r="G67">
        <v>18577</v>
      </c>
      <c r="H67">
        <v>5056443</v>
      </c>
      <c r="I67">
        <v>3314171</v>
      </c>
      <c r="J67">
        <v>1491</v>
      </c>
      <c r="K67">
        <v>1497</v>
      </c>
      <c r="L67">
        <v>1296</v>
      </c>
      <c r="M67">
        <v>1596</v>
      </c>
      <c r="O67">
        <f t="shared" ref="O67:O88" si="32">H67/F67</f>
        <v>190.08469606405774</v>
      </c>
      <c r="P67">
        <f t="shared" ref="P67:P88" si="33">I67/G67</f>
        <v>178.40184098616569</v>
      </c>
      <c r="Q67">
        <f t="shared" ref="Q67:Q88" si="34">J67/F67</f>
        <v>5.6050524416375327E-2</v>
      </c>
      <c r="R67">
        <f t="shared" ref="R67:R88" si="35">K67/G67</f>
        <v>8.0583517252516557E-2</v>
      </c>
      <c r="S67">
        <f t="shared" ref="S67:S88" si="36">(H67+I67)/(F67+G67)</f>
        <v>185.28075612023551</v>
      </c>
      <c r="T67">
        <f t="shared" ref="T67:T88" si="37">(J67+K67)/(F67+G67)</f>
        <v>6.6138385940059316E-2</v>
      </c>
      <c r="V67">
        <v>20190109</v>
      </c>
      <c r="W67">
        <v>1034</v>
      </c>
      <c r="X67">
        <v>254567</v>
      </c>
      <c r="Y67">
        <v>186.94</v>
      </c>
      <c r="Z67">
        <v>6.9599999999999995E-2</v>
      </c>
      <c r="AA67">
        <v>45181</v>
      </c>
      <c r="AB67">
        <v>26632</v>
      </c>
      <c r="AC67">
        <v>18549</v>
      </c>
      <c r="AD67">
        <v>1125108</v>
      </c>
      <c r="AE67">
        <v>2669972</v>
      </c>
      <c r="AF67">
        <v>127</v>
      </c>
      <c r="AG67">
        <v>3413</v>
      </c>
      <c r="AH67">
        <v>2824</v>
      </c>
      <c r="AI67">
        <v>270</v>
      </c>
      <c r="AK67">
        <f t="shared" si="26"/>
        <v>42.246470411534993</v>
      </c>
      <c r="AL67">
        <f t="shared" si="27"/>
        <v>143.94156019192408</v>
      </c>
      <c r="AM67">
        <f t="shared" si="28"/>
        <v>4.7686993091018322E-3</v>
      </c>
      <c r="AN67">
        <f t="shared" si="29"/>
        <v>0.183999137419807</v>
      </c>
      <c r="AO67">
        <f t="shared" si="30"/>
        <v>83.9972554834997</v>
      </c>
      <c r="AP67">
        <f t="shared" si="31"/>
        <v>7.835151944401407E-2</v>
      </c>
      <c r="AR67" s="2">
        <v>43474</v>
      </c>
      <c r="AS67">
        <f t="shared" ref="AS67:AS88" si="38">(AK67-O67)/60</f>
        <v>-2.4639704275420455</v>
      </c>
      <c r="AT67">
        <f t="shared" ref="AT67:AT88" si="39">(AL67-P67)/60</f>
        <v>-0.57433801323736022</v>
      </c>
      <c r="AU67">
        <f t="shared" ref="AU67:AU88" si="40">(AM67-Q67)*100</f>
        <v>-5.12818251072735</v>
      </c>
      <c r="AV67">
        <f t="shared" ref="AV67:AV88" si="41">(AN67-R67)*100</f>
        <v>10.341562016729045</v>
      </c>
      <c r="AW67">
        <f t="shared" ref="AW67:AW88" si="42">(AO67-S67)/60</f>
        <v>-1.6880583439455967</v>
      </c>
      <c r="AX67">
        <f t="shared" ref="AX67:AX88" si="43">(AP67-T67)*100</f>
        <v>1.2213133503954754</v>
      </c>
    </row>
    <row r="68" spans="1:50" x14ac:dyDescent="0.25">
      <c r="A68">
        <v>20190110</v>
      </c>
      <c r="B68">
        <v>1034</v>
      </c>
      <c r="C68">
        <v>260257</v>
      </c>
      <c r="D68">
        <v>172.05</v>
      </c>
      <c r="E68">
        <v>5.2299999999999999E-2</v>
      </c>
      <c r="F68">
        <v>26814</v>
      </c>
      <c r="G68">
        <v>18687</v>
      </c>
      <c r="H68">
        <v>4629150</v>
      </c>
      <c r="I68">
        <v>2935209</v>
      </c>
      <c r="J68">
        <v>1376</v>
      </c>
      <c r="K68">
        <v>1265</v>
      </c>
      <c r="L68">
        <v>1144</v>
      </c>
      <c r="M68">
        <v>1534</v>
      </c>
      <c r="O68">
        <f t="shared" si="32"/>
        <v>172.63929290669054</v>
      </c>
      <c r="P68">
        <f t="shared" si="33"/>
        <v>157.0722427355916</v>
      </c>
      <c r="Q68">
        <f t="shared" si="34"/>
        <v>5.1316476467516969E-2</v>
      </c>
      <c r="R68">
        <f t="shared" si="35"/>
        <v>6.7694118906191467E-2</v>
      </c>
      <c r="S68">
        <f t="shared" si="36"/>
        <v>166.24599459352541</v>
      </c>
      <c r="T68">
        <f t="shared" si="37"/>
        <v>5.8042680380650975E-2</v>
      </c>
      <c r="V68">
        <v>20190110</v>
      </c>
      <c r="W68">
        <v>1034</v>
      </c>
      <c r="X68">
        <v>259940</v>
      </c>
      <c r="Y68">
        <v>200.36</v>
      </c>
      <c r="Z68">
        <v>6.7799999999999999E-2</v>
      </c>
      <c r="AA68">
        <v>45520</v>
      </c>
      <c r="AB68">
        <v>26861</v>
      </c>
      <c r="AC68">
        <v>18659</v>
      </c>
      <c r="AD68">
        <v>1182073</v>
      </c>
      <c r="AE68">
        <v>2731462</v>
      </c>
      <c r="AF68">
        <v>147</v>
      </c>
      <c r="AG68">
        <v>3333</v>
      </c>
      <c r="AH68">
        <v>2680</v>
      </c>
      <c r="AI68">
        <v>220</v>
      </c>
      <c r="AK68">
        <f t="shared" si="26"/>
        <v>44.007036223521091</v>
      </c>
      <c r="AL68">
        <f t="shared" si="27"/>
        <v>146.38844525430088</v>
      </c>
      <c r="AM68">
        <f t="shared" si="28"/>
        <v>5.4726182941811545E-3</v>
      </c>
      <c r="AN68">
        <f t="shared" si="29"/>
        <v>0.17862693606302588</v>
      </c>
      <c r="AO68">
        <f t="shared" si="30"/>
        <v>85.973967486818978</v>
      </c>
      <c r="AP68">
        <f t="shared" si="31"/>
        <v>7.6449912126537789E-2</v>
      </c>
      <c r="AR68" s="2">
        <v>43475</v>
      </c>
      <c r="AS68">
        <f t="shared" si="38"/>
        <v>-2.1438709447194908</v>
      </c>
      <c r="AT68">
        <f t="shared" si="39"/>
        <v>-0.17806329135484542</v>
      </c>
      <c r="AU68">
        <f t="shared" si="40"/>
        <v>-4.5843858173335814</v>
      </c>
      <c r="AV68">
        <f t="shared" si="41"/>
        <v>11.093281715683441</v>
      </c>
      <c r="AW68">
        <f t="shared" si="42"/>
        <v>-1.3378671184451072</v>
      </c>
      <c r="AX68">
        <f t="shared" si="43"/>
        <v>1.8407231745886814</v>
      </c>
    </row>
    <row r="69" spans="1:50" x14ac:dyDescent="0.25">
      <c r="A69">
        <v>20190111</v>
      </c>
      <c r="B69">
        <v>1034</v>
      </c>
      <c r="C69">
        <v>257792</v>
      </c>
      <c r="D69">
        <v>205.78</v>
      </c>
      <c r="E69">
        <v>6.3100000000000003E-2</v>
      </c>
      <c r="F69">
        <v>26609</v>
      </c>
      <c r="G69">
        <v>18570</v>
      </c>
      <c r="H69">
        <v>5840840</v>
      </c>
      <c r="I69">
        <v>4145271</v>
      </c>
      <c r="J69">
        <v>1634</v>
      </c>
      <c r="K69">
        <v>1853</v>
      </c>
      <c r="L69">
        <v>1676</v>
      </c>
      <c r="M69">
        <v>1692</v>
      </c>
      <c r="O69">
        <f t="shared" si="32"/>
        <v>219.50618211883199</v>
      </c>
      <c r="P69">
        <f t="shared" si="33"/>
        <v>223.22407108239096</v>
      </c>
      <c r="Q69">
        <f t="shared" si="34"/>
        <v>6.1407794355293324E-2</v>
      </c>
      <c r="R69">
        <f t="shared" si="35"/>
        <v>9.9784598815293488E-2</v>
      </c>
      <c r="S69">
        <f t="shared" si="36"/>
        <v>221.03435224329888</v>
      </c>
      <c r="T69">
        <f t="shared" si="37"/>
        <v>7.7181876535558552E-2</v>
      </c>
      <c r="V69">
        <v>20190111</v>
      </c>
      <c r="W69">
        <v>1034</v>
      </c>
      <c r="X69">
        <v>257548</v>
      </c>
      <c r="Y69">
        <v>223.62</v>
      </c>
      <c r="Z69">
        <v>8.0299999999999996E-2</v>
      </c>
      <c r="AA69">
        <v>45194</v>
      </c>
      <c r="AB69">
        <v>26649</v>
      </c>
      <c r="AC69">
        <v>18545</v>
      </c>
      <c r="AD69">
        <v>1463236</v>
      </c>
      <c r="AE69">
        <v>3753697</v>
      </c>
      <c r="AF69">
        <v>181</v>
      </c>
      <c r="AG69">
        <v>4415</v>
      </c>
      <c r="AH69">
        <v>3801</v>
      </c>
      <c r="AI69">
        <v>171</v>
      </c>
      <c r="AK69">
        <f t="shared" si="26"/>
        <v>54.907726368719274</v>
      </c>
      <c r="AL69">
        <f t="shared" si="27"/>
        <v>202.41019142626044</v>
      </c>
      <c r="AM69">
        <f t="shared" si="28"/>
        <v>6.791999699801118E-3</v>
      </c>
      <c r="AN69">
        <f t="shared" si="29"/>
        <v>0.23806956052844433</v>
      </c>
      <c r="AO69">
        <f t="shared" si="30"/>
        <v>115.43419480462008</v>
      </c>
      <c r="AP69">
        <f t="shared" si="31"/>
        <v>0.10169491525423729</v>
      </c>
      <c r="AR69" s="2">
        <v>43476</v>
      </c>
      <c r="AS69">
        <f t="shared" si="38"/>
        <v>-2.743307595835212</v>
      </c>
      <c r="AT69">
        <f t="shared" si="39"/>
        <v>-0.34689799426884205</v>
      </c>
      <c r="AU69">
        <f t="shared" si="40"/>
        <v>-5.46157946554922</v>
      </c>
      <c r="AV69">
        <f t="shared" si="41"/>
        <v>13.828496171315086</v>
      </c>
      <c r="AW69">
        <f t="shared" si="42"/>
        <v>-1.76000262397798</v>
      </c>
      <c r="AX69">
        <f t="shared" si="43"/>
        <v>2.4513038718678741</v>
      </c>
    </row>
    <row r="70" spans="1:50" x14ac:dyDescent="0.25">
      <c r="A70">
        <v>20190112</v>
      </c>
      <c r="B70">
        <v>1034</v>
      </c>
      <c r="C70">
        <v>220038</v>
      </c>
      <c r="D70">
        <v>381.1</v>
      </c>
      <c r="E70">
        <v>0.1026</v>
      </c>
      <c r="F70">
        <v>22467</v>
      </c>
      <c r="G70">
        <v>18357</v>
      </c>
      <c r="H70">
        <v>6481508</v>
      </c>
      <c r="I70">
        <v>6374619</v>
      </c>
      <c r="J70">
        <v>1607</v>
      </c>
      <c r="K70">
        <v>2992</v>
      </c>
      <c r="L70">
        <v>2627</v>
      </c>
      <c r="M70">
        <v>1494</v>
      </c>
      <c r="O70">
        <f t="shared" si="32"/>
        <v>288.49014109582942</v>
      </c>
      <c r="P70">
        <f t="shared" si="33"/>
        <v>347.25821212616438</v>
      </c>
      <c r="Q70">
        <f t="shared" si="34"/>
        <v>7.1527128677616056E-2</v>
      </c>
      <c r="R70">
        <f t="shared" si="35"/>
        <v>0.16298959524976847</v>
      </c>
      <c r="S70">
        <f t="shared" si="36"/>
        <v>314.91590730942585</v>
      </c>
      <c r="T70">
        <f t="shared" si="37"/>
        <v>0.11265432098765432</v>
      </c>
      <c r="V70">
        <v>20190112</v>
      </c>
      <c r="W70">
        <v>1034</v>
      </c>
      <c r="X70">
        <v>220000</v>
      </c>
      <c r="Y70">
        <v>387.15</v>
      </c>
      <c r="Z70">
        <v>0.11459999999999999</v>
      </c>
      <c r="AA70">
        <v>40809</v>
      </c>
      <c r="AB70">
        <v>22476</v>
      </c>
      <c r="AC70">
        <v>18333</v>
      </c>
      <c r="AD70">
        <v>1660278</v>
      </c>
      <c r="AE70">
        <v>6253288</v>
      </c>
      <c r="AF70">
        <v>125</v>
      </c>
      <c r="AG70">
        <v>5515</v>
      </c>
      <c r="AH70">
        <v>4816</v>
      </c>
      <c r="AI70">
        <v>72</v>
      </c>
      <c r="AK70">
        <f t="shared" si="26"/>
        <v>73.868926855312338</v>
      </c>
      <c r="AL70">
        <f t="shared" si="27"/>
        <v>341.09463808432878</v>
      </c>
      <c r="AM70">
        <f t="shared" si="28"/>
        <v>5.5614878092187219E-3</v>
      </c>
      <c r="AN70">
        <f t="shared" si="29"/>
        <v>0.30082365133911526</v>
      </c>
      <c r="AO70">
        <f t="shared" si="30"/>
        <v>193.91717513293636</v>
      </c>
      <c r="AP70">
        <f t="shared" si="31"/>
        <v>0.13820480776299346</v>
      </c>
      <c r="AR70" s="2">
        <v>43477</v>
      </c>
      <c r="AS70">
        <f t="shared" si="38"/>
        <v>-3.5770202373419511</v>
      </c>
      <c r="AT70">
        <f t="shared" si="39"/>
        <v>-0.10272623403059337</v>
      </c>
      <c r="AU70">
        <f t="shared" si="40"/>
        <v>-6.5965640868397335</v>
      </c>
      <c r="AV70">
        <f t="shared" si="41"/>
        <v>13.783405608934679</v>
      </c>
      <c r="AW70">
        <f t="shared" si="42"/>
        <v>-2.0166455362748246</v>
      </c>
      <c r="AX70">
        <f t="shared" si="43"/>
        <v>2.5550486775339136</v>
      </c>
    </row>
    <row r="71" spans="1:50" x14ac:dyDescent="0.25">
      <c r="A71">
        <v>20190113</v>
      </c>
      <c r="B71">
        <v>1034</v>
      </c>
      <c r="C71">
        <v>203022</v>
      </c>
      <c r="D71">
        <v>186.41</v>
      </c>
      <c r="E71">
        <v>5.2499999999999998E-2</v>
      </c>
      <c r="F71">
        <v>20663</v>
      </c>
      <c r="G71">
        <v>16590</v>
      </c>
      <c r="H71">
        <v>4353971</v>
      </c>
      <c r="I71">
        <v>2844874</v>
      </c>
      <c r="J71">
        <v>1494</v>
      </c>
      <c r="K71">
        <v>740</v>
      </c>
      <c r="L71">
        <v>671</v>
      </c>
      <c r="M71">
        <v>1635</v>
      </c>
      <c r="O71">
        <f t="shared" si="32"/>
        <v>210.71340076465179</v>
      </c>
      <c r="P71">
        <f t="shared" si="33"/>
        <v>171.48125376732972</v>
      </c>
      <c r="Q71">
        <f t="shared" si="34"/>
        <v>7.2303150558970145E-2</v>
      </c>
      <c r="R71">
        <f t="shared" si="35"/>
        <v>4.4605183845690177E-2</v>
      </c>
      <c r="S71">
        <f t="shared" si="36"/>
        <v>193.24202077685018</v>
      </c>
      <c r="T71">
        <f t="shared" si="37"/>
        <v>5.9968324698681984E-2</v>
      </c>
      <c r="V71">
        <v>20190113</v>
      </c>
      <c r="W71">
        <v>1034</v>
      </c>
      <c r="X71">
        <v>202966</v>
      </c>
      <c r="Y71">
        <v>187.5</v>
      </c>
      <c r="Z71">
        <v>6.08E-2</v>
      </c>
      <c r="AA71">
        <v>37225</v>
      </c>
      <c r="AB71">
        <v>20678</v>
      </c>
      <c r="AC71">
        <v>16547</v>
      </c>
      <c r="AD71">
        <v>726341</v>
      </c>
      <c r="AE71">
        <v>2206981</v>
      </c>
      <c r="AF71">
        <v>113</v>
      </c>
      <c r="AG71">
        <v>2285</v>
      </c>
      <c r="AH71">
        <v>2144</v>
      </c>
      <c r="AI71">
        <v>104</v>
      </c>
      <c r="AK71">
        <f t="shared" si="26"/>
        <v>35.126269465132026</v>
      </c>
      <c r="AL71">
        <f t="shared" si="27"/>
        <v>133.3765032936484</v>
      </c>
      <c r="AM71">
        <f t="shared" si="28"/>
        <v>5.4647451397620657E-3</v>
      </c>
      <c r="AN71">
        <f t="shared" si="29"/>
        <v>0.13809149694808726</v>
      </c>
      <c r="AO71">
        <f t="shared" si="30"/>
        <v>78.799785090664869</v>
      </c>
      <c r="AP71">
        <f t="shared" si="31"/>
        <v>6.4419073203492272E-2</v>
      </c>
      <c r="AR71" s="2">
        <v>43478</v>
      </c>
      <c r="AS71">
        <f t="shared" si="38"/>
        <v>-2.9264521883253294</v>
      </c>
      <c r="AT71">
        <f t="shared" si="39"/>
        <v>-0.63507917456135532</v>
      </c>
      <c r="AU71">
        <f t="shared" si="40"/>
        <v>-6.6838405419208078</v>
      </c>
      <c r="AV71">
        <f t="shared" si="41"/>
        <v>9.3486313102397069</v>
      </c>
      <c r="AW71">
        <f t="shared" si="42"/>
        <v>-1.9073705947697552</v>
      </c>
      <c r="AX71">
        <f t="shared" si="43"/>
        <v>0.44507485048102879</v>
      </c>
    </row>
    <row r="72" spans="1:50" x14ac:dyDescent="0.25">
      <c r="A72">
        <v>20190114</v>
      </c>
      <c r="B72">
        <v>1034</v>
      </c>
      <c r="C72">
        <v>261682</v>
      </c>
      <c r="D72">
        <v>190.81</v>
      </c>
      <c r="E72">
        <v>5.8700000000000002E-2</v>
      </c>
      <c r="F72">
        <v>26884</v>
      </c>
      <c r="G72">
        <v>18740</v>
      </c>
      <c r="H72">
        <v>4850917</v>
      </c>
      <c r="I72">
        <v>3040083</v>
      </c>
      <c r="J72">
        <v>1355</v>
      </c>
      <c r="K72">
        <v>1597</v>
      </c>
      <c r="L72">
        <v>1420</v>
      </c>
      <c r="M72">
        <v>1480</v>
      </c>
      <c r="O72">
        <f t="shared" si="32"/>
        <v>180.4388111888112</v>
      </c>
      <c r="P72">
        <f t="shared" si="33"/>
        <v>162.2242796157951</v>
      </c>
      <c r="Q72">
        <f t="shared" si="34"/>
        <v>5.0401725933640826E-2</v>
      </c>
      <c r="R72">
        <f t="shared" si="35"/>
        <v>8.5218783351120597E-2</v>
      </c>
      <c r="S72">
        <f t="shared" si="36"/>
        <v>172.9572155006137</v>
      </c>
      <c r="T72">
        <f t="shared" si="37"/>
        <v>6.4702788006312462E-2</v>
      </c>
      <c r="V72">
        <v>20190114</v>
      </c>
      <c r="W72">
        <v>1034</v>
      </c>
      <c r="X72">
        <v>261412</v>
      </c>
      <c r="Y72">
        <v>208.88</v>
      </c>
      <c r="Z72">
        <v>7.4999999999999997E-2</v>
      </c>
      <c r="AA72">
        <v>45627</v>
      </c>
      <c r="AB72">
        <v>26907</v>
      </c>
      <c r="AC72">
        <v>18720</v>
      </c>
      <c r="AD72">
        <v>1371618</v>
      </c>
      <c r="AE72">
        <v>2800861</v>
      </c>
      <c r="AF72">
        <v>136</v>
      </c>
      <c r="AG72">
        <v>3617</v>
      </c>
      <c r="AH72">
        <v>3053</v>
      </c>
      <c r="AI72">
        <v>253</v>
      </c>
      <c r="AK72">
        <f t="shared" si="26"/>
        <v>50.97625153305831</v>
      </c>
      <c r="AL72">
        <f t="shared" si="27"/>
        <v>149.61864316239317</v>
      </c>
      <c r="AM72">
        <f t="shared" si="28"/>
        <v>5.0544467982309438E-3</v>
      </c>
      <c r="AN72">
        <f t="shared" si="29"/>
        <v>0.19321581196581197</v>
      </c>
      <c r="AO72">
        <f t="shared" si="30"/>
        <v>91.447585859250012</v>
      </c>
      <c r="AP72">
        <f t="shared" si="31"/>
        <v>8.2253928594910902E-2</v>
      </c>
      <c r="AR72" s="2">
        <v>43479</v>
      </c>
      <c r="AS72">
        <f t="shared" si="38"/>
        <v>-2.1577093275958816</v>
      </c>
      <c r="AT72">
        <f t="shared" si="39"/>
        <v>-0.21009394089003214</v>
      </c>
      <c r="AU72">
        <f t="shared" si="40"/>
        <v>-4.5347279135409879</v>
      </c>
      <c r="AV72">
        <f t="shared" si="41"/>
        <v>10.799702861469138</v>
      </c>
      <c r="AW72">
        <f t="shared" si="42"/>
        <v>-1.3584938273560614</v>
      </c>
      <c r="AX72">
        <f t="shared" si="43"/>
        <v>1.755114058859844</v>
      </c>
    </row>
    <row r="73" spans="1:50" x14ac:dyDescent="0.25">
      <c r="A73">
        <v>20190115</v>
      </c>
      <c r="B73">
        <v>1034</v>
      </c>
      <c r="C73">
        <v>259527</v>
      </c>
      <c r="D73">
        <v>196.19</v>
      </c>
      <c r="E73">
        <v>0.06</v>
      </c>
      <c r="F73">
        <v>26804</v>
      </c>
      <c r="G73">
        <v>18734</v>
      </c>
      <c r="H73">
        <v>4484240</v>
      </c>
      <c r="I73">
        <v>3278729</v>
      </c>
      <c r="J73">
        <v>1248</v>
      </c>
      <c r="K73">
        <v>1687</v>
      </c>
      <c r="L73">
        <v>1538</v>
      </c>
      <c r="M73">
        <v>1470</v>
      </c>
      <c r="O73">
        <f t="shared" si="32"/>
        <v>167.29741829577674</v>
      </c>
      <c r="P73">
        <f t="shared" si="33"/>
        <v>175.01489270844453</v>
      </c>
      <c r="Q73">
        <f t="shared" si="34"/>
        <v>4.6560214893299506E-2</v>
      </c>
      <c r="R73">
        <f t="shared" si="35"/>
        <v>9.0050176150314937E-2</v>
      </c>
      <c r="S73">
        <f t="shared" si="36"/>
        <v>170.47233080065001</v>
      </c>
      <c r="T73">
        <f t="shared" si="37"/>
        <v>6.4451666739865604E-2</v>
      </c>
      <c r="V73">
        <v>20190115</v>
      </c>
      <c r="W73">
        <v>1034</v>
      </c>
      <c r="X73">
        <v>259420</v>
      </c>
      <c r="Y73">
        <v>220.15</v>
      </c>
      <c r="Z73">
        <v>7.6200000000000004E-2</v>
      </c>
      <c r="AA73">
        <v>45564</v>
      </c>
      <c r="AB73">
        <v>26852</v>
      </c>
      <c r="AC73">
        <v>18712</v>
      </c>
      <c r="AD73">
        <v>1150651</v>
      </c>
      <c r="AE73">
        <v>3015586</v>
      </c>
      <c r="AF73">
        <v>87</v>
      </c>
      <c r="AG73">
        <v>3798</v>
      </c>
      <c r="AH73">
        <v>3135</v>
      </c>
      <c r="AI73">
        <v>174</v>
      </c>
      <c r="AK73">
        <f t="shared" si="26"/>
        <v>42.851593922240426</v>
      </c>
      <c r="AL73">
        <f t="shared" si="27"/>
        <v>161.15786660966225</v>
      </c>
      <c r="AM73">
        <f t="shared" si="28"/>
        <v>3.2399821242365561E-3</v>
      </c>
      <c r="AN73">
        <f t="shared" si="29"/>
        <v>0.20297135528003421</v>
      </c>
      <c r="AO73">
        <f t="shared" si="30"/>
        <v>91.437033623035731</v>
      </c>
      <c r="AP73">
        <f t="shared" si="31"/>
        <v>8.5264682644192777E-2</v>
      </c>
      <c r="AR73" s="2">
        <v>43480</v>
      </c>
      <c r="AS73">
        <f t="shared" si="38"/>
        <v>-2.0740970728922719</v>
      </c>
      <c r="AT73">
        <f t="shared" si="39"/>
        <v>-0.23095043497970474</v>
      </c>
      <c r="AU73">
        <f t="shared" si="40"/>
        <v>-4.3320232769062956</v>
      </c>
      <c r="AV73">
        <f t="shared" si="41"/>
        <v>11.292117912971927</v>
      </c>
      <c r="AW73">
        <f t="shared" si="42"/>
        <v>-1.317254952960238</v>
      </c>
      <c r="AX73">
        <f t="shared" si="43"/>
        <v>2.0813015904327172</v>
      </c>
    </row>
    <row r="74" spans="1:50" x14ac:dyDescent="0.25">
      <c r="A74">
        <v>20190116</v>
      </c>
      <c r="B74">
        <v>1034</v>
      </c>
      <c r="C74">
        <v>259317</v>
      </c>
      <c r="D74">
        <v>219.74</v>
      </c>
      <c r="E74">
        <v>6.7900000000000002E-2</v>
      </c>
      <c r="F74">
        <v>26875</v>
      </c>
      <c r="G74">
        <v>18768</v>
      </c>
      <c r="H74">
        <v>5254135</v>
      </c>
      <c r="I74">
        <v>3676053</v>
      </c>
      <c r="J74">
        <v>1444</v>
      </c>
      <c r="K74">
        <v>1751</v>
      </c>
      <c r="L74">
        <v>1618</v>
      </c>
      <c r="M74">
        <v>1616</v>
      </c>
      <c r="O74">
        <f t="shared" si="32"/>
        <v>195.50269767441861</v>
      </c>
      <c r="P74">
        <f t="shared" si="33"/>
        <v>195.86812659846547</v>
      </c>
      <c r="Q74">
        <f t="shared" si="34"/>
        <v>5.3730232558139537E-2</v>
      </c>
      <c r="R74">
        <f t="shared" si="35"/>
        <v>9.329710144927536E-2</v>
      </c>
      <c r="S74">
        <f t="shared" si="36"/>
        <v>195.6529588326797</v>
      </c>
      <c r="T74">
        <f t="shared" si="37"/>
        <v>6.9999780908353959E-2</v>
      </c>
      <c r="V74">
        <v>20190116</v>
      </c>
      <c r="W74">
        <v>1034</v>
      </c>
      <c r="X74">
        <v>259217</v>
      </c>
      <c r="Y74">
        <v>236.24</v>
      </c>
      <c r="Z74">
        <v>8.2900000000000001E-2</v>
      </c>
      <c r="AA74">
        <v>45673</v>
      </c>
      <c r="AB74">
        <v>26919</v>
      </c>
      <c r="AC74">
        <v>18754</v>
      </c>
      <c r="AD74">
        <v>1398408</v>
      </c>
      <c r="AE74">
        <v>3188479</v>
      </c>
      <c r="AF74">
        <v>167</v>
      </c>
      <c r="AG74">
        <v>3975</v>
      </c>
      <c r="AH74">
        <v>3380</v>
      </c>
      <c r="AI74">
        <v>175</v>
      </c>
      <c r="AK74">
        <f t="shared" si="26"/>
        <v>51.948735094171404</v>
      </c>
      <c r="AL74">
        <f t="shared" si="27"/>
        <v>170.0159432654367</v>
      </c>
      <c r="AM74">
        <f t="shared" si="28"/>
        <v>6.203796574909915E-3</v>
      </c>
      <c r="AN74">
        <f t="shared" si="29"/>
        <v>0.21195478297963102</v>
      </c>
      <c r="AO74">
        <f t="shared" si="30"/>
        <v>100.42885293280494</v>
      </c>
      <c r="AP74">
        <f t="shared" si="31"/>
        <v>9.0688152737941452E-2</v>
      </c>
      <c r="AR74" s="2">
        <v>43481</v>
      </c>
      <c r="AS74">
        <f t="shared" si="38"/>
        <v>-2.3925660430041202</v>
      </c>
      <c r="AT74">
        <f t="shared" si="39"/>
        <v>-0.43086972221714603</v>
      </c>
      <c r="AU74">
        <f t="shared" si="40"/>
        <v>-4.7526435983229618</v>
      </c>
      <c r="AV74">
        <f t="shared" si="41"/>
        <v>11.865768153035566</v>
      </c>
      <c r="AW74">
        <f t="shared" si="42"/>
        <v>-1.5870684316645793</v>
      </c>
      <c r="AX74">
        <f t="shared" si="43"/>
        <v>2.0688371829587493</v>
      </c>
    </row>
    <row r="75" spans="1:50" x14ac:dyDescent="0.25">
      <c r="A75">
        <v>20190117</v>
      </c>
      <c r="B75">
        <v>1034</v>
      </c>
      <c r="C75">
        <v>263168</v>
      </c>
      <c r="D75">
        <v>199.61</v>
      </c>
      <c r="E75">
        <v>6.1100000000000002E-2</v>
      </c>
      <c r="F75">
        <v>26566</v>
      </c>
      <c r="G75">
        <v>18670</v>
      </c>
      <c r="H75">
        <v>4983722</v>
      </c>
      <c r="I75">
        <v>3279142</v>
      </c>
      <c r="J75">
        <v>1360</v>
      </c>
      <c r="K75">
        <v>1510</v>
      </c>
      <c r="L75">
        <v>1342</v>
      </c>
      <c r="M75">
        <v>1466</v>
      </c>
      <c r="O75">
        <f t="shared" si="32"/>
        <v>187.59775653090415</v>
      </c>
      <c r="P75">
        <f t="shared" si="33"/>
        <v>175.63695768612749</v>
      </c>
      <c r="Q75">
        <f t="shared" si="34"/>
        <v>5.1193254535872923E-2</v>
      </c>
      <c r="R75">
        <f t="shared" si="35"/>
        <v>8.0878414568826995E-2</v>
      </c>
      <c r="S75">
        <f t="shared" si="36"/>
        <v>182.66124325758247</v>
      </c>
      <c r="T75">
        <f t="shared" si="37"/>
        <v>6.3445043770448309E-2</v>
      </c>
      <c r="V75">
        <v>20190117</v>
      </c>
      <c r="W75">
        <v>1034</v>
      </c>
      <c r="X75">
        <v>263067</v>
      </c>
      <c r="Y75">
        <v>222.89</v>
      </c>
      <c r="Z75">
        <v>7.6499999999999999E-2</v>
      </c>
      <c r="AA75">
        <v>45249</v>
      </c>
      <c r="AB75">
        <v>26602</v>
      </c>
      <c r="AC75">
        <v>18647</v>
      </c>
      <c r="AD75">
        <v>1291404</v>
      </c>
      <c r="AE75">
        <v>2938505</v>
      </c>
      <c r="AF75">
        <v>131</v>
      </c>
      <c r="AG75">
        <v>3704</v>
      </c>
      <c r="AH75">
        <v>3043</v>
      </c>
      <c r="AI75">
        <v>173</v>
      </c>
      <c r="AK75">
        <f t="shared" si="26"/>
        <v>48.545372528381321</v>
      </c>
      <c r="AL75">
        <f t="shared" si="27"/>
        <v>157.5859387569046</v>
      </c>
      <c r="AM75">
        <f t="shared" si="28"/>
        <v>4.9244417712953912E-3</v>
      </c>
      <c r="AN75">
        <f t="shared" si="29"/>
        <v>0.19863785059258862</v>
      </c>
      <c r="AO75">
        <f t="shared" si="30"/>
        <v>93.48071780591836</v>
      </c>
      <c r="AP75">
        <f t="shared" si="31"/>
        <v>8.4753254215562776E-2</v>
      </c>
      <c r="AR75" s="2">
        <v>43482</v>
      </c>
      <c r="AS75">
        <f t="shared" si="38"/>
        <v>-2.3175397333753809</v>
      </c>
      <c r="AT75">
        <f t="shared" si="39"/>
        <v>-0.30085031548704821</v>
      </c>
      <c r="AU75">
        <f t="shared" si="40"/>
        <v>-4.6268812764577536</v>
      </c>
      <c r="AV75">
        <f t="shared" si="41"/>
        <v>11.775943602376163</v>
      </c>
      <c r="AW75">
        <f t="shared" si="42"/>
        <v>-1.4863420908610685</v>
      </c>
      <c r="AX75">
        <f t="shared" si="43"/>
        <v>2.1308210445114466</v>
      </c>
    </row>
    <row r="76" spans="1:50" x14ac:dyDescent="0.25">
      <c r="A76">
        <v>20190118</v>
      </c>
      <c r="B76">
        <v>1034</v>
      </c>
      <c r="C76">
        <v>163988</v>
      </c>
      <c r="D76">
        <v>226.84</v>
      </c>
      <c r="E76">
        <v>6.8400000000000002E-2</v>
      </c>
      <c r="F76">
        <v>16571</v>
      </c>
      <c r="G76">
        <v>11531</v>
      </c>
      <c r="H76">
        <v>4917597</v>
      </c>
      <c r="I76">
        <v>2923690</v>
      </c>
      <c r="J76">
        <v>1467</v>
      </c>
      <c r="K76">
        <v>1233</v>
      </c>
      <c r="L76">
        <v>1059</v>
      </c>
      <c r="M76">
        <v>1325</v>
      </c>
      <c r="O76">
        <f t="shared" si="32"/>
        <v>296.75921791080805</v>
      </c>
      <c r="P76">
        <f t="shared" si="33"/>
        <v>253.55042927759951</v>
      </c>
      <c r="Q76">
        <f t="shared" si="34"/>
        <v>8.8528151590127335E-2</v>
      </c>
      <c r="R76">
        <f t="shared" si="35"/>
        <v>0.10692914751539329</v>
      </c>
      <c r="S76">
        <f t="shared" si="36"/>
        <v>279.02949967973808</v>
      </c>
      <c r="T76">
        <f t="shared" si="37"/>
        <v>9.6078570920219208E-2</v>
      </c>
      <c r="V76">
        <v>20190118</v>
      </c>
      <c r="W76">
        <v>1034</v>
      </c>
      <c r="X76">
        <v>163888</v>
      </c>
      <c r="Y76">
        <v>232.56</v>
      </c>
      <c r="Z76">
        <v>8.3000000000000004E-2</v>
      </c>
      <c r="AA76">
        <v>28098</v>
      </c>
      <c r="AB76">
        <v>16595</v>
      </c>
      <c r="AC76">
        <v>11503</v>
      </c>
      <c r="AD76">
        <v>1070001</v>
      </c>
      <c r="AE76">
        <v>2579488</v>
      </c>
      <c r="AF76">
        <v>64</v>
      </c>
      <c r="AG76">
        <v>3052</v>
      </c>
      <c r="AH76">
        <v>2606</v>
      </c>
      <c r="AI76">
        <v>130</v>
      </c>
      <c r="AK76">
        <f t="shared" si="26"/>
        <v>64.477312443507074</v>
      </c>
      <c r="AL76">
        <f t="shared" si="27"/>
        <v>224.24480570286013</v>
      </c>
      <c r="AM76">
        <f t="shared" si="28"/>
        <v>3.8565833082253691E-3</v>
      </c>
      <c r="AN76">
        <f t="shared" si="29"/>
        <v>0.26532208988959399</v>
      </c>
      <c r="AO76">
        <f t="shared" si="30"/>
        <v>129.8842978147911</v>
      </c>
      <c r="AP76">
        <f t="shared" si="31"/>
        <v>0.11089757278098085</v>
      </c>
      <c r="AR76" s="2">
        <v>43483</v>
      </c>
      <c r="AS76">
        <f t="shared" si="38"/>
        <v>-3.871365091121683</v>
      </c>
      <c r="AT76">
        <f t="shared" si="39"/>
        <v>-0.48842705957898952</v>
      </c>
      <c r="AU76">
        <f t="shared" si="40"/>
        <v>-8.4671568281901965</v>
      </c>
      <c r="AV76">
        <f t="shared" si="41"/>
        <v>15.83929423742007</v>
      </c>
      <c r="AW76">
        <f t="shared" si="42"/>
        <v>-2.4857533644157832</v>
      </c>
      <c r="AX76">
        <f t="shared" si="43"/>
        <v>1.481900186076164</v>
      </c>
    </row>
    <row r="77" spans="1:50" x14ac:dyDescent="0.25">
      <c r="A77">
        <v>20190119</v>
      </c>
      <c r="B77">
        <v>1034</v>
      </c>
      <c r="C77">
        <v>221168</v>
      </c>
      <c r="D77">
        <v>168.69</v>
      </c>
      <c r="E77">
        <v>5.0299999999999997E-2</v>
      </c>
      <c r="F77">
        <v>22501</v>
      </c>
      <c r="G77">
        <v>18300</v>
      </c>
      <c r="H77">
        <v>3353770</v>
      </c>
      <c r="I77">
        <v>2934931</v>
      </c>
      <c r="J77">
        <v>1142</v>
      </c>
      <c r="K77">
        <v>1527</v>
      </c>
      <c r="L77">
        <v>1351</v>
      </c>
      <c r="M77">
        <v>1157</v>
      </c>
      <c r="O77">
        <f t="shared" si="32"/>
        <v>149.04982000799964</v>
      </c>
      <c r="P77">
        <f t="shared" si="33"/>
        <v>160.37874316939892</v>
      </c>
      <c r="Q77">
        <f t="shared" si="34"/>
        <v>5.0753299853339852E-2</v>
      </c>
      <c r="R77">
        <f t="shared" si="35"/>
        <v>8.3442622950819667E-2</v>
      </c>
      <c r="S77">
        <f t="shared" si="36"/>
        <v>154.13105070954143</v>
      </c>
      <c r="T77">
        <f t="shared" si="37"/>
        <v>6.5415063356290284E-2</v>
      </c>
      <c r="V77">
        <v>20190119</v>
      </c>
      <c r="W77">
        <v>1034</v>
      </c>
      <c r="X77">
        <v>221089</v>
      </c>
      <c r="Y77">
        <v>193.13</v>
      </c>
      <c r="Z77">
        <v>6.3200000000000006E-2</v>
      </c>
      <c r="AA77">
        <v>40793</v>
      </c>
      <c r="AB77">
        <v>22526</v>
      </c>
      <c r="AC77">
        <v>18267</v>
      </c>
      <c r="AD77">
        <v>529850</v>
      </c>
      <c r="AE77">
        <v>3033889</v>
      </c>
      <c r="AF77">
        <v>120</v>
      </c>
      <c r="AG77">
        <v>2770</v>
      </c>
      <c r="AH77">
        <v>2331</v>
      </c>
      <c r="AI77">
        <v>187</v>
      </c>
      <c r="AK77">
        <f t="shared" si="26"/>
        <v>23.521708248246469</v>
      </c>
      <c r="AL77">
        <f t="shared" si="27"/>
        <v>166.08578310614769</v>
      </c>
      <c r="AM77">
        <f t="shared" si="28"/>
        <v>5.3271774837965018E-3</v>
      </c>
      <c r="AN77">
        <f t="shared" si="29"/>
        <v>0.15163956862101058</v>
      </c>
      <c r="AO77">
        <f t="shared" si="30"/>
        <v>87.361532615889985</v>
      </c>
      <c r="AP77">
        <f t="shared" si="31"/>
        <v>7.0845488196504297E-2</v>
      </c>
      <c r="AR77" s="2">
        <v>43484</v>
      </c>
      <c r="AS77">
        <f t="shared" si="38"/>
        <v>-2.092135195995886</v>
      </c>
      <c r="AT77">
        <f t="shared" si="39"/>
        <v>9.5117332279146177E-2</v>
      </c>
      <c r="AU77">
        <f t="shared" si="40"/>
        <v>-4.5426122369543354</v>
      </c>
      <c r="AV77">
        <f t="shared" si="41"/>
        <v>6.8196945670190914</v>
      </c>
      <c r="AW77">
        <f t="shared" si="42"/>
        <v>-1.1128253015608573</v>
      </c>
      <c r="AX77">
        <f t="shared" si="43"/>
        <v>0.54304248402140121</v>
      </c>
    </row>
    <row r="78" spans="1:50" x14ac:dyDescent="0.25">
      <c r="A78">
        <v>20190120</v>
      </c>
      <c r="B78">
        <v>1034</v>
      </c>
      <c r="C78">
        <v>201645</v>
      </c>
      <c r="D78">
        <v>292.55</v>
      </c>
      <c r="E78">
        <v>8.3299999999999999E-2</v>
      </c>
      <c r="F78">
        <v>18903</v>
      </c>
      <c r="G78">
        <v>15022</v>
      </c>
      <c r="H78">
        <v>5547120</v>
      </c>
      <c r="I78">
        <v>3997573</v>
      </c>
      <c r="J78">
        <v>1968</v>
      </c>
      <c r="K78">
        <v>1160</v>
      </c>
      <c r="L78">
        <v>905</v>
      </c>
      <c r="M78">
        <v>1616</v>
      </c>
      <c r="O78">
        <f t="shared" si="32"/>
        <v>293.45183304237423</v>
      </c>
      <c r="P78">
        <f t="shared" si="33"/>
        <v>266.11456530422049</v>
      </c>
      <c r="Q78">
        <f t="shared" si="34"/>
        <v>0.10411045865735598</v>
      </c>
      <c r="R78">
        <f t="shared" si="35"/>
        <v>7.7220077220077218E-2</v>
      </c>
      <c r="S78">
        <f t="shared" si="36"/>
        <v>281.34688282977157</v>
      </c>
      <c r="T78">
        <f t="shared" si="37"/>
        <v>9.2203389830508478E-2</v>
      </c>
      <c r="V78">
        <v>20190120</v>
      </c>
      <c r="W78">
        <v>1034</v>
      </c>
      <c r="X78">
        <v>201576</v>
      </c>
      <c r="Y78">
        <v>296.10000000000002</v>
      </c>
      <c r="Z78">
        <v>9.0300000000000005E-2</v>
      </c>
      <c r="AA78">
        <v>33904</v>
      </c>
      <c r="AB78">
        <v>18908</v>
      </c>
      <c r="AC78">
        <v>14996</v>
      </c>
      <c r="AD78">
        <v>901812</v>
      </c>
      <c r="AE78">
        <v>2745916</v>
      </c>
      <c r="AF78">
        <v>73</v>
      </c>
      <c r="AG78">
        <v>2624</v>
      </c>
      <c r="AH78">
        <v>2421</v>
      </c>
      <c r="AI78">
        <v>66</v>
      </c>
      <c r="AK78">
        <f t="shared" si="26"/>
        <v>47.694732388407026</v>
      </c>
      <c r="AL78">
        <f t="shared" si="27"/>
        <v>183.10989597225927</v>
      </c>
      <c r="AM78">
        <f t="shared" si="28"/>
        <v>3.8607996615189336E-3</v>
      </c>
      <c r="AN78">
        <f t="shared" si="29"/>
        <v>0.17497999466524405</v>
      </c>
      <c r="AO78">
        <f t="shared" si="30"/>
        <v>107.58990089664937</v>
      </c>
      <c r="AP78">
        <f t="shared" si="31"/>
        <v>7.954813591316659E-2</v>
      </c>
      <c r="AR78" s="2">
        <v>43485</v>
      </c>
      <c r="AS78">
        <f t="shared" si="38"/>
        <v>-4.09595167756612</v>
      </c>
      <c r="AT78">
        <f t="shared" si="39"/>
        <v>-1.3834111555326871</v>
      </c>
      <c r="AU78">
        <f t="shared" si="40"/>
        <v>-10.024965899583705</v>
      </c>
      <c r="AV78">
        <f t="shared" si="41"/>
        <v>9.7759917445166842</v>
      </c>
      <c r="AW78">
        <f t="shared" si="42"/>
        <v>-2.8959496988853699</v>
      </c>
      <c r="AX78">
        <f t="shared" si="43"/>
        <v>-1.2655253917341889</v>
      </c>
    </row>
    <row r="79" spans="1:50" x14ac:dyDescent="0.25">
      <c r="A79">
        <v>20190121</v>
      </c>
      <c r="B79">
        <v>1034</v>
      </c>
      <c r="C79">
        <v>259595</v>
      </c>
      <c r="D79">
        <v>181.54</v>
      </c>
      <c r="E79">
        <v>5.8400000000000001E-2</v>
      </c>
      <c r="F79">
        <v>26635</v>
      </c>
      <c r="G79">
        <v>18593</v>
      </c>
      <c r="H79">
        <v>3526040</v>
      </c>
      <c r="I79">
        <v>2649427</v>
      </c>
      <c r="J79">
        <v>1012</v>
      </c>
      <c r="K79">
        <v>1579</v>
      </c>
      <c r="L79">
        <v>1430</v>
      </c>
      <c r="M79">
        <v>1104</v>
      </c>
      <c r="O79">
        <f t="shared" si="32"/>
        <v>132.38370565045992</v>
      </c>
      <c r="P79">
        <f t="shared" si="33"/>
        <v>142.49593933200666</v>
      </c>
      <c r="Q79">
        <f t="shared" si="34"/>
        <v>3.7995119204054816E-2</v>
      </c>
      <c r="R79">
        <f t="shared" si="35"/>
        <v>8.4924433926746631E-2</v>
      </c>
      <c r="S79">
        <f t="shared" si="36"/>
        <v>136.54079331387635</v>
      </c>
      <c r="T79">
        <f t="shared" si="37"/>
        <v>5.7287521004687363E-2</v>
      </c>
      <c r="V79">
        <v>20190121</v>
      </c>
      <c r="W79">
        <v>1034</v>
      </c>
      <c r="X79">
        <v>259366</v>
      </c>
      <c r="Y79">
        <v>215.47</v>
      </c>
      <c r="Z79">
        <v>7.6600000000000001E-2</v>
      </c>
      <c r="AA79">
        <v>45249</v>
      </c>
      <c r="AB79">
        <v>26668</v>
      </c>
      <c r="AC79">
        <v>18581</v>
      </c>
      <c r="AD79">
        <v>1301325</v>
      </c>
      <c r="AE79">
        <v>2524965</v>
      </c>
      <c r="AF79">
        <v>218</v>
      </c>
      <c r="AG79">
        <v>3104</v>
      </c>
      <c r="AH79">
        <v>2474</v>
      </c>
      <c r="AI79">
        <v>322</v>
      </c>
      <c r="AK79">
        <f t="shared" si="26"/>
        <v>48.797247637618121</v>
      </c>
      <c r="AL79">
        <f t="shared" si="27"/>
        <v>135.88961842742586</v>
      </c>
      <c r="AM79">
        <f t="shared" si="28"/>
        <v>8.1745912704364789E-3</v>
      </c>
      <c r="AN79">
        <f t="shared" si="29"/>
        <v>0.16705236531941231</v>
      </c>
      <c r="AO79">
        <f t="shared" si="30"/>
        <v>84.560763773785055</v>
      </c>
      <c r="AP79">
        <f t="shared" si="31"/>
        <v>7.3415987093637433E-2</v>
      </c>
      <c r="AR79" s="2">
        <v>43486</v>
      </c>
      <c r="AS79">
        <f t="shared" si="38"/>
        <v>-1.3931076335473633</v>
      </c>
      <c r="AT79">
        <f t="shared" si="39"/>
        <v>-0.11010534840967996</v>
      </c>
      <c r="AU79">
        <f t="shared" si="40"/>
        <v>-2.9820527933618335</v>
      </c>
      <c r="AV79">
        <f t="shared" si="41"/>
        <v>8.2127931392665676</v>
      </c>
      <c r="AW79">
        <f t="shared" si="42"/>
        <v>-0.86633382566818828</v>
      </c>
      <c r="AX79">
        <f t="shared" si="43"/>
        <v>1.6128466088950071</v>
      </c>
    </row>
    <row r="80" spans="1:50" x14ac:dyDescent="0.25">
      <c r="A80">
        <v>20190122</v>
      </c>
      <c r="B80">
        <v>1034</v>
      </c>
      <c r="C80">
        <v>257334</v>
      </c>
      <c r="D80">
        <v>202.29</v>
      </c>
      <c r="E80">
        <v>6.1899999999999997E-2</v>
      </c>
      <c r="F80">
        <v>26375</v>
      </c>
      <c r="G80">
        <v>18503</v>
      </c>
      <c r="H80">
        <v>5060631</v>
      </c>
      <c r="I80">
        <v>3494757</v>
      </c>
      <c r="J80">
        <v>1400</v>
      </c>
      <c r="K80">
        <v>1615</v>
      </c>
      <c r="L80">
        <v>1534</v>
      </c>
      <c r="M80">
        <v>1647</v>
      </c>
      <c r="O80">
        <f t="shared" si="32"/>
        <v>191.8722654028436</v>
      </c>
      <c r="P80">
        <f t="shared" si="33"/>
        <v>188.87515538020861</v>
      </c>
      <c r="Q80">
        <f t="shared" si="34"/>
        <v>5.3080568720379147E-2</v>
      </c>
      <c r="R80">
        <f t="shared" si="35"/>
        <v>8.7283143274063668E-2</v>
      </c>
      <c r="S80">
        <f t="shared" si="36"/>
        <v>190.63657025714159</v>
      </c>
      <c r="T80">
        <f t="shared" si="37"/>
        <v>6.7182138241454609E-2</v>
      </c>
      <c r="V80">
        <v>20190122</v>
      </c>
      <c r="W80">
        <v>1034</v>
      </c>
      <c r="X80">
        <v>257074</v>
      </c>
      <c r="Y80">
        <v>224.13</v>
      </c>
      <c r="Z80">
        <v>7.7299999999999994E-2</v>
      </c>
      <c r="AA80">
        <v>44910</v>
      </c>
      <c r="AB80">
        <v>26427</v>
      </c>
      <c r="AC80">
        <v>18483</v>
      </c>
      <c r="AD80">
        <v>1302111</v>
      </c>
      <c r="AE80">
        <v>3075390</v>
      </c>
      <c r="AF80">
        <v>80</v>
      </c>
      <c r="AG80">
        <v>3796</v>
      </c>
      <c r="AH80">
        <v>3128</v>
      </c>
      <c r="AI80">
        <v>193</v>
      </c>
      <c r="AK80">
        <f t="shared" si="26"/>
        <v>49.271994551027362</v>
      </c>
      <c r="AL80">
        <f t="shared" si="27"/>
        <v>166.39019639668885</v>
      </c>
      <c r="AM80">
        <f t="shared" si="28"/>
        <v>3.0272070231202935E-3</v>
      </c>
      <c r="AN80">
        <f t="shared" si="29"/>
        <v>0.20537791484066439</v>
      </c>
      <c r="AO80">
        <f t="shared" si="30"/>
        <v>97.472745490981964</v>
      </c>
      <c r="AP80">
        <f t="shared" si="31"/>
        <v>8.6305945223780892E-2</v>
      </c>
      <c r="AR80" s="2">
        <v>43487</v>
      </c>
      <c r="AS80">
        <f t="shared" si="38"/>
        <v>-2.3766711808636036</v>
      </c>
      <c r="AT80">
        <f t="shared" si="39"/>
        <v>-0.37474931639199599</v>
      </c>
      <c r="AU80">
        <f t="shared" si="40"/>
        <v>-5.0053361697258856</v>
      </c>
      <c r="AV80">
        <f t="shared" si="41"/>
        <v>11.809477156660073</v>
      </c>
      <c r="AW80">
        <f t="shared" si="42"/>
        <v>-1.5527304127693271</v>
      </c>
      <c r="AX80">
        <f t="shared" si="43"/>
        <v>1.9123806982326284</v>
      </c>
    </row>
    <row r="81" spans="1:50" x14ac:dyDescent="0.25">
      <c r="A81">
        <v>20190123</v>
      </c>
      <c r="B81">
        <v>1034</v>
      </c>
      <c r="C81">
        <v>258945</v>
      </c>
      <c r="D81">
        <v>242.49</v>
      </c>
      <c r="E81">
        <v>7.5300000000000006E-2</v>
      </c>
      <c r="F81">
        <v>26575</v>
      </c>
      <c r="G81">
        <v>18631</v>
      </c>
      <c r="H81">
        <v>6545791</v>
      </c>
      <c r="I81">
        <v>4623108</v>
      </c>
      <c r="J81">
        <v>2001</v>
      </c>
      <c r="K81">
        <v>2170</v>
      </c>
      <c r="L81">
        <v>1701</v>
      </c>
      <c r="M81">
        <v>1971</v>
      </c>
      <c r="O81">
        <f t="shared" si="32"/>
        <v>246.31386641580434</v>
      </c>
      <c r="P81">
        <f t="shared" si="33"/>
        <v>248.14062583865601</v>
      </c>
      <c r="Q81">
        <f t="shared" si="34"/>
        <v>7.5296331138287861E-2</v>
      </c>
      <c r="R81">
        <f t="shared" si="35"/>
        <v>0.11647254575707154</v>
      </c>
      <c r="S81">
        <f t="shared" si="36"/>
        <v>247.06673892846084</v>
      </c>
      <c r="T81">
        <f t="shared" si="37"/>
        <v>9.2266513294695388E-2</v>
      </c>
      <c r="V81">
        <v>20190123</v>
      </c>
      <c r="W81">
        <v>1034</v>
      </c>
      <c r="X81">
        <v>258918</v>
      </c>
      <c r="Y81">
        <v>253.67</v>
      </c>
      <c r="Z81">
        <v>8.8599999999999998E-2</v>
      </c>
      <c r="AA81">
        <v>45241</v>
      </c>
      <c r="AB81">
        <v>26614</v>
      </c>
      <c r="AC81">
        <v>18627</v>
      </c>
      <c r="AD81">
        <v>1620925</v>
      </c>
      <c r="AE81">
        <v>3761780</v>
      </c>
      <c r="AF81">
        <v>125</v>
      </c>
      <c r="AG81">
        <v>4617</v>
      </c>
      <c r="AH81">
        <v>3893</v>
      </c>
      <c r="AI81">
        <v>150</v>
      </c>
      <c r="AK81">
        <f t="shared" si="26"/>
        <v>60.904974825279929</v>
      </c>
      <c r="AL81">
        <f t="shared" si="27"/>
        <v>201.9530788640146</v>
      </c>
      <c r="AM81">
        <f t="shared" si="28"/>
        <v>4.6967761328624031E-3</v>
      </c>
      <c r="AN81">
        <f t="shared" si="29"/>
        <v>0.24786600096633918</v>
      </c>
      <c r="AO81">
        <f t="shared" si="30"/>
        <v>118.97847085608187</v>
      </c>
      <c r="AP81">
        <f t="shared" si="31"/>
        <v>0.10481642757675559</v>
      </c>
      <c r="AR81" s="2">
        <v>43488</v>
      </c>
      <c r="AS81">
        <f t="shared" si="38"/>
        <v>-3.0901481931754069</v>
      </c>
      <c r="AT81">
        <f t="shared" si="39"/>
        <v>-0.76979244957735682</v>
      </c>
      <c r="AU81">
        <f t="shared" si="40"/>
        <v>-7.0599555005425456</v>
      </c>
      <c r="AV81">
        <f t="shared" si="41"/>
        <v>13.139345520926765</v>
      </c>
      <c r="AW81">
        <f t="shared" si="42"/>
        <v>-2.1348044678729829</v>
      </c>
      <c r="AX81">
        <f t="shared" si="43"/>
        <v>1.2549914282060204</v>
      </c>
    </row>
    <row r="82" spans="1:50" x14ac:dyDescent="0.25">
      <c r="A82">
        <v>20190124</v>
      </c>
      <c r="B82">
        <v>1034</v>
      </c>
      <c r="C82">
        <v>258393</v>
      </c>
      <c r="D82">
        <v>263.49</v>
      </c>
      <c r="E82">
        <v>7.8100000000000003E-2</v>
      </c>
      <c r="F82">
        <v>26196</v>
      </c>
      <c r="G82">
        <v>18446</v>
      </c>
      <c r="H82">
        <v>6406104</v>
      </c>
      <c r="I82">
        <v>4195362</v>
      </c>
      <c r="J82">
        <v>1846</v>
      </c>
      <c r="K82">
        <v>1860</v>
      </c>
      <c r="L82">
        <v>1634</v>
      </c>
      <c r="M82">
        <v>1917</v>
      </c>
      <c r="O82">
        <f t="shared" si="32"/>
        <v>244.54512139257901</v>
      </c>
      <c r="P82">
        <f t="shared" si="33"/>
        <v>227.4402038382305</v>
      </c>
      <c r="Q82">
        <f t="shared" si="34"/>
        <v>7.0468773858604367E-2</v>
      </c>
      <c r="R82">
        <f t="shared" si="35"/>
        <v>0.10083486934836822</v>
      </c>
      <c r="S82">
        <f t="shared" si="36"/>
        <v>237.47739796604094</v>
      </c>
      <c r="T82">
        <f t="shared" si="37"/>
        <v>8.3015993907083016E-2</v>
      </c>
      <c r="V82">
        <v>20190124</v>
      </c>
      <c r="W82">
        <v>1034</v>
      </c>
      <c r="X82">
        <v>258110</v>
      </c>
      <c r="Y82">
        <v>280.02999999999997</v>
      </c>
      <c r="Z82">
        <v>9.3100000000000002E-2</v>
      </c>
      <c r="AA82">
        <v>44676</v>
      </c>
      <c r="AB82">
        <v>26251</v>
      </c>
      <c r="AC82">
        <v>18425</v>
      </c>
      <c r="AD82">
        <v>1573598</v>
      </c>
      <c r="AE82">
        <v>3687458</v>
      </c>
      <c r="AF82">
        <v>128</v>
      </c>
      <c r="AG82">
        <v>4450</v>
      </c>
      <c r="AH82">
        <v>3676</v>
      </c>
      <c r="AI82">
        <v>195</v>
      </c>
      <c r="AK82">
        <f t="shared" si="26"/>
        <v>59.944306883547291</v>
      </c>
      <c r="AL82">
        <f t="shared" si="27"/>
        <v>200.13340569877883</v>
      </c>
      <c r="AM82">
        <f t="shared" si="28"/>
        <v>4.8760047236295762E-3</v>
      </c>
      <c r="AN82">
        <f t="shared" si="29"/>
        <v>0.24151967435549526</v>
      </c>
      <c r="AO82">
        <f t="shared" si="30"/>
        <v>117.76022920583759</v>
      </c>
      <c r="AP82">
        <f t="shared" si="31"/>
        <v>0.10247112543647596</v>
      </c>
      <c r="AR82" s="2">
        <v>43489</v>
      </c>
      <c r="AS82">
        <f t="shared" si="38"/>
        <v>-3.0766802418171952</v>
      </c>
      <c r="AT82">
        <f t="shared" si="39"/>
        <v>-0.45511330232419456</v>
      </c>
      <c r="AU82">
        <f t="shared" si="40"/>
        <v>-6.5592769134974791</v>
      </c>
      <c r="AV82">
        <f t="shared" si="41"/>
        <v>14.068480500712704</v>
      </c>
      <c r="AW82">
        <f t="shared" si="42"/>
        <v>-1.9952861460033893</v>
      </c>
      <c r="AX82">
        <f t="shared" si="43"/>
        <v>1.9455131529392946</v>
      </c>
    </row>
    <row r="83" spans="1:50" x14ac:dyDescent="0.25">
      <c r="A83">
        <v>20190125</v>
      </c>
      <c r="B83">
        <v>1034</v>
      </c>
      <c r="C83">
        <v>258265</v>
      </c>
      <c r="D83">
        <v>191.73</v>
      </c>
      <c r="E83">
        <v>5.8999999999999997E-2</v>
      </c>
      <c r="F83">
        <v>25888</v>
      </c>
      <c r="G83">
        <v>18217</v>
      </c>
      <c r="H83">
        <v>5030751</v>
      </c>
      <c r="I83">
        <v>3685822</v>
      </c>
      <c r="J83">
        <v>1260</v>
      </c>
      <c r="K83">
        <v>1769</v>
      </c>
      <c r="L83">
        <v>1693</v>
      </c>
      <c r="M83">
        <v>1357</v>
      </c>
      <c r="O83">
        <f t="shared" si="32"/>
        <v>194.3275262669963</v>
      </c>
      <c r="P83">
        <f t="shared" si="33"/>
        <v>202.32870395784158</v>
      </c>
      <c r="Q83">
        <f t="shared" si="34"/>
        <v>4.8671199011124842E-2</v>
      </c>
      <c r="R83">
        <f t="shared" si="35"/>
        <v>9.710709776582313E-2</v>
      </c>
      <c r="S83">
        <f t="shared" si="36"/>
        <v>197.63230926198844</v>
      </c>
      <c r="T83">
        <f t="shared" si="37"/>
        <v>6.867702074594717E-2</v>
      </c>
      <c r="V83">
        <v>20190125</v>
      </c>
      <c r="W83">
        <v>1034</v>
      </c>
      <c r="X83">
        <v>258013</v>
      </c>
      <c r="Y83">
        <v>211.41</v>
      </c>
      <c r="Z83">
        <v>7.7499999999999999E-2</v>
      </c>
      <c r="AA83">
        <v>44117</v>
      </c>
      <c r="AB83">
        <v>25930</v>
      </c>
      <c r="AC83">
        <v>18187</v>
      </c>
      <c r="AD83">
        <v>1608731</v>
      </c>
      <c r="AE83">
        <v>3300513</v>
      </c>
      <c r="AF83">
        <v>152</v>
      </c>
      <c r="AG83">
        <v>3974</v>
      </c>
      <c r="AH83">
        <v>3368</v>
      </c>
      <c r="AI83">
        <v>234</v>
      </c>
      <c r="AK83">
        <f t="shared" si="26"/>
        <v>62.041303509448518</v>
      </c>
      <c r="AL83">
        <f t="shared" si="27"/>
        <v>181.47649419915325</v>
      </c>
      <c r="AM83">
        <f t="shared" si="28"/>
        <v>5.8619359814886234E-3</v>
      </c>
      <c r="AN83">
        <f t="shared" si="29"/>
        <v>0.21850772529828999</v>
      </c>
      <c r="AO83">
        <f t="shared" si="30"/>
        <v>111.27782940816465</v>
      </c>
      <c r="AP83">
        <f t="shared" si="31"/>
        <v>9.3524038352562511E-2</v>
      </c>
      <c r="AR83" s="2">
        <v>43490</v>
      </c>
      <c r="AS83">
        <f t="shared" si="38"/>
        <v>-2.2047703792924631</v>
      </c>
      <c r="AT83">
        <f t="shared" si="39"/>
        <v>-0.34753682931147217</v>
      </c>
      <c r="AU83">
        <f t="shared" si="40"/>
        <v>-4.2809263029636213</v>
      </c>
      <c r="AV83">
        <f t="shared" si="41"/>
        <v>12.140062753246687</v>
      </c>
      <c r="AW83">
        <f t="shared" si="42"/>
        <v>-1.4392413308970631</v>
      </c>
      <c r="AX83">
        <f t="shared" si="43"/>
        <v>2.484701760661534</v>
      </c>
    </row>
    <row r="84" spans="1:50" x14ac:dyDescent="0.25">
      <c r="A84">
        <v>20190126</v>
      </c>
      <c r="B84">
        <v>1034</v>
      </c>
      <c r="C84">
        <v>227257</v>
      </c>
      <c r="D84">
        <v>174.11</v>
      </c>
      <c r="E84">
        <v>5.4100000000000002E-2</v>
      </c>
      <c r="F84">
        <v>22808</v>
      </c>
      <c r="G84">
        <v>18635</v>
      </c>
      <c r="H84">
        <v>3399850</v>
      </c>
      <c r="I84">
        <v>3231666</v>
      </c>
      <c r="J84">
        <v>1050</v>
      </c>
      <c r="K84">
        <v>1612</v>
      </c>
      <c r="L84">
        <v>1422</v>
      </c>
      <c r="M84">
        <v>1102</v>
      </c>
      <c r="O84">
        <f t="shared" si="32"/>
        <v>149.06392493861802</v>
      </c>
      <c r="P84">
        <f t="shared" si="33"/>
        <v>173.41915749932923</v>
      </c>
      <c r="Q84">
        <f t="shared" si="34"/>
        <v>4.6036478428621533E-2</v>
      </c>
      <c r="R84">
        <f t="shared" si="35"/>
        <v>8.6503890528575267E-2</v>
      </c>
      <c r="S84">
        <f t="shared" si="36"/>
        <v>160.01534637936442</v>
      </c>
      <c r="T84">
        <f t="shared" si="37"/>
        <v>6.42328016794151E-2</v>
      </c>
      <c r="V84">
        <v>20190126</v>
      </c>
      <c r="W84">
        <v>1034</v>
      </c>
      <c r="X84">
        <v>227169</v>
      </c>
      <c r="Y84">
        <v>198.07</v>
      </c>
      <c r="Z84">
        <v>6.7100000000000007E-2</v>
      </c>
      <c r="AA84">
        <v>41422</v>
      </c>
      <c r="AB84">
        <v>22824</v>
      </c>
      <c r="AC84">
        <v>18598</v>
      </c>
      <c r="AD84">
        <v>687784</v>
      </c>
      <c r="AE84">
        <v>3191252</v>
      </c>
      <c r="AF84">
        <v>87</v>
      </c>
      <c r="AG84">
        <v>3049</v>
      </c>
      <c r="AH84">
        <v>2530</v>
      </c>
      <c r="AI84">
        <v>133</v>
      </c>
      <c r="AK84">
        <f t="shared" si="26"/>
        <v>30.134244654749388</v>
      </c>
      <c r="AL84">
        <f t="shared" si="27"/>
        <v>171.59113883213249</v>
      </c>
      <c r="AM84">
        <f t="shared" si="28"/>
        <v>3.811777076761304E-3</v>
      </c>
      <c r="AN84">
        <f t="shared" si="29"/>
        <v>0.16394235939348317</v>
      </c>
      <c r="AO84">
        <f t="shared" si="30"/>
        <v>93.646757761575969</v>
      </c>
      <c r="AP84">
        <f t="shared" si="31"/>
        <v>7.5708560668243927E-2</v>
      </c>
      <c r="AR84" s="2">
        <v>43491</v>
      </c>
      <c r="AS84">
        <f t="shared" si="38"/>
        <v>-1.9821613380644771</v>
      </c>
      <c r="AT84">
        <f t="shared" si="39"/>
        <v>-3.0466977786612403E-2</v>
      </c>
      <c r="AU84">
        <f t="shared" si="40"/>
        <v>-4.2224701351860228</v>
      </c>
      <c r="AV84">
        <f t="shared" si="41"/>
        <v>7.7438468864907906</v>
      </c>
      <c r="AW84">
        <f t="shared" si="42"/>
        <v>-1.1061431436298075</v>
      </c>
      <c r="AX84">
        <f t="shared" si="43"/>
        <v>1.1475758988828826</v>
      </c>
    </row>
    <row r="85" spans="1:50" x14ac:dyDescent="0.25">
      <c r="A85">
        <v>20190127</v>
      </c>
      <c r="B85">
        <v>1034</v>
      </c>
      <c r="C85">
        <v>200322</v>
      </c>
      <c r="D85">
        <v>158.86000000000001</v>
      </c>
      <c r="E85">
        <v>4.5999999999999999E-2</v>
      </c>
      <c r="F85">
        <v>19974</v>
      </c>
      <c r="G85">
        <v>15981</v>
      </c>
      <c r="H85">
        <v>4880000</v>
      </c>
      <c r="I85">
        <v>2582477</v>
      </c>
      <c r="J85">
        <v>1836</v>
      </c>
      <c r="K85">
        <v>756</v>
      </c>
      <c r="L85">
        <v>538</v>
      </c>
      <c r="M85">
        <v>1869</v>
      </c>
      <c r="O85">
        <f t="shared" si="32"/>
        <v>244.31761289676581</v>
      </c>
      <c r="P85">
        <f t="shared" si="33"/>
        <v>161.59670859145234</v>
      </c>
      <c r="Q85">
        <f t="shared" si="34"/>
        <v>9.1919495343947125E-2</v>
      </c>
      <c r="R85">
        <f t="shared" si="35"/>
        <v>4.7306176084099871E-2</v>
      </c>
      <c r="S85">
        <f t="shared" si="36"/>
        <v>207.55046586010292</v>
      </c>
      <c r="T85">
        <f t="shared" si="37"/>
        <v>7.2090112640801007E-2</v>
      </c>
      <c r="V85">
        <v>20190127</v>
      </c>
      <c r="W85">
        <v>1034</v>
      </c>
      <c r="X85">
        <v>200248</v>
      </c>
      <c r="Y85">
        <v>171.08</v>
      </c>
      <c r="Z85">
        <v>5.6500000000000002E-2</v>
      </c>
      <c r="AA85">
        <v>35959</v>
      </c>
      <c r="AB85">
        <v>19993</v>
      </c>
      <c r="AC85">
        <v>15966</v>
      </c>
      <c r="AD85">
        <v>663899</v>
      </c>
      <c r="AE85">
        <v>2013055</v>
      </c>
      <c r="AF85">
        <v>125</v>
      </c>
      <c r="AG85">
        <v>2116</v>
      </c>
      <c r="AH85">
        <v>1829</v>
      </c>
      <c r="AI85">
        <v>130</v>
      </c>
      <c r="AK85">
        <f t="shared" si="26"/>
        <v>33.206572300305105</v>
      </c>
      <c r="AL85">
        <f t="shared" si="27"/>
        <v>126.08386571464362</v>
      </c>
      <c r="AM85">
        <f t="shared" si="28"/>
        <v>6.2521882658930624E-3</v>
      </c>
      <c r="AN85">
        <f t="shared" si="29"/>
        <v>0.13253162971314042</v>
      </c>
      <c r="AO85">
        <f t="shared" si="30"/>
        <v>74.444617481020046</v>
      </c>
      <c r="AP85">
        <f t="shared" si="31"/>
        <v>6.2320976667871744E-2</v>
      </c>
      <c r="AR85" s="2">
        <v>43492</v>
      </c>
      <c r="AS85">
        <f t="shared" si="38"/>
        <v>-3.5185173432743451</v>
      </c>
      <c r="AT85">
        <f t="shared" si="39"/>
        <v>-0.59188071461347869</v>
      </c>
      <c r="AU85">
        <f t="shared" si="40"/>
        <v>-8.5667307078054069</v>
      </c>
      <c r="AV85">
        <f t="shared" si="41"/>
        <v>8.5225453629040544</v>
      </c>
      <c r="AW85">
        <f t="shared" si="42"/>
        <v>-2.218430806318048</v>
      </c>
      <c r="AX85">
        <f t="shared" si="43"/>
        <v>-0.97691359729292637</v>
      </c>
    </row>
    <row r="86" spans="1:50" x14ac:dyDescent="0.25">
      <c r="A86">
        <v>20190128</v>
      </c>
      <c r="B86">
        <v>1034</v>
      </c>
      <c r="C86">
        <v>259488</v>
      </c>
      <c r="D86">
        <v>195.61</v>
      </c>
      <c r="E86">
        <v>6.3799999999999996E-2</v>
      </c>
      <c r="F86">
        <v>26727</v>
      </c>
      <c r="G86">
        <v>18719</v>
      </c>
      <c r="H86">
        <v>4706829</v>
      </c>
      <c r="I86">
        <v>3225786</v>
      </c>
      <c r="J86">
        <v>1382</v>
      </c>
      <c r="K86">
        <v>1770</v>
      </c>
      <c r="L86">
        <v>1537</v>
      </c>
      <c r="M86">
        <v>1336</v>
      </c>
      <c r="O86">
        <f t="shared" si="32"/>
        <v>176.10764395555057</v>
      </c>
      <c r="P86">
        <f t="shared" si="33"/>
        <v>172.32683369838134</v>
      </c>
      <c r="Q86">
        <f t="shared" si="34"/>
        <v>5.170801062595877E-2</v>
      </c>
      <c r="R86">
        <f t="shared" si="35"/>
        <v>9.455633313745393E-2</v>
      </c>
      <c r="S86">
        <f t="shared" si="36"/>
        <v>174.55034546494741</v>
      </c>
      <c r="T86">
        <f t="shared" si="37"/>
        <v>6.9357039123355196E-2</v>
      </c>
      <c r="V86">
        <v>20190128</v>
      </c>
      <c r="W86">
        <v>1034</v>
      </c>
      <c r="X86">
        <v>259222</v>
      </c>
      <c r="Y86">
        <v>215.92</v>
      </c>
      <c r="Z86">
        <v>7.9299999999999995E-2</v>
      </c>
      <c r="AA86">
        <v>45467</v>
      </c>
      <c r="AB86">
        <v>26764</v>
      </c>
      <c r="AC86">
        <v>18703</v>
      </c>
      <c r="AD86">
        <v>1391439</v>
      </c>
      <c r="AE86">
        <v>2947419</v>
      </c>
      <c r="AF86">
        <v>203</v>
      </c>
      <c r="AG86">
        <v>3645</v>
      </c>
      <c r="AH86">
        <v>2894</v>
      </c>
      <c r="AI86">
        <v>223</v>
      </c>
      <c r="AK86">
        <f t="shared" si="26"/>
        <v>51.989201913017489</v>
      </c>
      <c r="AL86">
        <f t="shared" si="27"/>
        <v>157.59070737314869</v>
      </c>
      <c r="AM86">
        <f t="shared" si="28"/>
        <v>7.584815423703482E-3</v>
      </c>
      <c r="AN86">
        <f t="shared" si="29"/>
        <v>0.19488852055819922</v>
      </c>
      <c r="AO86">
        <f t="shared" si="30"/>
        <v>95.428728528383218</v>
      </c>
      <c r="AP86">
        <f t="shared" si="31"/>
        <v>8.4632810609892889E-2</v>
      </c>
      <c r="AR86" s="2">
        <v>43493</v>
      </c>
      <c r="AS86">
        <f t="shared" si="38"/>
        <v>-2.0686407007088845</v>
      </c>
      <c r="AT86">
        <f t="shared" si="39"/>
        <v>-0.24560210542054411</v>
      </c>
      <c r="AU86">
        <f t="shared" si="40"/>
        <v>-4.4123195202255285</v>
      </c>
      <c r="AV86">
        <f t="shared" si="41"/>
        <v>10.03321874207453</v>
      </c>
      <c r="AW86">
        <f t="shared" si="42"/>
        <v>-1.3186936156094033</v>
      </c>
      <c r="AX86">
        <f t="shared" si="43"/>
        <v>1.5275771486537693</v>
      </c>
    </row>
    <row r="87" spans="1:50" x14ac:dyDescent="0.25">
      <c r="A87">
        <v>20190129</v>
      </c>
      <c r="B87">
        <v>1034</v>
      </c>
      <c r="C87">
        <v>256604</v>
      </c>
      <c r="D87">
        <v>180.87</v>
      </c>
      <c r="E87">
        <v>5.9299999999999999E-2</v>
      </c>
      <c r="F87">
        <v>26231</v>
      </c>
      <c r="G87">
        <v>18436</v>
      </c>
      <c r="H87">
        <v>4325480</v>
      </c>
      <c r="I87">
        <v>3189943</v>
      </c>
      <c r="J87">
        <v>1236</v>
      </c>
      <c r="K87">
        <v>1539</v>
      </c>
      <c r="L87">
        <v>1424</v>
      </c>
      <c r="M87">
        <v>1364</v>
      </c>
      <c r="O87">
        <f t="shared" si="32"/>
        <v>164.899546338302</v>
      </c>
      <c r="P87">
        <f t="shared" si="33"/>
        <v>173.02793447602517</v>
      </c>
      <c r="Q87">
        <f t="shared" si="34"/>
        <v>4.7119820060234074E-2</v>
      </c>
      <c r="R87">
        <f t="shared" si="35"/>
        <v>8.3477977869385989E-2</v>
      </c>
      <c r="S87">
        <f t="shared" si="36"/>
        <v>168.25448317549868</v>
      </c>
      <c r="T87">
        <f t="shared" si="37"/>
        <v>6.2126402041775809E-2</v>
      </c>
      <c r="V87">
        <v>20190129</v>
      </c>
      <c r="W87">
        <v>1034</v>
      </c>
      <c r="X87">
        <v>256433</v>
      </c>
      <c r="Y87">
        <v>210.9</v>
      </c>
      <c r="Z87">
        <v>7.4800000000000005E-2</v>
      </c>
      <c r="AA87">
        <v>44681</v>
      </c>
      <c r="AB87">
        <v>26265</v>
      </c>
      <c r="AC87">
        <v>18416</v>
      </c>
      <c r="AD87">
        <v>1197276</v>
      </c>
      <c r="AE87">
        <v>2879680</v>
      </c>
      <c r="AF87">
        <v>206</v>
      </c>
      <c r="AG87">
        <v>3495</v>
      </c>
      <c r="AH87">
        <v>2899</v>
      </c>
      <c r="AI87">
        <v>198</v>
      </c>
      <c r="AK87">
        <f t="shared" si="26"/>
        <v>45.584466019417476</v>
      </c>
      <c r="AL87">
        <f t="shared" si="27"/>
        <v>156.36837532580364</v>
      </c>
      <c r="AM87">
        <f t="shared" si="28"/>
        <v>7.8431372549019607E-3</v>
      </c>
      <c r="AN87">
        <f t="shared" si="29"/>
        <v>0.18978062554300609</v>
      </c>
      <c r="AO87">
        <f t="shared" si="30"/>
        <v>91.245853942391619</v>
      </c>
      <c r="AP87">
        <f t="shared" si="31"/>
        <v>8.2831628656475906E-2</v>
      </c>
      <c r="AR87" s="2">
        <v>43494</v>
      </c>
      <c r="AS87">
        <f t="shared" si="38"/>
        <v>-1.9885846719814089</v>
      </c>
      <c r="AT87">
        <f t="shared" si="39"/>
        <v>-0.27765931917035874</v>
      </c>
      <c r="AU87">
        <f t="shared" si="40"/>
        <v>-3.9276682805332115</v>
      </c>
      <c r="AV87">
        <f t="shared" si="41"/>
        <v>10.630264767362011</v>
      </c>
      <c r="AW87">
        <f t="shared" si="42"/>
        <v>-1.2834771538851177</v>
      </c>
      <c r="AX87">
        <f t="shared" si="43"/>
        <v>2.0705226614700099</v>
      </c>
    </row>
    <row r="88" spans="1:50" x14ac:dyDescent="0.25">
      <c r="A88">
        <v>20190130</v>
      </c>
      <c r="B88">
        <v>1034</v>
      </c>
      <c r="C88">
        <v>260772</v>
      </c>
      <c r="D88">
        <v>119.69</v>
      </c>
      <c r="E88">
        <v>4.2099999999999999E-2</v>
      </c>
      <c r="F88">
        <v>26838</v>
      </c>
      <c r="G88">
        <v>18734</v>
      </c>
      <c r="H88">
        <v>2748889</v>
      </c>
      <c r="I88">
        <v>1789240</v>
      </c>
      <c r="J88">
        <v>825</v>
      </c>
      <c r="K88">
        <v>945</v>
      </c>
      <c r="L88">
        <v>904</v>
      </c>
      <c r="M88">
        <v>1081</v>
      </c>
      <c r="O88">
        <f t="shared" si="32"/>
        <v>102.42525523511439</v>
      </c>
      <c r="P88">
        <f t="shared" si="33"/>
        <v>95.507633180313874</v>
      </c>
      <c r="Q88">
        <f t="shared" si="34"/>
        <v>3.0739995528727922E-2</v>
      </c>
      <c r="R88">
        <f t="shared" si="35"/>
        <v>5.0443044731504218E-2</v>
      </c>
      <c r="S88">
        <f t="shared" si="36"/>
        <v>99.581519353989293</v>
      </c>
      <c r="T88">
        <f t="shared" si="37"/>
        <v>3.8839638374440447E-2</v>
      </c>
      <c r="V88">
        <v>20190130</v>
      </c>
      <c r="W88">
        <v>1034</v>
      </c>
      <c r="X88">
        <v>260574</v>
      </c>
      <c r="Y88">
        <v>152.91999999999999</v>
      </c>
      <c r="Z88">
        <v>5.7700000000000001E-2</v>
      </c>
      <c r="AA88">
        <v>45584</v>
      </c>
      <c r="AB88">
        <v>26869</v>
      </c>
      <c r="AC88">
        <v>18715</v>
      </c>
      <c r="AD88">
        <v>909078</v>
      </c>
      <c r="AE88">
        <v>1630483</v>
      </c>
      <c r="AF88">
        <v>138</v>
      </c>
      <c r="AG88">
        <v>2127</v>
      </c>
      <c r="AH88">
        <v>1692</v>
      </c>
      <c r="AI88">
        <v>299</v>
      </c>
      <c r="AK88">
        <f t="shared" si="26"/>
        <v>33.833711712382296</v>
      </c>
      <c r="AL88">
        <f t="shared" si="27"/>
        <v>87.121720545017368</v>
      </c>
      <c r="AM88">
        <f t="shared" si="28"/>
        <v>5.1360303695708806E-3</v>
      </c>
      <c r="AN88">
        <f t="shared" si="29"/>
        <v>0.11365215068127171</v>
      </c>
      <c r="AO88">
        <f t="shared" si="30"/>
        <v>55.71167514917515</v>
      </c>
      <c r="AP88">
        <f t="shared" si="31"/>
        <v>4.9688487188487188E-2</v>
      </c>
      <c r="AR88" s="2">
        <v>43495</v>
      </c>
      <c r="AS88">
        <f t="shared" si="38"/>
        <v>-1.1431923920455349</v>
      </c>
      <c r="AT88">
        <f t="shared" si="39"/>
        <v>-0.1397652105882751</v>
      </c>
      <c r="AU88">
        <f t="shared" si="40"/>
        <v>-2.5603965159157043</v>
      </c>
      <c r="AV88">
        <f t="shared" si="41"/>
        <v>6.3209105949767501</v>
      </c>
      <c r="AW88">
        <f t="shared" si="42"/>
        <v>-0.73116407008023576</v>
      </c>
      <c r="AX88">
        <f t="shared" si="43"/>
        <v>1.0848848814046741</v>
      </c>
    </row>
    <row r="89" spans="1:50" x14ac:dyDescent="0.25">
      <c r="F89">
        <f>SUM(F2:F88)</f>
        <v>2033208</v>
      </c>
      <c r="G89">
        <f>SUM(G2:G88)</f>
        <v>1481313</v>
      </c>
      <c r="H89">
        <f>SUM(H2:H88)</f>
        <v>367013444</v>
      </c>
      <c r="I89">
        <f>SUM(I2:I88)</f>
        <v>258578936</v>
      </c>
      <c r="J89">
        <f t="shared" ref="J89:K89" si="44">SUM(J2:J88)</f>
        <v>117365</v>
      </c>
      <c r="K89">
        <f t="shared" si="44"/>
        <v>130319</v>
      </c>
      <c r="AB89">
        <f>SUM(AB2:AB88)</f>
        <v>2035820</v>
      </c>
      <c r="AC89">
        <f>SUM(AC2:AC88)</f>
        <v>1479902</v>
      </c>
      <c r="AD89">
        <f>SUM(AD2:AD88)</f>
        <v>92131481</v>
      </c>
      <c r="AE89">
        <f>SUM(AE2:AE88)</f>
        <v>229811659</v>
      </c>
      <c r="AF89">
        <f t="shared" ref="AF89" si="45">SUM(AF2:AF88)</f>
        <v>10612</v>
      </c>
      <c r="AG89">
        <f t="shared" ref="AG89" si="46">SUM(AG2:AG88)</f>
        <v>263881</v>
      </c>
    </row>
    <row r="91" spans="1:50" x14ac:dyDescent="0.25">
      <c r="H91">
        <f>H89/F89</f>
        <v>180.50954157174277</v>
      </c>
      <c r="I91">
        <f>I89/G89</f>
        <v>174.56063370806845</v>
      </c>
      <c r="J91">
        <f>J89/F89</f>
        <v>5.7724049875861203E-2</v>
      </c>
      <c r="K91">
        <f>K89/G89</f>
        <v>8.797532999440362E-2</v>
      </c>
      <c r="AD91">
        <f>AD89/AB89</f>
        <v>45.255219518425008</v>
      </c>
      <c r="AE91">
        <f>AE89/AC89</f>
        <v>155.28843058526849</v>
      </c>
      <c r="AF91">
        <f>AF89/AB89</f>
        <v>5.2126415891385293E-3</v>
      </c>
      <c r="AG91">
        <f>AG89/AC89</f>
        <v>0.17830977997191705</v>
      </c>
    </row>
    <row r="92" spans="1:50" x14ac:dyDescent="0.25">
      <c r="AD92" t="s">
        <v>65</v>
      </c>
      <c r="AE92" t="s">
        <v>66</v>
      </c>
      <c r="AF92" t="s">
        <v>53</v>
      </c>
      <c r="AG92" t="s">
        <v>54</v>
      </c>
    </row>
    <row r="93" spans="1:50" x14ac:dyDescent="0.25">
      <c r="AD93">
        <f>(AD91-H91)/60</f>
        <v>-2.2542387008886293</v>
      </c>
      <c r="AE93">
        <f>(AE91-I91)/60</f>
        <v>-0.32120338537999943</v>
      </c>
      <c r="AF93">
        <f>(AF91-J91)*100</f>
        <v>-5.2511408286722672</v>
      </c>
      <c r="AG93">
        <f>(AG91-K91)*100</f>
        <v>9.0334449977513422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"/>
  <sheetViews>
    <sheetView topLeftCell="A58" workbookViewId="0">
      <selection activeCell="D93" sqref="D93"/>
    </sheetView>
  </sheetViews>
  <sheetFormatPr defaultRowHeight="15" x14ac:dyDescent="0.25"/>
  <cols>
    <col min="4" max="4" width="23.7109375" customWidth="1"/>
    <col min="7" max="7" width="10.7109375" bestFit="1" customWidth="1"/>
  </cols>
  <sheetData>
    <row r="2" spans="1:7" x14ac:dyDescent="0.25">
      <c r="A2">
        <v>20181104</v>
      </c>
      <c r="B2">
        <v>39058</v>
      </c>
      <c r="C2">
        <v>-156.73751856213801</v>
      </c>
      <c r="D2">
        <v>17249372429.039299</v>
      </c>
      <c r="G2">
        <f t="shared" ref="G2:G33" si="0">C2*B2</f>
        <v>-6121853.999999986</v>
      </c>
    </row>
    <row r="3" spans="1:7" x14ac:dyDescent="0.25">
      <c r="A3">
        <v>20181105</v>
      </c>
      <c r="B3">
        <v>46444</v>
      </c>
      <c r="C3">
        <v>-114.50602876582499</v>
      </c>
      <c r="D3">
        <v>55193837139.297501</v>
      </c>
      <c r="G3">
        <f t="shared" si="0"/>
        <v>-5318117.9999999758</v>
      </c>
    </row>
    <row r="4" spans="1:7" x14ac:dyDescent="0.25">
      <c r="A4">
        <v>20181106</v>
      </c>
      <c r="B4">
        <v>45728</v>
      </c>
      <c r="C4">
        <v>-91.992586599020299</v>
      </c>
      <c r="D4">
        <v>16676380302.468</v>
      </c>
      <c r="G4">
        <f t="shared" si="0"/>
        <v>-4206637</v>
      </c>
    </row>
    <row r="5" spans="1:7" x14ac:dyDescent="0.25">
      <c r="A5">
        <v>20181107</v>
      </c>
      <c r="B5">
        <v>46514</v>
      </c>
      <c r="C5">
        <v>-102.349357182783</v>
      </c>
      <c r="D5">
        <v>17951233184.9361</v>
      </c>
      <c r="G5">
        <f t="shared" si="0"/>
        <v>-4760677.9999999683</v>
      </c>
    </row>
    <row r="6" spans="1:7" x14ac:dyDescent="0.25">
      <c r="A6">
        <v>20181108</v>
      </c>
      <c r="B6">
        <v>45899</v>
      </c>
      <c r="C6">
        <v>-96.015098368156103</v>
      </c>
      <c r="D6">
        <v>23941572666.545399</v>
      </c>
      <c r="G6">
        <f t="shared" si="0"/>
        <v>-4406996.9999999972</v>
      </c>
    </row>
    <row r="7" spans="1:7" x14ac:dyDescent="0.25">
      <c r="A7">
        <v>20181109</v>
      </c>
      <c r="B7">
        <v>46447</v>
      </c>
      <c r="C7">
        <v>-116.656748552113</v>
      </c>
      <c r="D7">
        <v>30954840822.523602</v>
      </c>
      <c r="G7">
        <f t="shared" si="0"/>
        <v>-5418355.9999999925</v>
      </c>
    </row>
    <row r="8" spans="1:7" x14ac:dyDescent="0.25">
      <c r="A8">
        <v>20181110</v>
      </c>
      <c r="B8">
        <v>42873</v>
      </c>
      <c r="C8">
        <v>-52.210738693350102</v>
      </c>
      <c r="D8">
        <v>13354869540.9802</v>
      </c>
      <c r="G8">
        <f t="shared" si="0"/>
        <v>-2238430.9999999991</v>
      </c>
    </row>
    <row r="9" spans="1:7" x14ac:dyDescent="0.25">
      <c r="A9">
        <v>20181111</v>
      </c>
      <c r="B9">
        <v>37724</v>
      </c>
      <c r="C9">
        <v>-149.472749443325</v>
      </c>
      <c r="D9">
        <v>61630131272.998199</v>
      </c>
      <c r="G9">
        <f t="shared" si="0"/>
        <v>-5638709.9999999925</v>
      </c>
    </row>
    <row r="10" spans="1:7" x14ac:dyDescent="0.25">
      <c r="A10">
        <v>20181112</v>
      </c>
      <c r="B10">
        <v>46591</v>
      </c>
      <c r="C10">
        <v>-71.057822326200295</v>
      </c>
      <c r="D10">
        <v>23145312968.225201</v>
      </c>
      <c r="G10">
        <f t="shared" si="0"/>
        <v>-3310654.9999999981</v>
      </c>
    </row>
    <row r="11" spans="1:7" x14ac:dyDescent="0.25">
      <c r="A11">
        <v>20181113</v>
      </c>
      <c r="B11">
        <v>46315</v>
      </c>
      <c r="C11">
        <v>-99.815459354420796</v>
      </c>
      <c r="D11">
        <v>14475709881.735399</v>
      </c>
      <c r="G11">
        <f t="shared" si="0"/>
        <v>-4622952.9999999991</v>
      </c>
    </row>
    <row r="12" spans="1:7" x14ac:dyDescent="0.25">
      <c r="A12">
        <v>20181114</v>
      </c>
      <c r="B12">
        <v>46623</v>
      </c>
      <c r="C12">
        <v>-91.266327778135206</v>
      </c>
      <c r="D12">
        <v>10934845016.0044</v>
      </c>
      <c r="G12">
        <f t="shared" si="0"/>
        <v>-4255109.9999999981</v>
      </c>
    </row>
    <row r="13" spans="1:7" x14ac:dyDescent="0.25">
      <c r="A13">
        <v>20181115</v>
      </c>
      <c r="B13">
        <v>46224</v>
      </c>
      <c r="C13">
        <v>-145.811548113534</v>
      </c>
      <c r="D13">
        <v>27875610895.4006</v>
      </c>
      <c r="G13">
        <f t="shared" si="0"/>
        <v>-6739992.9999999953</v>
      </c>
    </row>
    <row r="14" spans="1:7" x14ac:dyDescent="0.25">
      <c r="A14">
        <v>20181116</v>
      </c>
      <c r="B14">
        <v>46221</v>
      </c>
      <c r="C14">
        <v>-89.987927565392297</v>
      </c>
      <c r="D14">
        <v>17237218575.268501</v>
      </c>
      <c r="G14">
        <f t="shared" si="0"/>
        <v>-4159331.9999999972</v>
      </c>
    </row>
    <row r="15" spans="1:7" x14ac:dyDescent="0.25">
      <c r="A15">
        <v>20181117</v>
      </c>
      <c r="B15">
        <v>42523</v>
      </c>
      <c r="C15">
        <v>-52.333349011123303</v>
      </c>
      <c r="D15">
        <v>34205410579.784302</v>
      </c>
      <c r="G15">
        <f t="shared" si="0"/>
        <v>-2225370.9999999963</v>
      </c>
    </row>
    <row r="16" spans="1:7" x14ac:dyDescent="0.25">
      <c r="A16">
        <v>20181118</v>
      </c>
      <c r="B16">
        <v>18630</v>
      </c>
      <c r="C16">
        <v>-131.92002147074601</v>
      </c>
      <c r="D16">
        <v>9451248660.8340893</v>
      </c>
      <c r="G16">
        <f t="shared" si="0"/>
        <v>-2457669.9999999981</v>
      </c>
    </row>
    <row r="17" spans="1:7" x14ac:dyDescent="0.25">
      <c r="A17">
        <v>20181119</v>
      </c>
      <c r="B17">
        <v>36984</v>
      </c>
      <c r="C17">
        <v>-87.245727882327401</v>
      </c>
      <c r="D17">
        <v>6897764004.8264904</v>
      </c>
      <c r="G17">
        <f t="shared" si="0"/>
        <v>-3226695.9999999967</v>
      </c>
    </row>
    <row r="18" spans="1:7" x14ac:dyDescent="0.25">
      <c r="A18">
        <v>20181120</v>
      </c>
      <c r="B18">
        <v>45137</v>
      </c>
      <c r="C18">
        <v>-105.253649998892</v>
      </c>
      <c r="D18">
        <v>16144620176.954599</v>
      </c>
      <c r="G18">
        <f t="shared" si="0"/>
        <v>-4750833.9999999879</v>
      </c>
    </row>
    <row r="19" spans="1:7" x14ac:dyDescent="0.25">
      <c r="A19">
        <v>20181121</v>
      </c>
      <c r="B19">
        <v>46087</v>
      </c>
      <c r="C19">
        <v>-57.5024193373402</v>
      </c>
      <c r="D19">
        <v>8117654767.48281</v>
      </c>
      <c r="G19">
        <f t="shared" si="0"/>
        <v>-2650113.9999999977</v>
      </c>
    </row>
    <row r="20" spans="1:7" x14ac:dyDescent="0.25">
      <c r="A20">
        <v>20181122</v>
      </c>
      <c r="G20">
        <f t="shared" si="0"/>
        <v>0</v>
      </c>
    </row>
    <row r="21" spans="1:7" x14ac:dyDescent="0.25">
      <c r="A21">
        <v>20181123</v>
      </c>
      <c r="G21">
        <f t="shared" si="0"/>
        <v>0</v>
      </c>
    </row>
    <row r="22" spans="1:7" x14ac:dyDescent="0.25">
      <c r="A22">
        <v>20181124</v>
      </c>
      <c r="B22">
        <v>42599</v>
      </c>
      <c r="C22">
        <v>-164.07206741942201</v>
      </c>
      <c r="D22">
        <v>39501190900.759399</v>
      </c>
      <c r="G22">
        <f t="shared" si="0"/>
        <v>-6989305.9999999581</v>
      </c>
    </row>
    <row r="23" spans="1:7" x14ac:dyDescent="0.25">
      <c r="A23">
        <v>20181125</v>
      </c>
      <c r="B23">
        <v>38005</v>
      </c>
      <c r="C23">
        <v>-122.162004999342</v>
      </c>
      <c r="D23">
        <v>38996029833.536797</v>
      </c>
      <c r="G23">
        <f t="shared" si="0"/>
        <v>-4642766.9999999925</v>
      </c>
    </row>
    <row r="24" spans="1:7" x14ac:dyDescent="0.25">
      <c r="A24">
        <v>20181126</v>
      </c>
      <c r="B24">
        <v>45937</v>
      </c>
      <c r="C24">
        <v>-77.3725319459259</v>
      </c>
      <c r="D24">
        <v>13656489269.8536</v>
      </c>
      <c r="G24">
        <f t="shared" si="0"/>
        <v>-3554261.9999999981</v>
      </c>
    </row>
    <row r="25" spans="1:7" x14ac:dyDescent="0.25">
      <c r="A25">
        <v>20181127</v>
      </c>
      <c r="B25">
        <v>45796</v>
      </c>
      <c r="C25">
        <v>-109.305485195213</v>
      </c>
      <c r="D25">
        <v>31214360964.275902</v>
      </c>
      <c r="G25">
        <f t="shared" si="0"/>
        <v>-5005753.9999999739</v>
      </c>
    </row>
    <row r="26" spans="1:7" x14ac:dyDescent="0.25">
      <c r="A26">
        <v>20181128</v>
      </c>
      <c r="B26">
        <v>44505</v>
      </c>
      <c r="C26">
        <v>-81.971688574317497</v>
      </c>
      <c r="D26">
        <v>15658045012.318899</v>
      </c>
      <c r="G26">
        <f t="shared" si="0"/>
        <v>-3648150</v>
      </c>
    </row>
    <row r="27" spans="1:7" x14ac:dyDescent="0.25">
      <c r="A27">
        <v>20181129</v>
      </c>
      <c r="B27">
        <v>45833</v>
      </c>
      <c r="C27">
        <v>-110.647371980887</v>
      </c>
      <c r="D27">
        <v>72153720914.842697</v>
      </c>
      <c r="G27">
        <f t="shared" si="0"/>
        <v>-5071300.9999999935</v>
      </c>
    </row>
    <row r="28" spans="1:7" x14ac:dyDescent="0.25">
      <c r="A28">
        <v>20181130</v>
      </c>
      <c r="B28">
        <v>46080</v>
      </c>
      <c r="C28">
        <v>-112.760590277777</v>
      </c>
      <c r="D28">
        <v>20599595012.8204</v>
      </c>
      <c r="G28">
        <f t="shared" si="0"/>
        <v>-5196007.9999999637</v>
      </c>
    </row>
    <row r="29" spans="1:7" x14ac:dyDescent="0.25">
      <c r="A29">
        <v>20181201</v>
      </c>
      <c r="B29">
        <v>42616</v>
      </c>
      <c r="C29">
        <v>-115.134597334334</v>
      </c>
      <c r="D29">
        <v>49526070733.928299</v>
      </c>
      <c r="G29">
        <f t="shared" si="0"/>
        <v>-4906575.9999999776</v>
      </c>
    </row>
    <row r="30" spans="1:7" x14ac:dyDescent="0.25">
      <c r="A30">
        <v>20181202</v>
      </c>
      <c r="B30">
        <v>37126</v>
      </c>
      <c r="C30">
        <v>-179.62112805042199</v>
      </c>
      <c r="D30">
        <v>66968464638.7826</v>
      </c>
      <c r="G30">
        <f t="shared" si="0"/>
        <v>-6668613.9999999665</v>
      </c>
    </row>
    <row r="31" spans="1:7" x14ac:dyDescent="0.25">
      <c r="A31">
        <v>20181203</v>
      </c>
      <c r="B31">
        <v>46407</v>
      </c>
      <c r="C31">
        <v>-107.38511431465</v>
      </c>
      <c r="D31">
        <v>22983879009.228001</v>
      </c>
      <c r="G31">
        <f t="shared" si="0"/>
        <v>-4983420.9999999627</v>
      </c>
    </row>
    <row r="32" spans="1:7" x14ac:dyDescent="0.25">
      <c r="A32">
        <v>20181204</v>
      </c>
      <c r="B32">
        <v>43414</v>
      </c>
      <c r="C32">
        <v>-102.35023264384699</v>
      </c>
      <c r="D32">
        <v>15167418817.713699</v>
      </c>
      <c r="G32">
        <f t="shared" si="0"/>
        <v>-4443432.999999973</v>
      </c>
    </row>
    <row r="33" spans="1:7" x14ac:dyDescent="0.25">
      <c r="A33">
        <v>20181205</v>
      </c>
      <c r="B33">
        <v>44448</v>
      </c>
      <c r="C33">
        <v>-120.249077573794</v>
      </c>
      <c r="D33">
        <v>34545931483.442802</v>
      </c>
      <c r="G33">
        <f t="shared" si="0"/>
        <v>-5344830.9999999953</v>
      </c>
    </row>
    <row r="34" spans="1:7" x14ac:dyDescent="0.25">
      <c r="A34">
        <v>20181206</v>
      </c>
      <c r="B34">
        <v>44888</v>
      </c>
      <c r="C34">
        <v>-95.574697023703393</v>
      </c>
      <c r="D34">
        <v>14496211309.534901</v>
      </c>
      <c r="G34">
        <f t="shared" ref="G34:G65" si="1">C34*B34</f>
        <v>-4290156.9999999981</v>
      </c>
    </row>
    <row r="35" spans="1:7" x14ac:dyDescent="0.25">
      <c r="A35">
        <v>20181207</v>
      </c>
      <c r="B35">
        <v>45261</v>
      </c>
      <c r="C35">
        <v>-107.599147168644</v>
      </c>
      <c r="D35">
        <v>13450453384.3258</v>
      </c>
      <c r="G35">
        <f t="shared" si="1"/>
        <v>-4870044.9999999963</v>
      </c>
    </row>
    <row r="36" spans="1:7" x14ac:dyDescent="0.25">
      <c r="A36">
        <v>20181208</v>
      </c>
      <c r="B36">
        <v>42370</v>
      </c>
      <c r="C36">
        <v>-74.604130280859096</v>
      </c>
      <c r="D36">
        <v>43552460219.080399</v>
      </c>
      <c r="G36">
        <f t="shared" si="1"/>
        <v>-3160977</v>
      </c>
    </row>
    <row r="37" spans="1:7" x14ac:dyDescent="0.25">
      <c r="A37">
        <v>20181209</v>
      </c>
      <c r="B37">
        <v>37163</v>
      </c>
      <c r="C37">
        <v>-156.818448456798</v>
      </c>
      <c r="D37">
        <v>42140501450.073196</v>
      </c>
      <c r="G37">
        <f t="shared" si="1"/>
        <v>-5827843.9999999842</v>
      </c>
    </row>
    <row r="38" spans="1:7" x14ac:dyDescent="0.25">
      <c r="A38">
        <v>20181210</v>
      </c>
      <c r="B38">
        <v>46109</v>
      </c>
      <c r="C38">
        <v>-69.100522674532002</v>
      </c>
      <c r="D38">
        <v>13444627589.0807</v>
      </c>
      <c r="G38">
        <f t="shared" si="1"/>
        <v>-3186155.9999999963</v>
      </c>
    </row>
    <row r="39" spans="1:7" x14ac:dyDescent="0.25">
      <c r="A39">
        <v>20181211</v>
      </c>
      <c r="B39">
        <v>45528</v>
      </c>
      <c r="C39">
        <v>-89.667457388859603</v>
      </c>
      <c r="D39">
        <v>45941414209.297401</v>
      </c>
      <c r="G39">
        <f t="shared" si="1"/>
        <v>-4082380</v>
      </c>
    </row>
    <row r="40" spans="1:7" x14ac:dyDescent="0.25">
      <c r="A40">
        <v>20181212</v>
      </c>
      <c r="B40">
        <v>44671</v>
      </c>
      <c r="C40">
        <v>-98.427570459582199</v>
      </c>
      <c r="D40">
        <v>28323163681.396599</v>
      </c>
      <c r="G40">
        <f t="shared" si="1"/>
        <v>-4396857.9999999963</v>
      </c>
    </row>
    <row r="41" spans="1:7" x14ac:dyDescent="0.25">
      <c r="A41">
        <v>20181213</v>
      </c>
      <c r="B41">
        <v>43896</v>
      </c>
      <c r="C41">
        <v>-86.380968653180204</v>
      </c>
      <c r="D41">
        <v>12927408946.059</v>
      </c>
      <c r="G41">
        <f t="shared" si="1"/>
        <v>-3791778.9999999981</v>
      </c>
    </row>
    <row r="42" spans="1:7" x14ac:dyDescent="0.25">
      <c r="A42">
        <v>20181214</v>
      </c>
      <c r="B42">
        <v>44749</v>
      </c>
      <c r="C42">
        <v>-125.30208496279199</v>
      </c>
      <c r="D42">
        <v>39470215070.413399</v>
      </c>
      <c r="G42">
        <f t="shared" si="1"/>
        <v>-5607142.9999999786</v>
      </c>
    </row>
    <row r="43" spans="1:7" x14ac:dyDescent="0.25">
      <c r="A43">
        <v>20181215</v>
      </c>
      <c r="B43">
        <v>38580</v>
      </c>
      <c r="C43">
        <v>-58.817133229652597</v>
      </c>
      <c r="D43">
        <v>7753373826.8729296</v>
      </c>
      <c r="G43">
        <f t="shared" si="1"/>
        <v>-2269164.9999999972</v>
      </c>
    </row>
    <row r="44" spans="1:7" x14ac:dyDescent="0.25">
      <c r="A44">
        <v>20181216</v>
      </c>
      <c r="B44">
        <v>35470</v>
      </c>
      <c r="C44">
        <v>-132.862277981392</v>
      </c>
      <c r="D44">
        <v>15587629114.2316</v>
      </c>
      <c r="G44">
        <f t="shared" si="1"/>
        <v>-4712624.9999999739</v>
      </c>
    </row>
    <row r="45" spans="1:7" x14ac:dyDescent="0.25">
      <c r="A45">
        <v>20181217</v>
      </c>
      <c r="B45">
        <v>45556</v>
      </c>
      <c r="C45">
        <v>-96.289731319694397</v>
      </c>
      <c r="D45">
        <v>46408920864.830704</v>
      </c>
      <c r="G45">
        <f t="shared" si="1"/>
        <v>-4386574.9999999981</v>
      </c>
    </row>
    <row r="46" spans="1:7" x14ac:dyDescent="0.25">
      <c r="A46">
        <v>20181218</v>
      </c>
      <c r="B46">
        <v>44679</v>
      </c>
      <c r="C46">
        <v>-102.438796750151</v>
      </c>
      <c r="D46">
        <v>25994211674.387001</v>
      </c>
      <c r="G46">
        <f t="shared" si="1"/>
        <v>-4576862.9999999963</v>
      </c>
    </row>
    <row r="47" spans="1:7" x14ac:dyDescent="0.25">
      <c r="A47">
        <v>20181219</v>
      </c>
      <c r="B47">
        <v>45253</v>
      </c>
      <c r="C47">
        <v>-97.832342607119898</v>
      </c>
      <c r="D47">
        <v>20397749410.973</v>
      </c>
      <c r="G47">
        <f t="shared" si="1"/>
        <v>-4427206.9999999972</v>
      </c>
    </row>
    <row r="48" spans="1:7" x14ac:dyDescent="0.25">
      <c r="A48">
        <v>20181220</v>
      </c>
      <c r="B48">
        <v>44652</v>
      </c>
      <c r="C48">
        <v>-89.8061453014422</v>
      </c>
      <c r="D48">
        <v>27175349381.997799</v>
      </c>
      <c r="G48">
        <f t="shared" si="1"/>
        <v>-4010023.9999999972</v>
      </c>
    </row>
    <row r="49" spans="1:7" x14ac:dyDescent="0.25">
      <c r="A49">
        <v>20181221</v>
      </c>
      <c r="B49">
        <v>45239</v>
      </c>
      <c r="C49">
        <v>-80.664183558434004</v>
      </c>
      <c r="D49">
        <v>18096369186.270599</v>
      </c>
      <c r="G49">
        <f t="shared" si="1"/>
        <v>-3649166.9999999958</v>
      </c>
    </row>
    <row r="50" spans="1:7" x14ac:dyDescent="0.25">
      <c r="A50">
        <v>20181222</v>
      </c>
      <c r="B50">
        <v>40853</v>
      </c>
      <c r="C50">
        <v>-47.321224879445801</v>
      </c>
      <c r="D50">
        <v>23550938877.576</v>
      </c>
      <c r="G50">
        <f t="shared" si="1"/>
        <v>-1933213.9999999993</v>
      </c>
    </row>
    <row r="51" spans="1:7" x14ac:dyDescent="0.25">
      <c r="A51">
        <v>20181223</v>
      </c>
      <c r="B51">
        <v>36722</v>
      </c>
      <c r="C51">
        <v>-114.41882250422</v>
      </c>
      <c r="D51">
        <v>38430553510.507202</v>
      </c>
      <c r="G51">
        <f t="shared" si="1"/>
        <v>-4201687.9999999674</v>
      </c>
    </row>
    <row r="52" spans="1:7" x14ac:dyDescent="0.25">
      <c r="A52">
        <v>20181224</v>
      </c>
      <c r="B52">
        <v>45199</v>
      </c>
      <c r="C52">
        <v>-45.832717537998597</v>
      </c>
      <c r="D52">
        <v>8179163124.1686201</v>
      </c>
      <c r="G52">
        <f t="shared" si="1"/>
        <v>-2071592.9999999986</v>
      </c>
    </row>
    <row r="53" spans="1:7" x14ac:dyDescent="0.25">
      <c r="A53">
        <v>20181225</v>
      </c>
      <c r="G53">
        <f t="shared" si="1"/>
        <v>0</v>
      </c>
    </row>
    <row r="54" spans="1:7" x14ac:dyDescent="0.25">
      <c r="A54">
        <v>20181226</v>
      </c>
      <c r="B54">
        <v>44176</v>
      </c>
      <c r="C54">
        <v>-62.148564831582704</v>
      </c>
      <c r="D54">
        <v>7878149043.9730301</v>
      </c>
      <c r="G54">
        <f t="shared" si="1"/>
        <v>-2745474.9999999977</v>
      </c>
    </row>
    <row r="55" spans="1:7" x14ac:dyDescent="0.25">
      <c r="A55">
        <v>20181227</v>
      </c>
      <c r="B55">
        <v>44874</v>
      </c>
      <c r="C55">
        <v>-79.496523599411603</v>
      </c>
      <c r="D55">
        <v>41821444535.972702</v>
      </c>
      <c r="G55">
        <f t="shared" si="1"/>
        <v>-3567326.9999999963</v>
      </c>
    </row>
    <row r="56" spans="1:7" x14ac:dyDescent="0.25">
      <c r="A56">
        <v>20181228</v>
      </c>
      <c r="B56">
        <v>45227</v>
      </c>
      <c r="C56">
        <v>-72.600769451876005</v>
      </c>
      <c r="D56">
        <v>16667438479.496599</v>
      </c>
      <c r="G56">
        <f t="shared" si="1"/>
        <v>-3283514.9999999963</v>
      </c>
    </row>
    <row r="57" spans="1:7" x14ac:dyDescent="0.25">
      <c r="A57">
        <v>20181229</v>
      </c>
      <c r="B57">
        <v>40905</v>
      </c>
      <c r="C57">
        <v>-59.977679990221198</v>
      </c>
      <c r="D57">
        <v>42369778110.6334</v>
      </c>
      <c r="G57">
        <f t="shared" si="1"/>
        <v>-2453386.9999999981</v>
      </c>
    </row>
    <row r="58" spans="1:7" x14ac:dyDescent="0.25">
      <c r="A58">
        <v>20181230</v>
      </c>
      <c r="B58">
        <v>36346</v>
      </c>
      <c r="C58">
        <v>-89.983684587024698</v>
      </c>
      <c r="D58">
        <v>11693662717.323299</v>
      </c>
      <c r="G58">
        <f t="shared" si="1"/>
        <v>-3270546.9999999995</v>
      </c>
    </row>
    <row r="59" spans="1:7" x14ac:dyDescent="0.25">
      <c r="A59">
        <v>20181231</v>
      </c>
      <c r="B59">
        <v>45331</v>
      </c>
      <c r="C59">
        <v>-76.235600361783298</v>
      </c>
      <c r="D59">
        <v>31458745401.794601</v>
      </c>
      <c r="G59">
        <f t="shared" si="1"/>
        <v>-3455835.9999999986</v>
      </c>
    </row>
    <row r="60" spans="1:7" x14ac:dyDescent="0.25">
      <c r="A60">
        <v>20190101</v>
      </c>
      <c r="G60">
        <f t="shared" si="1"/>
        <v>0</v>
      </c>
    </row>
    <row r="61" spans="1:7" x14ac:dyDescent="0.25">
      <c r="A61">
        <v>20190102</v>
      </c>
      <c r="G61">
        <f t="shared" si="1"/>
        <v>0</v>
      </c>
    </row>
    <row r="62" spans="1:7" x14ac:dyDescent="0.25">
      <c r="A62">
        <v>20190103</v>
      </c>
      <c r="B62">
        <v>44924</v>
      </c>
      <c r="C62">
        <v>-75.333229454189294</v>
      </c>
      <c r="D62">
        <v>19932005481.559898</v>
      </c>
      <c r="G62">
        <f t="shared" si="1"/>
        <v>-3384270</v>
      </c>
    </row>
    <row r="63" spans="1:7" x14ac:dyDescent="0.25">
      <c r="A63">
        <v>20190104</v>
      </c>
      <c r="B63">
        <v>41056</v>
      </c>
      <c r="C63">
        <v>-100.286973889321</v>
      </c>
      <c r="D63">
        <v>29539907900.868801</v>
      </c>
      <c r="G63">
        <f t="shared" si="1"/>
        <v>-4117381.9999999632</v>
      </c>
    </row>
    <row r="64" spans="1:7" x14ac:dyDescent="0.25">
      <c r="A64">
        <v>20190105</v>
      </c>
      <c r="B64">
        <v>41025</v>
      </c>
      <c r="C64">
        <v>-65.190542352224199</v>
      </c>
      <c r="D64">
        <v>11064472739.5315</v>
      </c>
      <c r="G64">
        <f t="shared" si="1"/>
        <v>-2674441.9999999977</v>
      </c>
    </row>
    <row r="65" spans="1:7" x14ac:dyDescent="0.25">
      <c r="A65">
        <v>20190106</v>
      </c>
      <c r="B65">
        <v>36909</v>
      </c>
      <c r="C65">
        <v>-168.31363624048299</v>
      </c>
      <c r="D65">
        <v>67583005465.3255</v>
      </c>
      <c r="G65">
        <f t="shared" si="1"/>
        <v>-6212287.999999987</v>
      </c>
    </row>
    <row r="66" spans="1:7" x14ac:dyDescent="0.25">
      <c r="A66">
        <v>20190107</v>
      </c>
      <c r="B66">
        <v>39737</v>
      </c>
      <c r="C66">
        <v>-116.806225935526</v>
      </c>
      <c r="D66">
        <v>30133348265.9146</v>
      </c>
      <c r="G66">
        <f t="shared" ref="G66:G89" si="2">C66*B66</f>
        <v>-4641528.9999999963</v>
      </c>
    </row>
    <row r="67" spans="1:7" x14ac:dyDescent="0.25">
      <c r="A67">
        <v>20190108</v>
      </c>
      <c r="B67">
        <v>45488</v>
      </c>
      <c r="C67">
        <v>-120.65582131551101</v>
      </c>
      <c r="D67">
        <v>27257106627.534302</v>
      </c>
      <c r="G67">
        <f t="shared" si="2"/>
        <v>-5488391.9999999646</v>
      </c>
    </row>
    <row r="68" spans="1:7" x14ac:dyDescent="0.25">
      <c r="A68">
        <v>20190109</v>
      </c>
      <c r="B68">
        <v>45178</v>
      </c>
      <c r="C68">
        <v>-116.14836867501801</v>
      </c>
      <c r="D68">
        <v>34674490274.493599</v>
      </c>
      <c r="G68">
        <f t="shared" si="2"/>
        <v>-5247350.9999999637</v>
      </c>
    </row>
    <row r="69" spans="1:7" x14ac:dyDescent="0.25">
      <c r="A69">
        <v>20190110</v>
      </c>
      <c r="B69">
        <v>45501</v>
      </c>
      <c r="C69">
        <v>-96.748247291268299</v>
      </c>
      <c r="D69">
        <v>25580421329.179798</v>
      </c>
      <c r="G69">
        <f t="shared" si="2"/>
        <v>-4402141.9999999991</v>
      </c>
    </row>
    <row r="70" spans="1:7" x14ac:dyDescent="0.25">
      <c r="A70">
        <v>20190111</v>
      </c>
      <c r="B70">
        <v>45179</v>
      </c>
      <c r="C70">
        <v>-117.743929701852</v>
      </c>
      <c r="D70">
        <v>25162564714.519798</v>
      </c>
      <c r="G70">
        <f t="shared" si="2"/>
        <v>-5319552.9999999711</v>
      </c>
    </row>
    <row r="71" spans="1:7" x14ac:dyDescent="0.25">
      <c r="A71">
        <v>20190112</v>
      </c>
      <c r="B71">
        <v>40824</v>
      </c>
      <c r="C71">
        <v>-135.27189888300899</v>
      </c>
      <c r="D71">
        <v>19899979197.9184</v>
      </c>
      <c r="G71">
        <f t="shared" si="2"/>
        <v>-5522339.999999959</v>
      </c>
    </row>
    <row r="72" spans="1:7" x14ac:dyDescent="0.25">
      <c r="A72">
        <v>20190113</v>
      </c>
      <c r="B72">
        <v>37253</v>
      </c>
      <c r="C72">
        <v>-151.57069229323801</v>
      </c>
      <c r="D72">
        <v>73545692883.064606</v>
      </c>
      <c r="G72">
        <f t="shared" si="2"/>
        <v>-5646462.9999999953</v>
      </c>
    </row>
    <row r="73" spans="1:7" x14ac:dyDescent="0.25">
      <c r="A73">
        <v>20190114</v>
      </c>
      <c r="B73">
        <v>45624</v>
      </c>
      <c r="C73">
        <v>-94.424995616342201</v>
      </c>
      <c r="D73">
        <v>24471077425.3325</v>
      </c>
      <c r="G73">
        <f t="shared" si="2"/>
        <v>-4308045.9999999963</v>
      </c>
    </row>
    <row r="74" spans="1:7" x14ac:dyDescent="0.25">
      <c r="A74">
        <v>20190115</v>
      </c>
      <c r="B74">
        <v>45538</v>
      </c>
      <c r="C74">
        <v>-94.983574157846107</v>
      </c>
      <c r="D74">
        <v>26330832869.720501</v>
      </c>
      <c r="G74">
        <f t="shared" si="2"/>
        <v>-4325361.9999999963</v>
      </c>
    </row>
    <row r="75" spans="1:7" x14ac:dyDescent="0.25">
      <c r="A75">
        <v>20190116</v>
      </c>
      <c r="B75">
        <v>45643</v>
      </c>
      <c r="C75">
        <v>-106.329754836448</v>
      </c>
      <c r="D75">
        <v>20288860967.859798</v>
      </c>
      <c r="G75">
        <f t="shared" si="2"/>
        <v>-4853208.9999999963</v>
      </c>
    </row>
    <row r="76" spans="1:7" x14ac:dyDescent="0.25">
      <c r="A76">
        <v>20190117</v>
      </c>
      <c r="B76">
        <v>45236</v>
      </c>
      <c r="C76">
        <v>-101.92481651781701</v>
      </c>
      <c r="D76">
        <v>25548140277.294899</v>
      </c>
      <c r="G76">
        <f t="shared" si="2"/>
        <v>-4610670.9999999702</v>
      </c>
    </row>
    <row r="77" spans="1:7" x14ac:dyDescent="0.25">
      <c r="A77">
        <v>20190118</v>
      </c>
      <c r="B77">
        <v>28102</v>
      </c>
      <c r="C77">
        <v>-163.549711764287</v>
      </c>
      <c r="D77">
        <v>11353957484.0539</v>
      </c>
      <c r="G77">
        <f t="shared" si="2"/>
        <v>-4596073.9999999935</v>
      </c>
    </row>
    <row r="78" spans="1:7" x14ac:dyDescent="0.25">
      <c r="A78">
        <v>20190119</v>
      </c>
      <c r="B78">
        <v>40801</v>
      </c>
      <c r="C78">
        <v>-82.927599813729998</v>
      </c>
      <c r="D78">
        <v>24394869804.1367</v>
      </c>
      <c r="G78">
        <f t="shared" si="2"/>
        <v>-3383528.9999999977</v>
      </c>
    </row>
    <row r="79" spans="1:7" x14ac:dyDescent="0.25">
      <c r="A79">
        <v>20190120</v>
      </c>
      <c r="B79">
        <v>33925</v>
      </c>
      <c r="C79">
        <v>-198.09467943994099</v>
      </c>
      <c r="D79">
        <v>35714595459.884102</v>
      </c>
      <c r="G79">
        <f t="shared" si="2"/>
        <v>-6720361.9999999981</v>
      </c>
    </row>
    <row r="80" spans="1:7" x14ac:dyDescent="0.25">
      <c r="A80">
        <v>20190121</v>
      </c>
      <c r="B80">
        <v>45228</v>
      </c>
      <c r="C80">
        <v>-64.842509065180806</v>
      </c>
      <c r="D80">
        <v>21641171473.1926</v>
      </c>
      <c r="G80">
        <f t="shared" si="2"/>
        <v>-2932696.9999999977</v>
      </c>
    </row>
    <row r="81" spans="1:7" x14ac:dyDescent="0.25">
      <c r="A81">
        <v>20190122</v>
      </c>
      <c r="B81">
        <v>44878</v>
      </c>
      <c r="C81">
        <v>-107.12440393956901</v>
      </c>
      <c r="D81">
        <v>26039481774.450802</v>
      </c>
      <c r="G81">
        <f t="shared" si="2"/>
        <v>-4807528.9999999776</v>
      </c>
    </row>
    <row r="82" spans="1:7" x14ac:dyDescent="0.25">
      <c r="A82">
        <v>20190123</v>
      </c>
      <c r="B82">
        <v>45206</v>
      </c>
      <c r="C82">
        <v>-136.65177188868699</v>
      </c>
      <c r="D82">
        <v>14682419754.195101</v>
      </c>
      <c r="G82">
        <f t="shared" si="2"/>
        <v>-6177479.9999999842</v>
      </c>
    </row>
    <row r="83" spans="1:7" x14ac:dyDescent="0.25">
      <c r="A83">
        <v>20190124</v>
      </c>
      <c r="B83">
        <v>44642</v>
      </c>
      <c r="C83">
        <v>-134.064737242955</v>
      </c>
      <c r="D83">
        <v>42605968690.914703</v>
      </c>
      <c r="G83">
        <f t="shared" si="2"/>
        <v>-5984917.9999999972</v>
      </c>
    </row>
    <row r="84" spans="1:7" x14ac:dyDescent="0.25">
      <c r="A84">
        <v>20190125</v>
      </c>
      <c r="B84">
        <v>44105</v>
      </c>
      <c r="C84">
        <v>-103.455050447795</v>
      </c>
      <c r="D84">
        <v>31239813257.142101</v>
      </c>
      <c r="G84">
        <f t="shared" si="2"/>
        <v>-4562884.9999999981</v>
      </c>
    </row>
    <row r="85" spans="1:7" x14ac:dyDescent="0.25">
      <c r="A85">
        <v>20190126</v>
      </c>
      <c r="B85">
        <v>41442</v>
      </c>
      <c r="C85">
        <v>-85.258964335697996</v>
      </c>
      <c r="D85">
        <v>22715794380.795601</v>
      </c>
      <c r="G85">
        <f t="shared" si="2"/>
        <v>-3533301.9999999963</v>
      </c>
    </row>
    <row r="86" spans="1:7" x14ac:dyDescent="0.25">
      <c r="A86">
        <v>20190127</v>
      </c>
      <c r="B86">
        <v>35955</v>
      </c>
      <c r="C86">
        <v>-146.014045334445</v>
      </c>
      <c r="D86">
        <v>16083037511.9044</v>
      </c>
      <c r="G86">
        <f t="shared" si="2"/>
        <v>-5249934.9999999702</v>
      </c>
    </row>
    <row r="87" spans="1:7" x14ac:dyDescent="0.25">
      <c r="A87">
        <v>20190128</v>
      </c>
      <c r="B87">
        <v>45446</v>
      </c>
      <c r="C87">
        <v>-91.760528979448097</v>
      </c>
      <c r="D87">
        <v>23033216196.8367</v>
      </c>
      <c r="G87">
        <f t="shared" si="2"/>
        <v>-4170148.9999999981</v>
      </c>
    </row>
    <row r="88" spans="1:7" x14ac:dyDescent="0.25">
      <c r="A88">
        <v>20190129</v>
      </c>
      <c r="B88">
        <v>44667</v>
      </c>
      <c r="C88">
        <v>-91.754292878411306</v>
      </c>
      <c r="D88">
        <v>28680806178.365601</v>
      </c>
      <c r="G88">
        <f t="shared" si="2"/>
        <v>-4098388.9999999977</v>
      </c>
    </row>
    <row r="89" spans="1:7" x14ac:dyDescent="0.25">
      <c r="A89">
        <v>20190130</v>
      </c>
      <c r="B89">
        <v>45572</v>
      </c>
      <c r="C89">
        <v>-54.824102519090602</v>
      </c>
      <c r="D89">
        <v>18171236713.998901</v>
      </c>
      <c r="G89">
        <f t="shared" si="2"/>
        <v>-2498443.9999999967</v>
      </c>
    </row>
    <row r="90" spans="1:7" x14ac:dyDescent="0.25">
      <c r="B90">
        <f>SUM(B2:B89)</f>
        <v>3553569</v>
      </c>
      <c r="D90">
        <f>SUM(D2:D89)</f>
        <v>2240987037697.0679</v>
      </c>
      <c r="G90">
        <f>SUM(G2:G89)</f>
        <v>-360659611.99999928</v>
      </c>
    </row>
    <row r="92" spans="1:7" x14ac:dyDescent="0.25">
      <c r="D92">
        <f>SQRT(D90/B90)</f>
        <v>794.12212482035181</v>
      </c>
      <c r="G92">
        <f>G90/B90</f>
        <v>-101.49222148212101</v>
      </c>
    </row>
    <row r="93" spans="1:7" x14ac:dyDescent="0.25">
      <c r="D93">
        <f>D92/60</f>
        <v>13.235368747005863</v>
      </c>
      <c r="G93">
        <f>G92/60</f>
        <v>-1.6915370247020169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topLeftCell="A61" workbookViewId="0">
      <selection activeCell="E92" sqref="E92"/>
    </sheetView>
  </sheetViews>
  <sheetFormatPr defaultRowHeight="15" x14ac:dyDescent="0.25"/>
  <cols>
    <col min="8" max="8" width="10.7109375" bestFit="1" customWidth="1"/>
  </cols>
  <sheetData>
    <row r="2" spans="1:8" x14ac:dyDescent="0.25">
      <c r="A2">
        <v>20181105</v>
      </c>
      <c r="B2">
        <v>46401</v>
      </c>
      <c r="C2">
        <v>46401</v>
      </c>
      <c r="D2">
        <v>-104.969591172604</v>
      </c>
      <c r="E2">
        <v>20702062790.080799</v>
      </c>
      <c r="H2">
        <f t="shared" ref="H2:H33" si="0">D2*C2</f>
        <v>-4870693.9999999981</v>
      </c>
    </row>
    <row r="3" spans="1:8" x14ac:dyDescent="0.25">
      <c r="A3">
        <v>20181106</v>
      </c>
      <c r="B3">
        <v>45716</v>
      </c>
      <c r="C3">
        <v>45716</v>
      </c>
      <c r="D3">
        <v>-95.529311400822394</v>
      </c>
      <c r="E3">
        <v>10757546335.7209</v>
      </c>
      <c r="H3">
        <f t="shared" si="0"/>
        <v>-4367217.9999999963</v>
      </c>
    </row>
    <row r="4" spans="1:8" x14ac:dyDescent="0.25">
      <c r="A4">
        <v>20181107</v>
      </c>
      <c r="B4">
        <v>46510</v>
      </c>
      <c r="C4">
        <v>46510</v>
      </c>
      <c r="D4">
        <v>-108.326338421844</v>
      </c>
      <c r="E4">
        <v>17194322694.842098</v>
      </c>
      <c r="H4">
        <f t="shared" si="0"/>
        <v>-5038257.9999999646</v>
      </c>
    </row>
    <row r="5" spans="1:8" x14ac:dyDescent="0.25">
      <c r="A5">
        <v>20181108</v>
      </c>
      <c r="B5">
        <v>45879</v>
      </c>
      <c r="C5">
        <v>45879</v>
      </c>
      <c r="D5">
        <v>-97.087556398352106</v>
      </c>
      <c r="E5">
        <v>19474715699.2743</v>
      </c>
      <c r="H5">
        <f t="shared" si="0"/>
        <v>-4454279.9999999963</v>
      </c>
    </row>
    <row r="6" spans="1:8" x14ac:dyDescent="0.25">
      <c r="A6">
        <v>20181109</v>
      </c>
      <c r="B6">
        <v>46412</v>
      </c>
      <c r="C6">
        <v>46412</v>
      </c>
      <c r="D6">
        <v>-119.26547013703301</v>
      </c>
      <c r="E6">
        <v>20362063922.134602</v>
      </c>
      <c r="H6">
        <f t="shared" si="0"/>
        <v>-5535348.9999999758</v>
      </c>
    </row>
    <row r="7" spans="1:8" x14ac:dyDescent="0.25">
      <c r="A7">
        <v>20181110</v>
      </c>
      <c r="B7">
        <v>42846</v>
      </c>
      <c r="C7">
        <v>42846</v>
      </c>
      <c r="D7">
        <v>-55.260187648788602</v>
      </c>
      <c r="E7">
        <v>6940947627.4291801</v>
      </c>
      <c r="H7">
        <f t="shared" si="0"/>
        <v>-2367677.9999999963</v>
      </c>
    </row>
    <row r="8" spans="1:8" x14ac:dyDescent="0.25">
      <c r="A8">
        <v>20181111</v>
      </c>
      <c r="B8">
        <v>37682</v>
      </c>
      <c r="C8">
        <v>37682</v>
      </c>
      <c r="D8">
        <v>-136.419165649381</v>
      </c>
      <c r="E8">
        <v>8934991372.2816601</v>
      </c>
      <c r="H8">
        <f t="shared" si="0"/>
        <v>-5140546.9999999749</v>
      </c>
    </row>
    <row r="9" spans="1:8" x14ac:dyDescent="0.25">
      <c r="A9">
        <v>20181112</v>
      </c>
      <c r="B9">
        <v>46566</v>
      </c>
      <c r="C9">
        <v>46566</v>
      </c>
      <c r="D9">
        <v>-80.421724004638506</v>
      </c>
      <c r="E9">
        <v>15250137654.189301</v>
      </c>
      <c r="H9">
        <f t="shared" si="0"/>
        <v>-3744917.9999999967</v>
      </c>
    </row>
    <row r="10" spans="1:8" x14ac:dyDescent="0.25">
      <c r="A10">
        <v>20181113</v>
      </c>
      <c r="B10">
        <v>46300</v>
      </c>
      <c r="C10">
        <v>46300</v>
      </c>
      <c r="D10">
        <v>-108.277473002159</v>
      </c>
      <c r="E10">
        <v>15242758646.3062</v>
      </c>
      <c r="H10">
        <f t="shared" si="0"/>
        <v>-5013246.9999999618</v>
      </c>
    </row>
    <row r="11" spans="1:8" x14ac:dyDescent="0.25">
      <c r="A11">
        <v>20181114</v>
      </c>
      <c r="B11">
        <v>46601</v>
      </c>
      <c r="C11">
        <v>46601</v>
      </c>
      <c r="D11">
        <v>-108.3272676552</v>
      </c>
      <c r="E11">
        <v>17306969011.832699</v>
      </c>
      <c r="H11">
        <f t="shared" si="0"/>
        <v>-5048158.9999999758</v>
      </c>
    </row>
    <row r="12" spans="1:8" x14ac:dyDescent="0.25">
      <c r="A12">
        <v>20181115</v>
      </c>
      <c r="B12">
        <v>46202</v>
      </c>
      <c r="C12">
        <v>46202</v>
      </c>
      <c r="D12">
        <v>-156.54843946149501</v>
      </c>
      <c r="E12">
        <v>26759187432.097698</v>
      </c>
      <c r="H12">
        <f t="shared" si="0"/>
        <v>-7232850.9999999925</v>
      </c>
    </row>
    <row r="13" spans="1:8" x14ac:dyDescent="0.25">
      <c r="A13">
        <v>20181116</v>
      </c>
      <c r="B13">
        <v>46187</v>
      </c>
      <c r="C13">
        <v>46187</v>
      </c>
      <c r="D13">
        <v>-92.395046225128198</v>
      </c>
      <c r="E13">
        <v>12379726687.9855</v>
      </c>
      <c r="H13">
        <f t="shared" si="0"/>
        <v>-4267449.9999999963</v>
      </c>
    </row>
    <row r="14" spans="1:8" x14ac:dyDescent="0.25">
      <c r="A14">
        <v>20181117</v>
      </c>
      <c r="B14">
        <v>42497</v>
      </c>
      <c r="C14">
        <v>42497</v>
      </c>
      <c r="D14">
        <v>-45.605901593053602</v>
      </c>
      <c r="E14">
        <v>5934266965.6395798</v>
      </c>
      <c r="H14">
        <f t="shared" si="0"/>
        <v>-1938113.9999999988</v>
      </c>
    </row>
    <row r="15" spans="1:8" x14ac:dyDescent="0.25">
      <c r="A15">
        <v>20181118</v>
      </c>
      <c r="B15">
        <v>18624</v>
      </c>
      <c r="C15">
        <v>18624</v>
      </c>
      <c r="D15">
        <v>-149.40372637457</v>
      </c>
      <c r="E15">
        <v>6534059457.3810196</v>
      </c>
      <c r="H15">
        <f t="shared" si="0"/>
        <v>-2782494.9999999916</v>
      </c>
    </row>
    <row r="16" spans="1:8" x14ac:dyDescent="0.25">
      <c r="A16">
        <v>20181119</v>
      </c>
      <c r="B16">
        <v>36973</v>
      </c>
      <c r="C16">
        <v>36973</v>
      </c>
      <c r="D16">
        <v>-97.677602574851903</v>
      </c>
      <c r="E16">
        <v>8795602929.02005</v>
      </c>
      <c r="H16">
        <f t="shared" si="0"/>
        <v>-3611433.9999999995</v>
      </c>
    </row>
    <row r="17" spans="1:8" x14ac:dyDescent="0.25">
      <c r="A17">
        <v>20181120</v>
      </c>
      <c r="B17">
        <v>45113</v>
      </c>
      <c r="C17">
        <v>45113</v>
      </c>
      <c r="D17">
        <v>-119.37556801808699</v>
      </c>
      <c r="E17">
        <v>25332185103.758099</v>
      </c>
      <c r="H17">
        <f t="shared" si="0"/>
        <v>-5385389.999999959</v>
      </c>
    </row>
    <row r="18" spans="1:8" x14ac:dyDescent="0.25">
      <c r="A18">
        <v>20181121</v>
      </c>
      <c r="B18">
        <v>46058</v>
      </c>
      <c r="C18">
        <v>46058</v>
      </c>
      <c r="D18">
        <v>-69.275847844022707</v>
      </c>
      <c r="E18">
        <v>16284820532.358299</v>
      </c>
      <c r="H18">
        <f t="shared" si="0"/>
        <v>-3190706.9999999977</v>
      </c>
    </row>
    <row r="19" spans="1:8" x14ac:dyDescent="0.25">
      <c r="A19">
        <v>20181122</v>
      </c>
      <c r="B19">
        <v>0</v>
      </c>
      <c r="H19">
        <f t="shared" si="0"/>
        <v>0</v>
      </c>
    </row>
    <row r="20" spans="1:8" x14ac:dyDescent="0.25">
      <c r="A20">
        <v>20181123</v>
      </c>
      <c r="B20">
        <v>46281</v>
      </c>
      <c r="C20">
        <v>46281</v>
      </c>
      <c r="D20">
        <v>-67.555605972213201</v>
      </c>
      <c r="E20">
        <v>9410710177.1493607</v>
      </c>
      <c r="H20">
        <f t="shared" si="0"/>
        <v>-3126540.9999999991</v>
      </c>
    </row>
    <row r="21" spans="1:8" x14ac:dyDescent="0.25">
      <c r="A21">
        <v>20181124</v>
      </c>
      <c r="B21">
        <v>42562</v>
      </c>
      <c r="C21">
        <v>42562</v>
      </c>
      <c r="D21">
        <v>-169.68098303651101</v>
      </c>
      <c r="E21">
        <v>16456099072.382601</v>
      </c>
      <c r="H21">
        <f t="shared" si="0"/>
        <v>-7221961.9999999814</v>
      </c>
    </row>
    <row r="22" spans="1:8" x14ac:dyDescent="0.25">
      <c r="A22">
        <v>20181125</v>
      </c>
      <c r="B22">
        <v>37980</v>
      </c>
      <c r="C22">
        <v>37980</v>
      </c>
      <c r="D22">
        <v>-115.107977883096</v>
      </c>
      <c r="E22">
        <v>7646859694.1792402</v>
      </c>
      <c r="H22">
        <f t="shared" si="0"/>
        <v>-4371800.999999986</v>
      </c>
    </row>
    <row r="23" spans="1:8" x14ac:dyDescent="0.25">
      <c r="A23">
        <v>20181126</v>
      </c>
      <c r="B23">
        <v>45922</v>
      </c>
      <c r="C23">
        <v>45922</v>
      </c>
      <c r="D23">
        <v>-87.360546143460596</v>
      </c>
      <c r="E23">
        <v>15609432031.440901</v>
      </c>
      <c r="H23">
        <f t="shared" si="0"/>
        <v>-4011770.9999999977</v>
      </c>
    </row>
    <row r="24" spans="1:8" x14ac:dyDescent="0.25">
      <c r="A24">
        <v>20181127</v>
      </c>
      <c r="B24">
        <v>45758</v>
      </c>
      <c r="C24">
        <v>45758</v>
      </c>
      <c r="D24">
        <v>-112.500458936142</v>
      </c>
      <c r="E24">
        <v>26184980125.480099</v>
      </c>
      <c r="H24">
        <f t="shared" si="0"/>
        <v>-5147795.9999999851</v>
      </c>
    </row>
    <row r="25" spans="1:8" x14ac:dyDescent="0.25">
      <c r="A25">
        <v>20181128</v>
      </c>
      <c r="B25">
        <v>44492</v>
      </c>
      <c r="C25">
        <v>44492</v>
      </c>
      <c r="D25">
        <v>-90.135912074080693</v>
      </c>
      <c r="E25">
        <v>17000999875.1362</v>
      </c>
      <c r="H25">
        <f t="shared" si="0"/>
        <v>-4010326.9999999981</v>
      </c>
    </row>
    <row r="26" spans="1:8" x14ac:dyDescent="0.25">
      <c r="A26">
        <v>20181129</v>
      </c>
      <c r="B26">
        <v>45796</v>
      </c>
      <c r="C26">
        <v>45796</v>
      </c>
      <c r="D26">
        <v>-103.246004017818</v>
      </c>
      <c r="E26">
        <v>27692803524.517101</v>
      </c>
      <c r="H26">
        <f t="shared" si="0"/>
        <v>-4728253.9999999925</v>
      </c>
    </row>
    <row r="27" spans="1:8" x14ac:dyDescent="0.25">
      <c r="A27">
        <v>20181130</v>
      </c>
      <c r="B27">
        <v>46052</v>
      </c>
      <c r="C27">
        <v>46052</v>
      </c>
      <c r="D27">
        <v>-116.235907235299</v>
      </c>
      <c r="E27">
        <v>16841118639.103399</v>
      </c>
      <c r="H27">
        <f t="shared" si="0"/>
        <v>-5352895.9999999898</v>
      </c>
    </row>
    <row r="28" spans="1:8" x14ac:dyDescent="0.25">
      <c r="A28">
        <v>20181201</v>
      </c>
      <c r="B28">
        <v>42578</v>
      </c>
      <c r="C28">
        <v>42578</v>
      </c>
      <c r="D28">
        <v>-103.01883601860099</v>
      </c>
      <c r="E28">
        <v>10102561838.8929</v>
      </c>
      <c r="H28">
        <f t="shared" si="0"/>
        <v>-4386335.9999999935</v>
      </c>
    </row>
    <row r="29" spans="1:8" x14ac:dyDescent="0.25">
      <c r="A29">
        <v>20181202</v>
      </c>
      <c r="B29">
        <v>37093</v>
      </c>
      <c r="C29">
        <v>37093</v>
      </c>
      <c r="D29">
        <v>-156.14795244385701</v>
      </c>
      <c r="E29">
        <v>9547558934.0348091</v>
      </c>
      <c r="H29">
        <f t="shared" si="0"/>
        <v>-5791995.9999999879</v>
      </c>
    </row>
    <row r="30" spans="1:8" x14ac:dyDescent="0.25">
      <c r="A30">
        <v>20181203</v>
      </c>
      <c r="B30">
        <v>46391</v>
      </c>
      <c r="C30">
        <v>46391</v>
      </c>
      <c r="D30">
        <v>-110.49787674333299</v>
      </c>
      <c r="E30">
        <v>18555481991.548401</v>
      </c>
      <c r="H30">
        <f t="shared" si="0"/>
        <v>-5126106.9999999609</v>
      </c>
    </row>
    <row r="31" spans="1:8" x14ac:dyDescent="0.25">
      <c r="A31">
        <v>20181204</v>
      </c>
      <c r="B31">
        <v>43366</v>
      </c>
      <c r="C31">
        <v>43366</v>
      </c>
      <c r="D31">
        <v>-109.927846700179</v>
      </c>
      <c r="E31">
        <v>13463221699.2295</v>
      </c>
      <c r="H31">
        <f t="shared" si="0"/>
        <v>-4767130.9999999627</v>
      </c>
    </row>
    <row r="32" spans="1:8" x14ac:dyDescent="0.25">
      <c r="A32">
        <v>20181205</v>
      </c>
      <c r="B32">
        <v>44416</v>
      </c>
      <c r="C32">
        <v>44416</v>
      </c>
      <c r="D32">
        <v>-118.339044488472</v>
      </c>
      <c r="E32">
        <v>18602644203.332802</v>
      </c>
      <c r="H32">
        <f t="shared" si="0"/>
        <v>-5256146.9999999721</v>
      </c>
    </row>
    <row r="33" spans="1:8" x14ac:dyDescent="0.25">
      <c r="A33">
        <v>20181206</v>
      </c>
      <c r="B33">
        <v>44860</v>
      </c>
      <c r="C33">
        <v>44860</v>
      </c>
      <c r="D33">
        <v>-113.16460098082899</v>
      </c>
      <c r="E33">
        <v>23074939688.5793</v>
      </c>
      <c r="H33">
        <f t="shared" si="0"/>
        <v>-5076563.9999999888</v>
      </c>
    </row>
    <row r="34" spans="1:8" x14ac:dyDescent="0.25">
      <c r="A34">
        <v>20181207</v>
      </c>
      <c r="B34">
        <v>45225</v>
      </c>
      <c r="C34">
        <v>45225</v>
      </c>
      <c r="D34">
        <v>-123.631199557766</v>
      </c>
      <c r="E34">
        <v>21541388539.775002</v>
      </c>
      <c r="H34">
        <f t="shared" ref="H34:H65" si="1">D34*C34</f>
        <v>-5591220.9999999674</v>
      </c>
    </row>
    <row r="35" spans="1:8" x14ac:dyDescent="0.25">
      <c r="A35">
        <v>20181208</v>
      </c>
      <c r="B35">
        <v>42343</v>
      </c>
      <c r="C35">
        <v>42343</v>
      </c>
      <c r="D35">
        <v>-67.098434215808993</v>
      </c>
      <c r="E35">
        <v>7682561987.7252398</v>
      </c>
      <c r="H35">
        <f t="shared" si="1"/>
        <v>-2841149</v>
      </c>
    </row>
    <row r="36" spans="1:8" x14ac:dyDescent="0.25">
      <c r="A36">
        <v>20181209</v>
      </c>
      <c r="B36">
        <v>37107</v>
      </c>
      <c r="C36">
        <v>37107</v>
      </c>
      <c r="D36">
        <v>-143.59479343519999</v>
      </c>
      <c r="E36">
        <v>9173697875.3142109</v>
      </c>
      <c r="H36">
        <f t="shared" si="1"/>
        <v>-5328371.9999999655</v>
      </c>
    </row>
    <row r="37" spans="1:8" x14ac:dyDescent="0.25">
      <c r="A37">
        <v>20181210</v>
      </c>
      <c r="B37">
        <v>46075</v>
      </c>
      <c r="C37">
        <v>46075</v>
      </c>
      <c r="D37">
        <v>-84.226652197503995</v>
      </c>
      <c r="E37">
        <v>18734902252.0741</v>
      </c>
      <c r="H37">
        <f t="shared" si="1"/>
        <v>-3880742.9999999967</v>
      </c>
    </row>
    <row r="38" spans="1:8" x14ac:dyDescent="0.25">
      <c r="A38">
        <v>20181211</v>
      </c>
      <c r="B38">
        <v>45494</v>
      </c>
      <c r="C38">
        <v>45494</v>
      </c>
      <c r="D38">
        <v>-90.519826790345903</v>
      </c>
      <c r="E38">
        <v>21135405937.620098</v>
      </c>
      <c r="H38">
        <f t="shared" si="1"/>
        <v>-4118108.9999999963</v>
      </c>
    </row>
    <row r="39" spans="1:8" x14ac:dyDescent="0.25">
      <c r="A39">
        <v>20181212</v>
      </c>
      <c r="B39">
        <v>44629</v>
      </c>
      <c r="C39">
        <v>44629</v>
      </c>
      <c r="D39">
        <v>-98.217974859396307</v>
      </c>
      <c r="E39">
        <v>17368330057.543201</v>
      </c>
      <c r="H39">
        <f t="shared" si="1"/>
        <v>-4383369.9999999981</v>
      </c>
    </row>
    <row r="40" spans="1:8" x14ac:dyDescent="0.25">
      <c r="A40">
        <v>20181213</v>
      </c>
      <c r="B40">
        <v>43872</v>
      </c>
      <c r="C40">
        <v>43872</v>
      </c>
      <c r="D40">
        <v>-106.025642778993</v>
      </c>
      <c r="E40">
        <v>21945425338.150101</v>
      </c>
      <c r="H40">
        <f t="shared" si="1"/>
        <v>-4651556.9999999814</v>
      </c>
    </row>
    <row r="41" spans="1:8" x14ac:dyDescent="0.25">
      <c r="A41">
        <v>20181214</v>
      </c>
      <c r="B41">
        <v>44712</v>
      </c>
      <c r="C41">
        <v>44712</v>
      </c>
      <c r="D41">
        <v>-122.389962426194</v>
      </c>
      <c r="E41">
        <v>15584629856.609501</v>
      </c>
      <c r="H41">
        <f t="shared" si="1"/>
        <v>-5472299.999999986</v>
      </c>
    </row>
    <row r="42" spans="1:8" x14ac:dyDescent="0.25">
      <c r="A42">
        <v>20181215</v>
      </c>
      <c r="B42">
        <v>38571</v>
      </c>
      <c r="C42">
        <v>38571</v>
      </c>
      <c r="D42">
        <v>-69.166238884135694</v>
      </c>
      <c r="E42">
        <v>6597176836.0753603</v>
      </c>
      <c r="H42">
        <f t="shared" si="1"/>
        <v>-2667810.9999999977</v>
      </c>
    </row>
    <row r="43" spans="1:8" x14ac:dyDescent="0.25">
      <c r="A43">
        <v>20181216</v>
      </c>
      <c r="B43">
        <v>35439</v>
      </c>
      <c r="C43">
        <v>35439</v>
      </c>
      <c r="D43">
        <v>-133.58147803267499</v>
      </c>
      <c r="E43">
        <v>9164468396.4831791</v>
      </c>
      <c r="H43">
        <f t="shared" si="1"/>
        <v>-4733993.9999999693</v>
      </c>
    </row>
    <row r="44" spans="1:8" x14ac:dyDescent="0.25">
      <c r="A44">
        <v>20181217</v>
      </c>
      <c r="B44">
        <v>45519</v>
      </c>
      <c r="C44">
        <v>45519</v>
      </c>
      <c r="D44">
        <v>-95.010325358641396</v>
      </c>
      <c r="E44">
        <v>21255551313.152302</v>
      </c>
      <c r="H44">
        <f t="shared" si="1"/>
        <v>-4324774.9999999981</v>
      </c>
    </row>
    <row r="45" spans="1:8" x14ac:dyDescent="0.25">
      <c r="A45">
        <v>20181218</v>
      </c>
      <c r="B45">
        <v>44647</v>
      </c>
      <c r="C45">
        <v>44647</v>
      </c>
      <c r="D45">
        <v>-94.2171702466011</v>
      </c>
      <c r="E45">
        <v>23603645726.3097</v>
      </c>
      <c r="H45">
        <f t="shared" si="1"/>
        <v>-4206513.9999999991</v>
      </c>
    </row>
    <row r="46" spans="1:8" x14ac:dyDescent="0.25">
      <c r="A46">
        <v>20181219</v>
      </c>
      <c r="B46">
        <v>45232</v>
      </c>
      <c r="C46">
        <v>45232</v>
      </c>
      <c r="D46">
        <v>-101.428745136186</v>
      </c>
      <c r="E46">
        <v>16775047186.348</v>
      </c>
      <c r="H46">
        <f t="shared" si="1"/>
        <v>-4587824.9999999646</v>
      </c>
    </row>
    <row r="47" spans="1:8" x14ac:dyDescent="0.25">
      <c r="A47">
        <v>20181220</v>
      </c>
      <c r="B47">
        <v>44615</v>
      </c>
      <c r="C47">
        <v>44615</v>
      </c>
      <c r="D47">
        <v>-94.500392244760704</v>
      </c>
      <c r="E47">
        <v>11561450017.7486</v>
      </c>
      <c r="H47">
        <f t="shared" si="1"/>
        <v>-4216134.9999999991</v>
      </c>
    </row>
    <row r="48" spans="1:8" x14ac:dyDescent="0.25">
      <c r="A48">
        <v>20181221</v>
      </c>
      <c r="B48">
        <v>45202</v>
      </c>
      <c r="C48">
        <v>45202</v>
      </c>
      <c r="D48">
        <v>-85.597761161010496</v>
      </c>
      <c r="E48">
        <v>14010259440.489201</v>
      </c>
      <c r="H48">
        <f t="shared" si="1"/>
        <v>-3869189.9999999963</v>
      </c>
    </row>
    <row r="49" spans="1:8" x14ac:dyDescent="0.25">
      <c r="A49">
        <v>20181222</v>
      </c>
      <c r="B49">
        <v>40824</v>
      </c>
      <c r="C49">
        <v>40824</v>
      </c>
      <c r="D49">
        <v>-43.750783852635699</v>
      </c>
      <c r="E49">
        <v>5706189998.4733105</v>
      </c>
      <c r="H49">
        <f t="shared" si="1"/>
        <v>-1786081.9999999998</v>
      </c>
    </row>
    <row r="50" spans="1:8" x14ac:dyDescent="0.25">
      <c r="A50">
        <v>20181223</v>
      </c>
      <c r="B50">
        <v>36689</v>
      </c>
      <c r="C50">
        <v>36689</v>
      </c>
      <c r="D50">
        <v>-103.279266265093</v>
      </c>
      <c r="E50">
        <v>6777159936.6368399</v>
      </c>
      <c r="H50">
        <f t="shared" si="1"/>
        <v>-3789212.9999999972</v>
      </c>
    </row>
    <row r="51" spans="1:8" x14ac:dyDescent="0.25">
      <c r="A51">
        <v>20181224</v>
      </c>
      <c r="B51">
        <v>45174</v>
      </c>
      <c r="C51">
        <v>45174</v>
      </c>
      <c r="D51">
        <v>-69.656505954752703</v>
      </c>
      <c r="E51">
        <v>28803876942.975399</v>
      </c>
      <c r="H51">
        <f t="shared" si="1"/>
        <v>-3146662.9999999986</v>
      </c>
    </row>
    <row r="52" spans="1:8" x14ac:dyDescent="0.25">
      <c r="A52">
        <v>20181225</v>
      </c>
      <c r="B52">
        <v>0</v>
      </c>
      <c r="H52">
        <f t="shared" si="1"/>
        <v>0</v>
      </c>
    </row>
    <row r="53" spans="1:8" x14ac:dyDescent="0.25">
      <c r="A53">
        <v>20181226</v>
      </c>
      <c r="B53">
        <v>44158</v>
      </c>
      <c r="C53">
        <v>44158</v>
      </c>
      <c r="D53">
        <v>-69.427555595814994</v>
      </c>
      <c r="E53">
        <v>8530769677.7533197</v>
      </c>
      <c r="H53">
        <f t="shared" si="1"/>
        <v>-3065781.9999999986</v>
      </c>
    </row>
    <row r="54" spans="1:8" x14ac:dyDescent="0.25">
      <c r="A54">
        <v>20181227</v>
      </c>
      <c r="B54">
        <v>44832</v>
      </c>
      <c r="C54">
        <v>44832</v>
      </c>
      <c r="D54">
        <v>-86.442407209136306</v>
      </c>
      <c r="E54">
        <v>24258686191.297798</v>
      </c>
      <c r="H54">
        <f t="shared" si="1"/>
        <v>-3875385.9999999991</v>
      </c>
    </row>
    <row r="55" spans="1:8" x14ac:dyDescent="0.25">
      <c r="A55">
        <v>20181228</v>
      </c>
      <c r="B55">
        <v>45182</v>
      </c>
      <c r="C55">
        <v>45182</v>
      </c>
      <c r="D55">
        <v>-78.203510247443603</v>
      </c>
      <c r="E55">
        <v>10279173755.7201</v>
      </c>
      <c r="H55">
        <f t="shared" si="1"/>
        <v>-3533390.9999999967</v>
      </c>
    </row>
    <row r="56" spans="1:8" x14ac:dyDescent="0.25">
      <c r="A56">
        <v>20181229</v>
      </c>
      <c r="B56">
        <v>40871</v>
      </c>
      <c r="C56">
        <v>40871</v>
      </c>
      <c r="D56">
        <v>-50.616109221697499</v>
      </c>
      <c r="E56">
        <v>5821227986.7552795</v>
      </c>
      <c r="H56">
        <f t="shared" si="1"/>
        <v>-2068730.9999999986</v>
      </c>
    </row>
    <row r="57" spans="1:8" x14ac:dyDescent="0.25">
      <c r="A57">
        <v>20181230</v>
      </c>
      <c r="B57">
        <v>36317</v>
      </c>
      <c r="C57">
        <v>36317</v>
      </c>
      <c r="D57">
        <v>-89.348872428890004</v>
      </c>
      <c r="E57">
        <v>6200525413.7874498</v>
      </c>
      <c r="H57">
        <f t="shared" si="1"/>
        <v>-3244882.9999999981</v>
      </c>
    </row>
    <row r="58" spans="1:8" x14ac:dyDescent="0.25">
      <c r="A58">
        <v>20181231</v>
      </c>
      <c r="B58">
        <v>45274</v>
      </c>
      <c r="C58">
        <v>45274</v>
      </c>
      <c r="D58">
        <v>-95.944891107478895</v>
      </c>
      <c r="E58">
        <v>38121064049.496101</v>
      </c>
      <c r="H58">
        <f t="shared" si="1"/>
        <v>-4343808.9999999991</v>
      </c>
    </row>
    <row r="59" spans="1:8" x14ac:dyDescent="0.25">
      <c r="A59">
        <v>20190101</v>
      </c>
      <c r="B59">
        <v>0</v>
      </c>
      <c r="H59">
        <f t="shared" si="1"/>
        <v>0</v>
      </c>
    </row>
    <row r="60" spans="1:8" x14ac:dyDescent="0.25">
      <c r="A60">
        <v>20190102</v>
      </c>
      <c r="B60">
        <v>44492</v>
      </c>
      <c r="C60">
        <v>44492</v>
      </c>
      <c r="D60">
        <v>-65.970646408343001</v>
      </c>
      <c r="E60">
        <v>12959293043.6714</v>
      </c>
      <c r="H60">
        <f t="shared" si="1"/>
        <v>-2935165.9999999967</v>
      </c>
    </row>
    <row r="61" spans="1:8" x14ac:dyDescent="0.25">
      <c r="A61">
        <v>20190103</v>
      </c>
      <c r="B61">
        <v>44889</v>
      </c>
      <c r="C61">
        <v>44889</v>
      </c>
      <c r="D61">
        <v>-80.431330615518206</v>
      </c>
      <c r="E61">
        <v>12016664168.5777</v>
      </c>
      <c r="H61">
        <f t="shared" si="1"/>
        <v>-3610481.9999999967</v>
      </c>
    </row>
    <row r="62" spans="1:8" x14ac:dyDescent="0.25">
      <c r="A62">
        <v>20190104</v>
      </c>
      <c r="B62">
        <v>41029</v>
      </c>
      <c r="C62">
        <v>41029</v>
      </c>
      <c r="D62">
        <v>-106.110092861147</v>
      </c>
      <c r="E62">
        <v>11993866309.7071</v>
      </c>
      <c r="H62">
        <f t="shared" si="1"/>
        <v>-4353591</v>
      </c>
    </row>
    <row r="63" spans="1:8" x14ac:dyDescent="0.25">
      <c r="A63">
        <v>20190105</v>
      </c>
      <c r="B63">
        <v>41009</v>
      </c>
      <c r="C63">
        <v>41009</v>
      </c>
      <c r="D63">
        <v>-66.358214050574205</v>
      </c>
      <c r="E63">
        <v>7377214043.8349104</v>
      </c>
      <c r="H63">
        <f t="shared" si="1"/>
        <v>-2721283.9999999977</v>
      </c>
    </row>
    <row r="64" spans="1:8" x14ac:dyDescent="0.25">
      <c r="A64">
        <v>20190106</v>
      </c>
      <c r="B64">
        <v>36873</v>
      </c>
      <c r="C64">
        <v>36873</v>
      </c>
      <c r="D64">
        <v>-141.003715455753</v>
      </c>
      <c r="E64">
        <v>9317771760.4909191</v>
      </c>
      <c r="H64">
        <f t="shared" si="1"/>
        <v>-5199229.9999999804</v>
      </c>
    </row>
    <row r="65" spans="1:8" x14ac:dyDescent="0.25">
      <c r="A65">
        <v>20190107</v>
      </c>
      <c r="B65">
        <v>39714</v>
      </c>
      <c r="C65">
        <v>39714</v>
      </c>
      <c r="D65">
        <v>-132.96827315304401</v>
      </c>
      <c r="E65">
        <v>36051307592.027298</v>
      </c>
      <c r="H65">
        <f t="shared" si="1"/>
        <v>-5280701.9999999898</v>
      </c>
    </row>
    <row r="66" spans="1:8" x14ac:dyDescent="0.25">
      <c r="A66">
        <v>20190108</v>
      </c>
      <c r="B66">
        <v>45434</v>
      </c>
      <c r="C66">
        <v>45434</v>
      </c>
      <c r="D66">
        <v>-122.49267068715</v>
      </c>
      <c r="E66">
        <v>15266832242.0625</v>
      </c>
      <c r="H66">
        <f t="shared" ref="H66:H88" si="2">D66*C66</f>
        <v>-5565331.999999973</v>
      </c>
    </row>
    <row r="67" spans="1:8" x14ac:dyDescent="0.25">
      <c r="A67">
        <v>20190109</v>
      </c>
      <c r="B67">
        <v>45132</v>
      </c>
      <c r="C67">
        <v>45132</v>
      </c>
      <c r="D67">
        <v>-119.01584241779599</v>
      </c>
      <c r="E67">
        <v>20275024801.675598</v>
      </c>
      <c r="H67">
        <f t="shared" si="2"/>
        <v>-5371422.9999999693</v>
      </c>
    </row>
    <row r="68" spans="1:8" x14ac:dyDescent="0.25">
      <c r="A68">
        <v>20190110</v>
      </c>
      <c r="B68">
        <v>45440</v>
      </c>
      <c r="C68">
        <v>45440</v>
      </c>
      <c r="D68">
        <v>-101.804247359154</v>
      </c>
      <c r="E68">
        <v>24198397209.786999</v>
      </c>
      <c r="H68">
        <f t="shared" si="2"/>
        <v>-4625984.9999999581</v>
      </c>
    </row>
    <row r="69" spans="1:8" x14ac:dyDescent="0.25">
      <c r="A69">
        <v>20190111</v>
      </c>
      <c r="B69">
        <v>45138</v>
      </c>
      <c r="C69">
        <v>45138</v>
      </c>
      <c r="D69">
        <v>-124.09067747795601</v>
      </c>
      <c r="E69">
        <v>21099062753.860802</v>
      </c>
      <c r="H69">
        <f t="shared" si="2"/>
        <v>-5601204.9999999786</v>
      </c>
    </row>
    <row r="70" spans="1:8" x14ac:dyDescent="0.25">
      <c r="A70">
        <v>20190112</v>
      </c>
      <c r="B70">
        <v>40796</v>
      </c>
      <c r="C70">
        <v>40796</v>
      </c>
      <c r="D70">
        <v>-137.88942543386599</v>
      </c>
      <c r="E70">
        <v>12214628450.1987</v>
      </c>
      <c r="H70">
        <f t="shared" si="2"/>
        <v>-5625336.9999999972</v>
      </c>
    </row>
    <row r="71" spans="1:8" x14ac:dyDescent="0.25">
      <c r="A71">
        <v>20190113</v>
      </c>
      <c r="B71">
        <v>37212</v>
      </c>
      <c r="C71">
        <v>37212</v>
      </c>
      <c r="D71">
        <v>-123.25016123831</v>
      </c>
      <c r="E71">
        <v>7824358332.2496796</v>
      </c>
      <c r="H71">
        <f t="shared" si="2"/>
        <v>-4586384.9999999916</v>
      </c>
    </row>
    <row r="72" spans="1:8" x14ac:dyDescent="0.25">
      <c r="A72">
        <v>20190114</v>
      </c>
      <c r="B72">
        <v>45579</v>
      </c>
      <c r="C72">
        <v>45579</v>
      </c>
      <c r="D72">
        <v>-100.887755325917</v>
      </c>
      <c r="E72">
        <v>12505005319.7533</v>
      </c>
      <c r="H72">
        <f t="shared" si="2"/>
        <v>-4598362.9999999711</v>
      </c>
    </row>
    <row r="73" spans="1:8" x14ac:dyDescent="0.25">
      <c r="A73">
        <v>20190115</v>
      </c>
      <c r="B73">
        <v>45500</v>
      </c>
      <c r="C73">
        <v>45500</v>
      </c>
      <c r="D73">
        <v>-95.641890109890099</v>
      </c>
      <c r="E73">
        <v>11649865230.9531</v>
      </c>
      <c r="H73">
        <f t="shared" si="2"/>
        <v>-4351705.9999999991</v>
      </c>
    </row>
    <row r="74" spans="1:8" x14ac:dyDescent="0.25">
      <c r="A74">
        <v>20190116</v>
      </c>
      <c r="B74">
        <v>45618</v>
      </c>
      <c r="C74">
        <v>45618</v>
      </c>
      <c r="D74">
        <v>-112.918453242141</v>
      </c>
      <c r="E74">
        <v>13389820160.641199</v>
      </c>
      <c r="H74">
        <f t="shared" si="2"/>
        <v>-5151113.9999999879</v>
      </c>
    </row>
    <row r="75" spans="1:8" x14ac:dyDescent="0.25">
      <c r="A75">
        <v>20190117</v>
      </c>
      <c r="B75">
        <v>45206</v>
      </c>
      <c r="C75">
        <v>45206</v>
      </c>
      <c r="D75">
        <v>-109.255541299827</v>
      </c>
      <c r="E75">
        <v>20423938127.9823</v>
      </c>
      <c r="H75">
        <f t="shared" si="2"/>
        <v>-4939005.9999999795</v>
      </c>
    </row>
    <row r="76" spans="1:8" x14ac:dyDescent="0.25">
      <c r="A76">
        <v>20190118</v>
      </c>
      <c r="B76">
        <v>28067</v>
      </c>
      <c r="C76">
        <v>28067</v>
      </c>
      <c r="D76">
        <v>-170.065699932304</v>
      </c>
      <c r="E76">
        <v>9306511294.8493404</v>
      </c>
      <c r="H76">
        <f t="shared" si="2"/>
        <v>-4773233.9999999767</v>
      </c>
    </row>
    <row r="77" spans="1:8" x14ac:dyDescent="0.25">
      <c r="A77">
        <v>20190119</v>
      </c>
      <c r="B77">
        <v>40770</v>
      </c>
      <c r="C77">
        <v>40770</v>
      </c>
      <c r="D77">
        <v>-79.221339220014698</v>
      </c>
      <c r="E77">
        <v>8556434968.6363297</v>
      </c>
      <c r="H77">
        <f t="shared" si="2"/>
        <v>-3229853.9999999991</v>
      </c>
    </row>
    <row r="78" spans="1:8" x14ac:dyDescent="0.25">
      <c r="A78">
        <v>20190120</v>
      </c>
      <c r="B78">
        <v>33892</v>
      </c>
      <c r="C78">
        <v>33892</v>
      </c>
      <c r="D78">
        <v>-185.59235217750501</v>
      </c>
      <c r="E78">
        <v>10835802489.9377</v>
      </c>
      <c r="H78">
        <f t="shared" si="2"/>
        <v>-6290096</v>
      </c>
    </row>
    <row r="79" spans="1:8" x14ac:dyDescent="0.25">
      <c r="A79">
        <v>20190121</v>
      </c>
      <c r="B79">
        <v>45197</v>
      </c>
      <c r="C79">
        <v>45197</v>
      </c>
      <c r="D79">
        <v>-78.275748390379803</v>
      </c>
      <c r="E79">
        <v>24440414398.340302</v>
      </c>
      <c r="H79">
        <f t="shared" si="2"/>
        <v>-3537828.9999999958</v>
      </c>
    </row>
    <row r="80" spans="1:8" x14ac:dyDescent="0.25">
      <c r="A80">
        <v>20190122</v>
      </c>
      <c r="B80">
        <v>44834</v>
      </c>
      <c r="C80">
        <v>44834</v>
      </c>
      <c r="D80">
        <v>-116.39320604898001</v>
      </c>
      <c r="E80">
        <v>23123253399.166801</v>
      </c>
      <c r="H80">
        <f t="shared" si="2"/>
        <v>-5218372.9999999693</v>
      </c>
    </row>
    <row r="81" spans="1:8" x14ac:dyDescent="0.25">
      <c r="A81">
        <v>20190123</v>
      </c>
      <c r="B81">
        <v>45193</v>
      </c>
      <c r="C81">
        <v>45193</v>
      </c>
      <c r="D81">
        <v>-147.28438032438601</v>
      </c>
      <c r="E81">
        <v>13547676151.1495</v>
      </c>
      <c r="H81">
        <f t="shared" si="2"/>
        <v>-6656222.9999999767</v>
      </c>
    </row>
    <row r="82" spans="1:8" x14ac:dyDescent="0.25">
      <c r="A82">
        <v>20190124</v>
      </c>
      <c r="B82">
        <v>44586</v>
      </c>
      <c r="C82">
        <v>44586</v>
      </c>
      <c r="D82">
        <v>-136.41349302471599</v>
      </c>
      <c r="E82">
        <v>29132070816.8368</v>
      </c>
      <c r="H82">
        <f t="shared" si="2"/>
        <v>-6082131.999999987</v>
      </c>
    </row>
    <row r="83" spans="1:8" x14ac:dyDescent="0.25">
      <c r="A83">
        <v>20190125</v>
      </c>
      <c r="B83">
        <v>44058</v>
      </c>
      <c r="C83">
        <v>44058</v>
      </c>
      <c r="D83">
        <v>-101.206863679694</v>
      </c>
      <c r="E83">
        <v>13996464238.6469</v>
      </c>
      <c r="H83">
        <f t="shared" si="2"/>
        <v>-4458971.9999999581</v>
      </c>
    </row>
    <row r="84" spans="1:8" x14ac:dyDescent="0.25">
      <c r="A84">
        <v>20190126</v>
      </c>
      <c r="B84">
        <v>41407</v>
      </c>
      <c r="C84">
        <v>41407</v>
      </c>
      <c r="D84">
        <v>-83.852319656096796</v>
      </c>
      <c r="E84">
        <v>8471036189.9344101</v>
      </c>
      <c r="H84">
        <f t="shared" si="2"/>
        <v>-3472073</v>
      </c>
    </row>
    <row r="85" spans="1:8" x14ac:dyDescent="0.25">
      <c r="A85">
        <v>20190127</v>
      </c>
      <c r="B85">
        <v>35933</v>
      </c>
      <c r="C85">
        <v>35933</v>
      </c>
      <c r="D85">
        <v>-150.371830907522</v>
      </c>
      <c r="E85">
        <v>10279571038.9669</v>
      </c>
      <c r="H85">
        <f t="shared" si="2"/>
        <v>-5403310.9999999879</v>
      </c>
    </row>
    <row r="86" spans="1:8" x14ac:dyDescent="0.25">
      <c r="A86">
        <v>20190128</v>
      </c>
      <c r="B86">
        <v>45414</v>
      </c>
      <c r="C86">
        <v>45414</v>
      </c>
      <c r="D86">
        <v>-98.962632668340106</v>
      </c>
      <c r="E86">
        <v>17654533127.5919</v>
      </c>
      <c r="H86">
        <f t="shared" si="2"/>
        <v>-4494288.9999999972</v>
      </c>
    </row>
    <row r="87" spans="1:8" x14ac:dyDescent="0.25">
      <c r="A87">
        <v>20190129</v>
      </c>
      <c r="B87">
        <v>44635</v>
      </c>
      <c r="C87">
        <v>44635</v>
      </c>
      <c r="D87">
        <v>-100.65686120757201</v>
      </c>
      <c r="E87">
        <v>26779105278.483601</v>
      </c>
      <c r="H87">
        <f t="shared" si="2"/>
        <v>-4492818.9999999767</v>
      </c>
    </row>
    <row r="88" spans="1:8" x14ac:dyDescent="0.25">
      <c r="A88">
        <v>20190130</v>
      </c>
      <c r="B88">
        <v>45532</v>
      </c>
      <c r="C88">
        <v>45532</v>
      </c>
      <c r="D88">
        <v>-65.355354475972902</v>
      </c>
      <c r="E88">
        <v>20280555976.360199</v>
      </c>
      <c r="H88">
        <f t="shared" si="2"/>
        <v>-2975759.9999999981</v>
      </c>
    </row>
    <row r="89" spans="1:8" x14ac:dyDescent="0.25">
      <c r="C89">
        <f>SUM(C1:C88)</f>
        <v>3602696</v>
      </c>
      <c r="E89">
        <f>SUM(E1:E88)</f>
        <v>1319974869988.0264</v>
      </c>
      <c r="H89">
        <f>SUM(H2:H88)</f>
        <v>-371692698.99999917</v>
      </c>
    </row>
    <row r="91" spans="1:8" x14ac:dyDescent="0.25">
      <c r="E91">
        <f>SQRT(E89/C89)</f>
        <v>605.29769884280847</v>
      </c>
      <c r="H91">
        <f>H89/C89</f>
        <v>-103.17070854715446</v>
      </c>
    </row>
    <row r="92" spans="1:8" x14ac:dyDescent="0.25">
      <c r="E92">
        <f>E91/60</f>
        <v>10.088294980713474</v>
      </c>
      <c r="H92">
        <f>H91/60</f>
        <v>-1.719511809119241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R8" sqref="R8"/>
    </sheetView>
  </sheetViews>
  <sheetFormatPr defaultRowHeight="15" x14ac:dyDescent="0.25"/>
  <cols>
    <col min="1" max="1" width="9.7109375" bestFit="1" customWidth="1"/>
  </cols>
  <sheetData>
    <row r="1" spans="1:9" x14ac:dyDescent="0.25">
      <c r="B1" t="s">
        <v>37</v>
      </c>
      <c r="C1" t="s">
        <v>63</v>
      </c>
      <c r="F1" t="s">
        <v>0</v>
      </c>
      <c r="G1" t="s">
        <v>37</v>
      </c>
      <c r="H1" t="s">
        <v>64</v>
      </c>
    </row>
    <row r="2" spans="1:9" x14ac:dyDescent="0.25">
      <c r="A2" s="2">
        <v>43409</v>
      </c>
      <c r="B2">
        <v>23756</v>
      </c>
      <c r="C2">
        <v>-121.490444519279</v>
      </c>
      <c r="D2">
        <v>10571153300.8312</v>
      </c>
      <c r="F2">
        <v>20181105</v>
      </c>
      <c r="G2">
        <v>22645</v>
      </c>
      <c r="H2">
        <v>-87.638198277765497</v>
      </c>
      <c r="I2">
        <v>10117623518.761299</v>
      </c>
    </row>
    <row r="3" spans="1:9" x14ac:dyDescent="0.25">
      <c r="A3" s="2">
        <v>43410</v>
      </c>
      <c r="B3">
        <v>23385</v>
      </c>
      <c r="C3">
        <v>-106.112165918323</v>
      </c>
      <c r="D3">
        <v>6552499832.7872105</v>
      </c>
      <c r="F3">
        <v>20181106</v>
      </c>
      <c r="G3">
        <v>22331</v>
      </c>
      <c r="H3">
        <v>-84.446957144776306</v>
      </c>
      <c r="I3">
        <v>4199684795.9201298</v>
      </c>
    </row>
    <row r="4" spans="1:9" x14ac:dyDescent="0.25">
      <c r="A4" s="2">
        <v>43411</v>
      </c>
      <c r="B4">
        <v>23315</v>
      </c>
      <c r="C4">
        <v>-136.762942311816</v>
      </c>
      <c r="D4">
        <v>13165315838.7822</v>
      </c>
      <c r="F4">
        <v>20181107</v>
      </c>
      <c r="G4">
        <v>23195</v>
      </c>
      <c r="H4">
        <v>-79.7426169433067</v>
      </c>
      <c r="I4">
        <v>3991202413.4223399</v>
      </c>
    </row>
    <row r="5" spans="1:9" x14ac:dyDescent="0.25">
      <c r="A5" s="2">
        <v>43412</v>
      </c>
      <c r="B5">
        <v>23358</v>
      </c>
      <c r="C5">
        <v>-117.31963353026801</v>
      </c>
      <c r="D5">
        <v>9651760777.6175709</v>
      </c>
      <c r="F5">
        <v>20181108</v>
      </c>
      <c r="G5">
        <v>22521</v>
      </c>
      <c r="H5">
        <v>-76.103547799831205</v>
      </c>
      <c r="I5">
        <v>9803476988.5293102</v>
      </c>
    </row>
    <row r="6" spans="1:9" x14ac:dyDescent="0.25">
      <c r="A6" s="2">
        <v>43413</v>
      </c>
      <c r="B6">
        <v>23442</v>
      </c>
      <c r="C6">
        <v>-134.24059380598899</v>
      </c>
      <c r="D6">
        <v>13632643775.0516</v>
      </c>
      <c r="F6">
        <v>20181109</v>
      </c>
      <c r="G6">
        <v>22970</v>
      </c>
      <c r="H6">
        <v>-103.98262951676099</v>
      </c>
      <c r="I6">
        <v>6718798184.0698605</v>
      </c>
    </row>
    <row r="7" spans="1:9" x14ac:dyDescent="0.25">
      <c r="A7" s="2">
        <v>43414</v>
      </c>
      <c r="B7">
        <v>21924</v>
      </c>
      <c r="C7">
        <v>-57.044608648056901</v>
      </c>
      <c r="D7">
        <v>3585418550.3720798</v>
      </c>
      <c r="F7">
        <v>20181110</v>
      </c>
      <c r="G7">
        <v>20922</v>
      </c>
      <c r="H7">
        <v>-53.390306854029198</v>
      </c>
      <c r="I7">
        <v>3355386114.75457</v>
      </c>
    </row>
    <row r="8" spans="1:9" x14ac:dyDescent="0.25">
      <c r="A8" s="2">
        <v>43415</v>
      </c>
      <c r="B8">
        <v>19252</v>
      </c>
      <c r="C8">
        <v>-138.02503635985801</v>
      </c>
      <c r="D8">
        <v>4663508539.9323997</v>
      </c>
      <c r="F8">
        <v>20181111</v>
      </c>
      <c r="G8">
        <v>18430</v>
      </c>
      <c r="H8">
        <v>-134.74167118827901</v>
      </c>
      <c r="I8">
        <v>4271381323.09622</v>
      </c>
    </row>
    <row r="9" spans="1:9" x14ac:dyDescent="0.25">
      <c r="A9" s="2">
        <v>43416</v>
      </c>
      <c r="B9">
        <v>23762</v>
      </c>
      <c r="C9">
        <v>-96.429467216564206</v>
      </c>
      <c r="D9">
        <v>9442273640.2871799</v>
      </c>
      <c r="F9">
        <v>20181112</v>
      </c>
      <c r="G9">
        <v>22804</v>
      </c>
      <c r="H9">
        <v>-63.741492720575302</v>
      </c>
      <c r="I9">
        <v>5795430293.0972996</v>
      </c>
    </row>
    <row r="10" spans="1:9" x14ac:dyDescent="0.25">
      <c r="A10" s="2">
        <v>43417</v>
      </c>
      <c r="B10">
        <v>23658</v>
      </c>
      <c r="C10">
        <v>-143.006340349987</v>
      </c>
      <c r="D10">
        <v>11692427957.0515</v>
      </c>
      <c r="F10">
        <v>20181113</v>
      </c>
      <c r="G10">
        <v>22642</v>
      </c>
      <c r="H10">
        <v>-71.990239378146796</v>
      </c>
      <c r="I10">
        <v>3491982756.8436298</v>
      </c>
    </row>
    <row r="11" spans="1:9" x14ac:dyDescent="0.25">
      <c r="A11" s="2">
        <v>43418</v>
      </c>
      <c r="B11">
        <v>23745</v>
      </c>
      <c r="C11">
        <v>-124.707770056854</v>
      </c>
      <c r="D11">
        <v>8966821343.2149792</v>
      </c>
      <c r="F11">
        <v>20181114</v>
      </c>
      <c r="G11">
        <v>22856</v>
      </c>
      <c r="H11">
        <v>-91.309634231711499</v>
      </c>
      <c r="I11">
        <v>8327157295.7191801</v>
      </c>
    </row>
    <row r="12" spans="1:9" x14ac:dyDescent="0.25">
      <c r="A12" s="2">
        <v>43419</v>
      </c>
      <c r="B12">
        <v>23629</v>
      </c>
      <c r="C12">
        <v>-182.74243514325599</v>
      </c>
      <c r="D12">
        <v>15715464020.4578</v>
      </c>
      <c r="F12">
        <v>20181115</v>
      </c>
      <c r="G12">
        <v>22573</v>
      </c>
      <c r="H12">
        <v>-129.129047977672</v>
      </c>
      <c r="I12">
        <v>11010540053.0819</v>
      </c>
    </row>
    <row r="13" spans="1:9" x14ac:dyDescent="0.25">
      <c r="A13" s="2">
        <v>43420</v>
      </c>
      <c r="B13">
        <v>23497</v>
      </c>
      <c r="C13">
        <v>-104.405328339788</v>
      </c>
      <c r="D13">
        <v>7143152139.6526499</v>
      </c>
      <c r="F13">
        <v>20181116</v>
      </c>
      <c r="G13">
        <v>22690</v>
      </c>
      <c r="H13">
        <v>-79.957602468047597</v>
      </c>
      <c r="I13">
        <v>5229675263.2133799</v>
      </c>
    </row>
    <row r="14" spans="1:9" x14ac:dyDescent="0.25">
      <c r="A14" s="2">
        <v>43421</v>
      </c>
      <c r="B14">
        <v>21748</v>
      </c>
      <c r="C14">
        <v>-38.028002574949397</v>
      </c>
      <c r="D14">
        <v>3113377943.94627</v>
      </c>
      <c r="F14">
        <v>20181117</v>
      </c>
      <c r="G14">
        <v>20749</v>
      </c>
      <c r="H14">
        <v>-53.548652947129902</v>
      </c>
      <c r="I14">
        <v>2818331154.1345301</v>
      </c>
    </row>
    <row r="15" spans="1:9" x14ac:dyDescent="0.25">
      <c r="A15" s="2">
        <v>43422</v>
      </c>
      <c r="B15">
        <v>9573</v>
      </c>
      <c r="C15">
        <v>-164.04397785438201</v>
      </c>
      <c r="D15">
        <v>3546287422.4850402</v>
      </c>
      <c r="F15">
        <v>20181118</v>
      </c>
      <c r="G15">
        <v>9051</v>
      </c>
      <c r="H15">
        <v>-133.91912495856801</v>
      </c>
      <c r="I15">
        <v>2983550002.79951</v>
      </c>
    </row>
    <row r="16" spans="1:9" x14ac:dyDescent="0.25">
      <c r="A16" s="2">
        <v>43423</v>
      </c>
      <c r="B16">
        <v>18999</v>
      </c>
      <c r="C16">
        <v>-123.938207274067</v>
      </c>
      <c r="D16">
        <v>4392159005.4547195</v>
      </c>
      <c r="F16">
        <v>20181119</v>
      </c>
      <c r="G16">
        <v>17974</v>
      </c>
      <c r="H16">
        <v>-69.919439189941002</v>
      </c>
      <c r="I16">
        <v>4376492597.3488903</v>
      </c>
    </row>
    <row r="17" spans="1:9" x14ac:dyDescent="0.25">
      <c r="A17" s="2">
        <v>43424</v>
      </c>
      <c r="B17">
        <v>22992</v>
      </c>
      <c r="C17">
        <v>-149.754610299234</v>
      </c>
      <c r="D17">
        <v>18078338527.5121</v>
      </c>
      <c r="F17">
        <v>20181120</v>
      </c>
      <c r="G17">
        <v>22121</v>
      </c>
      <c r="H17">
        <v>-87.800370688485998</v>
      </c>
      <c r="I17">
        <v>7210573092.4379797</v>
      </c>
    </row>
    <row r="18" spans="1:9" x14ac:dyDescent="0.25">
      <c r="A18" s="2">
        <v>43425</v>
      </c>
      <c r="B18">
        <v>23356</v>
      </c>
      <c r="C18">
        <v>-61.735999314951101</v>
      </c>
      <c r="D18">
        <v>7792141802.17278</v>
      </c>
      <c r="F18">
        <v>20181121</v>
      </c>
      <c r="G18">
        <v>22702</v>
      </c>
      <c r="H18">
        <v>-77.032904589903893</v>
      </c>
      <c r="I18">
        <v>8489984934.4222698</v>
      </c>
    </row>
    <row r="19" spans="1:9" x14ac:dyDescent="0.25">
      <c r="A19" s="2">
        <v>43426</v>
      </c>
      <c r="F19">
        <v>20181122</v>
      </c>
    </row>
    <row r="20" spans="1:9" x14ac:dyDescent="0.25">
      <c r="A20" s="2">
        <v>43427</v>
      </c>
      <c r="B20">
        <v>23373</v>
      </c>
      <c r="C20">
        <v>-50.823043682881902</v>
      </c>
      <c r="D20">
        <v>2965372184.10814</v>
      </c>
      <c r="F20">
        <v>20181123</v>
      </c>
      <c r="G20">
        <v>22908</v>
      </c>
      <c r="H20">
        <v>-84.627815610267106</v>
      </c>
      <c r="I20">
        <v>6432117278.75704</v>
      </c>
    </row>
    <row r="21" spans="1:9" x14ac:dyDescent="0.25">
      <c r="A21" s="2">
        <v>43428</v>
      </c>
      <c r="B21">
        <v>21778</v>
      </c>
      <c r="C21">
        <v>-89.828267058499407</v>
      </c>
      <c r="D21">
        <v>5291619365.7185402</v>
      </c>
      <c r="F21">
        <v>20181124</v>
      </c>
      <c r="G21">
        <v>20784</v>
      </c>
      <c r="H21">
        <v>-253.35267513471899</v>
      </c>
      <c r="I21">
        <v>10880105454.8908</v>
      </c>
    </row>
    <row r="22" spans="1:9" x14ac:dyDescent="0.25">
      <c r="A22" s="2">
        <v>43429</v>
      </c>
      <c r="B22">
        <v>19335</v>
      </c>
      <c r="C22">
        <v>-133.77155417636399</v>
      </c>
      <c r="D22">
        <v>4513438969.9549799</v>
      </c>
      <c r="F22">
        <v>20181125</v>
      </c>
      <c r="G22">
        <v>18645</v>
      </c>
      <c r="H22">
        <v>-95.753714132475196</v>
      </c>
      <c r="I22">
        <v>3119701597.0555</v>
      </c>
    </row>
    <row r="23" spans="1:9" x14ac:dyDescent="0.25">
      <c r="A23" s="2">
        <v>43430</v>
      </c>
      <c r="B23">
        <v>23390</v>
      </c>
      <c r="C23">
        <v>-103.71462163317599</v>
      </c>
      <c r="D23">
        <v>12138886902.097401</v>
      </c>
      <c r="F23">
        <v>20181126</v>
      </c>
      <c r="G23">
        <v>22532</v>
      </c>
      <c r="H23">
        <v>-70.383720930232499</v>
      </c>
      <c r="I23">
        <v>3457795332.34975</v>
      </c>
    </row>
    <row r="24" spans="1:9" x14ac:dyDescent="0.25">
      <c r="A24" s="2">
        <v>43431</v>
      </c>
      <c r="B24">
        <v>23310</v>
      </c>
      <c r="C24">
        <v>-118.657957957957</v>
      </c>
      <c r="D24">
        <v>13838091135.9004</v>
      </c>
      <c r="F24">
        <v>20181127</v>
      </c>
      <c r="G24">
        <v>22448</v>
      </c>
      <c r="H24">
        <v>-106.10651282965</v>
      </c>
      <c r="I24">
        <v>12345087464.3326</v>
      </c>
    </row>
    <row r="25" spans="1:9" x14ac:dyDescent="0.25">
      <c r="A25" s="2">
        <v>43432</v>
      </c>
      <c r="B25">
        <v>22293</v>
      </c>
      <c r="C25">
        <v>-102.74112950253399</v>
      </c>
      <c r="D25">
        <v>11574217085.057501</v>
      </c>
      <c r="F25">
        <v>20181128</v>
      </c>
      <c r="G25">
        <v>22199</v>
      </c>
      <c r="H25">
        <v>-77.477318798143997</v>
      </c>
      <c r="I25">
        <v>5419683454.3297901</v>
      </c>
    </row>
    <row r="26" spans="1:9" x14ac:dyDescent="0.25">
      <c r="A26" s="2">
        <v>43433</v>
      </c>
      <c r="B26">
        <v>23379</v>
      </c>
      <c r="C26">
        <v>-115.68655631121899</v>
      </c>
      <c r="D26">
        <v>16101830349.0851</v>
      </c>
      <c r="F26">
        <v>20181129</v>
      </c>
      <c r="G26">
        <v>22417</v>
      </c>
      <c r="H26">
        <v>-90.271579604764199</v>
      </c>
      <c r="I26">
        <v>11583581288.621</v>
      </c>
    </row>
    <row r="27" spans="1:9" x14ac:dyDescent="0.25">
      <c r="A27" s="2">
        <v>43434</v>
      </c>
      <c r="B27">
        <v>23403</v>
      </c>
      <c r="C27">
        <v>-133.488698030167</v>
      </c>
      <c r="D27">
        <v>11181504693.761999</v>
      </c>
      <c r="F27">
        <v>20181130</v>
      </c>
      <c r="G27">
        <v>22649</v>
      </c>
      <c r="H27">
        <v>-98.408759768643193</v>
      </c>
      <c r="I27">
        <v>5645449821.7027102</v>
      </c>
    </row>
    <row r="28" spans="1:9" x14ac:dyDescent="0.25">
      <c r="A28" s="2">
        <v>43435</v>
      </c>
      <c r="B28">
        <v>21839</v>
      </c>
      <c r="C28">
        <v>-82.882915884426893</v>
      </c>
      <c r="D28">
        <v>4534576063.6157503</v>
      </c>
      <c r="F28">
        <v>20181201</v>
      </c>
      <c r="G28">
        <v>20739</v>
      </c>
      <c r="H28">
        <v>-124.22276869665799</v>
      </c>
      <c r="I28">
        <v>5549806642.80931</v>
      </c>
    </row>
    <row r="29" spans="1:9" x14ac:dyDescent="0.25">
      <c r="A29" s="2">
        <v>43436</v>
      </c>
      <c r="B29">
        <v>18885</v>
      </c>
      <c r="C29">
        <v>-182.84792163092399</v>
      </c>
      <c r="D29">
        <v>5709161861.2312498</v>
      </c>
      <c r="F29">
        <v>20181202</v>
      </c>
      <c r="G29">
        <v>18208</v>
      </c>
      <c r="H29">
        <v>-128.455239455184</v>
      </c>
      <c r="I29">
        <v>3810970709.51933</v>
      </c>
    </row>
    <row r="30" spans="1:9" x14ac:dyDescent="0.25">
      <c r="A30" s="2">
        <v>43437</v>
      </c>
      <c r="B30">
        <v>23596</v>
      </c>
      <c r="C30">
        <v>-137.309416850313</v>
      </c>
      <c r="D30">
        <v>12643646681.945101</v>
      </c>
      <c r="F30">
        <v>20181203</v>
      </c>
      <c r="G30">
        <v>22795</v>
      </c>
      <c r="H30">
        <v>-82.744198289098406</v>
      </c>
      <c r="I30">
        <v>5877314891.4194899</v>
      </c>
    </row>
    <row r="31" spans="1:9" x14ac:dyDescent="0.25">
      <c r="A31" s="2">
        <v>43438</v>
      </c>
      <c r="B31">
        <v>21786</v>
      </c>
      <c r="C31">
        <v>-134.741760763793</v>
      </c>
      <c r="D31">
        <v>9467370325.1468105</v>
      </c>
      <c r="F31">
        <v>20181204</v>
      </c>
      <c r="G31">
        <v>21580</v>
      </c>
      <c r="H31">
        <v>-84.877062094531894</v>
      </c>
      <c r="I31">
        <v>3968894720.8452902</v>
      </c>
    </row>
    <row r="32" spans="1:9" x14ac:dyDescent="0.25">
      <c r="A32" s="2">
        <v>43439</v>
      </c>
      <c r="B32">
        <v>22589</v>
      </c>
      <c r="C32">
        <v>-123.776572668112</v>
      </c>
      <c r="D32">
        <v>12571763433.3641</v>
      </c>
      <c r="F32">
        <v>20181205</v>
      </c>
      <c r="G32">
        <v>21827</v>
      </c>
      <c r="H32">
        <v>-112.71168735969199</v>
      </c>
      <c r="I32">
        <v>6029521688.6475697</v>
      </c>
    </row>
    <row r="33" spans="1:9" x14ac:dyDescent="0.25">
      <c r="A33" s="2">
        <v>43440</v>
      </c>
      <c r="B33">
        <v>22994</v>
      </c>
      <c r="C33">
        <v>-136.771462120553</v>
      </c>
      <c r="D33">
        <v>11174541274.032499</v>
      </c>
      <c r="F33">
        <v>20181206</v>
      </c>
      <c r="G33">
        <v>21866</v>
      </c>
      <c r="H33">
        <v>-88.339934144333597</v>
      </c>
      <c r="I33">
        <v>11874108998.2668</v>
      </c>
    </row>
    <row r="34" spans="1:9" x14ac:dyDescent="0.25">
      <c r="A34" s="2">
        <v>43441</v>
      </c>
      <c r="B34">
        <v>23022</v>
      </c>
      <c r="C34">
        <v>-151.38154808444</v>
      </c>
      <c r="D34">
        <v>12342532458.480499</v>
      </c>
      <c r="F34">
        <v>20181207</v>
      </c>
      <c r="G34">
        <v>22203</v>
      </c>
      <c r="H34">
        <v>-94.857226500923304</v>
      </c>
      <c r="I34">
        <v>9162744471.4068203</v>
      </c>
    </row>
    <row r="35" spans="1:9" x14ac:dyDescent="0.25">
      <c r="A35" s="2">
        <v>43442</v>
      </c>
      <c r="B35">
        <v>21818</v>
      </c>
      <c r="C35">
        <v>-65.057750481254004</v>
      </c>
      <c r="D35">
        <v>3834508773.23419</v>
      </c>
      <c r="F35">
        <v>20181208</v>
      </c>
      <c r="G35">
        <v>20525</v>
      </c>
      <c r="H35">
        <v>-69.267673568818495</v>
      </c>
      <c r="I35">
        <v>3847865773.4008002</v>
      </c>
    </row>
    <row r="36" spans="1:9" x14ac:dyDescent="0.25">
      <c r="A36" s="2">
        <v>43443</v>
      </c>
      <c r="B36">
        <v>18949</v>
      </c>
      <c r="C36">
        <v>-150.69681777402499</v>
      </c>
      <c r="D36">
        <v>5088281887.2182598</v>
      </c>
      <c r="F36">
        <v>20181209</v>
      </c>
      <c r="G36">
        <v>18158</v>
      </c>
      <c r="H36">
        <v>-136.18339024121599</v>
      </c>
      <c r="I36">
        <v>4083462825.3106699</v>
      </c>
    </row>
    <row r="37" spans="1:9" x14ac:dyDescent="0.25">
      <c r="A37" s="2">
        <v>43444</v>
      </c>
      <c r="B37">
        <v>23461</v>
      </c>
      <c r="C37">
        <v>-97.335109330378003</v>
      </c>
      <c r="D37">
        <v>11212212165.371901</v>
      </c>
      <c r="F37">
        <v>20181210</v>
      </c>
      <c r="G37">
        <v>22614</v>
      </c>
      <c r="H37">
        <v>-70.627222074820907</v>
      </c>
      <c r="I37">
        <v>7514476409.4843102</v>
      </c>
    </row>
    <row r="38" spans="1:9" x14ac:dyDescent="0.25">
      <c r="A38" s="2">
        <v>43445</v>
      </c>
      <c r="B38">
        <v>23299</v>
      </c>
      <c r="C38">
        <v>-101.07305034550799</v>
      </c>
      <c r="D38">
        <v>10263980517.670099</v>
      </c>
      <c r="F38">
        <v>20181211</v>
      </c>
      <c r="G38">
        <v>22195</v>
      </c>
      <c r="H38">
        <v>-79.441676053165097</v>
      </c>
      <c r="I38">
        <v>10866106707.2509</v>
      </c>
    </row>
    <row r="39" spans="1:9" x14ac:dyDescent="0.25">
      <c r="A39" s="2">
        <v>43446</v>
      </c>
      <c r="B39">
        <v>22940</v>
      </c>
      <c r="C39">
        <v>-115.96817785527401</v>
      </c>
      <c r="D39">
        <v>12594917966.767099</v>
      </c>
      <c r="F39">
        <v>20181212</v>
      </c>
      <c r="G39">
        <v>21689</v>
      </c>
      <c r="H39">
        <v>-79.443957766609799</v>
      </c>
      <c r="I39">
        <v>4758539806.1312199</v>
      </c>
    </row>
    <row r="40" spans="1:9" x14ac:dyDescent="0.25">
      <c r="A40" s="2">
        <v>43447</v>
      </c>
      <c r="B40">
        <v>22521</v>
      </c>
      <c r="C40">
        <v>-121.1648683451</v>
      </c>
      <c r="D40">
        <v>11138001266.843599</v>
      </c>
      <c r="F40">
        <v>20181213</v>
      </c>
      <c r="G40">
        <v>21351</v>
      </c>
      <c r="H40">
        <v>-90.056812327291397</v>
      </c>
      <c r="I40">
        <v>10796817764.0863</v>
      </c>
    </row>
    <row r="41" spans="1:9" x14ac:dyDescent="0.25">
      <c r="A41" s="2">
        <v>43448</v>
      </c>
      <c r="B41">
        <v>23174</v>
      </c>
      <c r="C41">
        <v>-131.91041684646501</v>
      </c>
      <c r="D41">
        <v>9172155452.0242691</v>
      </c>
      <c r="F41">
        <v>20181214</v>
      </c>
      <c r="G41">
        <v>21538</v>
      </c>
      <c r="H41">
        <v>-112.14634599312799</v>
      </c>
      <c r="I41">
        <v>6408113916.7160397</v>
      </c>
    </row>
    <row r="42" spans="1:9" x14ac:dyDescent="0.25">
      <c r="A42" s="2">
        <v>43449</v>
      </c>
      <c r="B42">
        <v>19739</v>
      </c>
      <c r="C42">
        <v>-65.020973706874699</v>
      </c>
      <c r="D42">
        <v>3201721591.3165698</v>
      </c>
      <c r="F42">
        <v>20181215</v>
      </c>
      <c r="G42">
        <v>18832</v>
      </c>
      <c r="H42">
        <v>-73.511151231945604</v>
      </c>
      <c r="I42">
        <v>3394760549.6585999</v>
      </c>
    </row>
    <row r="43" spans="1:9" x14ac:dyDescent="0.25">
      <c r="A43" s="2">
        <v>43450</v>
      </c>
      <c r="B43">
        <v>18253</v>
      </c>
      <c r="C43">
        <v>-165.25436914479801</v>
      </c>
      <c r="D43">
        <v>6143185729.9634399</v>
      </c>
      <c r="F43">
        <v>20181216</v>
      </c>
      <c r="G43">
        <v>17186</v>
      </c>
      <c r="H43">
        <v>-99.942162225066895</v>
      </c>
      <c r="I43">
        <v>2983524028.50912</v>
      </c>
    </row>
    <row r="44" spans="1:9" x14ac:dyDescent="0.25">
      <c r="A44" s="2">
        <v>43451</v>
      </c>
      <c r="B44">
        <v>23318</v>
      </c>
      <c r="C44">
        <v>-122.060296766446</v>
      </c>
      <c r="D44">
        <v>13537665675.223301</v>
      </c>
      <c r="F44">
        <v>20181217</v>
      </c>
      <c r="G44">
        <v>22201</v>
      </c>
      <c r="H44">
        <v>-66.599387414981294</v>
      </c>
      <c r="I44">
        <v>7682903600.9513702</v>
      </c>
    </row>
    <row r="45" spans="1:9" x14ac:dyDescent="0.25">
      <c r="A45" s="2">
        <v>43452</v>
      </c>
      <c r="B45">
        <v>23009</v>
      </c>
      <c r="C45">
        <v>-119.504063627276</v>
      </c>
      <c r="D45">
        <v>19756864899.867901</v>
      </c>
      <c r="F45">
        <v>20181218</v>
      </c>
      <c r="G45">
        <v>21638</v>
      </c>
      <c r="H45">
        <v>-67.328080229226302</v>
      </c>
      <c r="I45">
        <v>3816423475.9587498</v>
      </c>
    </row>
    <row r="46" spans="1:9" x14ac:dyDescent="0.25">
      <c r="A46" s="2">
        <v>43453</v>
      </c>
      <c r="B46">
        <v>23229</v>
      </c>
      <c r="C46">
        <v>-113.32205432863999</v>
      </c>
      <c r="D46">
        <v>11704081311.711201</v>
      </c>
      <c r="F46">
        <v>20181219</v>
      </c>
      <c r="G46">
        <v>22003</v>
      </c>
      <c r="H46">
        <v>-88.872744625732807</v>
      </c>
      <c r="I46">
        <v>5064211271.6863899</v>
      </c>
    </row>
    <row r="47" spans="1:9" x14ac:dyDescent="0.25">
      <c r="A47" s="2">
        <v>43454</v>
      </c>
      <c r="B47">
        <v>22919</v>
      </c>
      <c r="C47">
        <v>-112.475107989004</v>
      </c>
      <c r="D47">
        <v>8115816513.5513296</v>
      </c>
      <c r="F47">
        <v>20181220</v>
      </c>
      <c r="G47">
        <v>21696</v>
      </c>
      <c r="H47">
        <v>-75.512444690265397</v>
      </c>
      <c r="I47">
        <v>3430406272.6398802</v>
      </c>
    </row>
    <row r="48" spans="1:9" x14ac:dyDescent="0.25">
      <c r="A48" s="2">
        <v>43455</v>
      </c>
      <c r="B48">
        <v>23216</v>
      </c>
      <c r="C48">
        <v>-86.632193314955202</v>
      </c>
      <c r="D48">
        <v>7436439544.3008099</v>
      </c>
      <c r="F48">
        <v>20181221</v>
      </c>
      <c r="G48">
        <v>21986</v>
      </c>
      <c r="H48">
        <v>-84.505458018739105</v>
      </c>
      <c r="I48">
        <v>6573768821.8437901</v>
      </c>
    </row>
    <row r="49" spans="1:9" x14ac:dyDescent="0.25">
      <c r="A49" s="2">
        <v>43456</v>
      </c>
      <c r="B49">
        <v>21207</v>
      </c>
      <c r="C49">
        <v>-36.079502051209502</v>
      </c>
      <c r="D49">
        <v>2461454641.95961</v>
      </c>
      <c r="F49">
        <v>20181222</v>
      </c>
      <c r="G49">
        <v>19617</v>
      </c>
      <c r="H49">
        <v>-52.0438395269409</v>
      </c>
      <c r="I49">
        <v>3242138200.2978101</v>
      </c>
    </row>
    <row r="50" spans="1:9" x14ac:dyDescent="0.25">
      <c r="A50" s="2">
        <v>43457</v>
      </c>
      <c r="B50">
        <v>18947</v>
      </c>
      <c r="C50">
        <v>-107.71842508048699</v>
      </c>
      <c r="D50">
        <v>3564372382.79808</v>
      </c>
      <c r="F50">
        <v>20181223</v>
      </c>
      <c r="G50">
        <v>17742</v>
      </c>
      <c r="H50">
        <v>-98.538608950512895</v>
      </c>
      <c r="I50">
        <v>3212015451.0526199</v>
      </c>
    </row>
    <row r="51" spans="1:9" x14ac:dyDescent="0.25">
      <c r="A51" s="2">
        <v>43458</v>
      </c>
      <c r="B51">
        <v>23328</v>
      </c>
      <c r="C51">
        <v>-62.0885202331961</v>
      </c>
      <c r="D51">
        <v>13459123336.203699</v>
      </c>
      <c r="F51">
        <v>20181224</v>
      </c>
      <c r="G51">
        <v>21846</v>
      </c>
      <c r="H51">
        <v>-77.737892520369797</v>
      </c>
      <c r="I51">
        <v>15341990773.172501</v>
      </c>
    </row>
    <row r="52" spans="1:9" x14ac:dyDescent="0.25">
      <c r="A52" s="2">
        <v>43459</v>
      </c>
      <c r="F52">
        <v>20181225</v>
      </c>
    </row>
    <row r="53" spans="1:9" x14ac:dyDescent="0.25">
      <c r="A53" s="2">
        <v>43460</v>
      </c>
      <c r="B53">
        <v>22812</v>
      </c>
      <c r="C53">
        <v>-71.709451166052901</v>
      </c>
      <c r="D53">
        <v>5535812038.24156</v>
      </c>
      <c r="F53">
        <v>20181226</v>
      </c>
      <c r="G53">
        <v>21346</v>
      </c>
      <c r="H53">
        <v>-66.988944064461705</v>
      </c>
      <c r="I53">
        <v>2994711915.3906102</v>
      </c>
    </row>
    <row r="54" spans="1:9" x14ac:dyDescent="0.25">
      <c r="A54" s="2">
        <v>43461</v>
      </c>
      <c r="B54">
        <v>23349</v>
      </c>
      <c r="C54">
        <v>-90.570773908946805</v>
      </c>
      <c r="D54">
        <v>11651986026.295099</v>
      </c>
      <c r="F54">
        <v>20181227</v>
      </c>
      <c r="G54">
        <v>21483</v>
      </c>
      <c r="H54">
        <v>-81.955453149001499</v>
      </c>
      <c r="I54">
        <v>12605869706.366301</v>
      </c>
    </row>
    <row r="55" spans="1:9" x14ac:dyDescent="0.25">
      <c r="A55" s="2">
        <v>43462</v>
      </c>
      <c r="B55">
        <v>23191</v>
      </c>
      <c r="C55">
        <v>-89.381786037686993</v>
      </c>
      <c r="D55">
        <v>6178137161.6647701</v>
      </c>
      <c r="F55">
        <v>20181228</v>
      </c>
      <c r="G55">
        <v>21991</v>
      </c>
      <c r="H55">
        <v>-66.415260788504298</v>
      </c>
      <c r="I55">
        <v>4095082857.8378501</v>
      </c>
    </row>
    <row r="56" spans="1:9" x14ac:dyDescent="0.25">
      <c r="A56" s="2">
        <v>43463</v>
      </c>
      <c r="B56">
        <v>21152</v>
      </c>
      <c r="C56">
        <v>-54.634739031770003</v>
      </c>
      <c r="D56">
        <v>2992102629.9935498</v>
      </c>
      <c r="F56">
        <v>20181229</v>
      </c>
      <c r="G56">
        <v>19719</v>
      </c>
      <c r="H56">
        <v>-46.305441452406299</v>
      </c>
      <c r="I56">
        <v>2828417349.32655</v>
      </c>
    </row>
    <row r="57" spans="1:9" x14ac:dyDescent="0.25">
      <c r="A57" s="2">
        <v>43464</v>
      </c>
      <c r="B57">
        <v>18701</v>
      </c>
      <c r="C57">
        <v>-98.046628522538896</v>
      </c>
      <c r="D57">
        <v>3549826619.3394599</v>
      </c>
      <c r="F57">
        <v>20181230</v>
      </c>
      <c r="G57">
        <v>17616</v>
      </c>
      <c r="H57">
        <v>-80.115406448683004</v>
      </c>
      <c r="I57">
        <v>2647782160.3789301</v>
      </c>
    </row>
    <row r="58" spans="1:9" x14ac:dyDescent="0.25">
      <c r="A58" s="2">
        <v>43465</v>
      </c>
      <c r="B58">
        <v>23290</v>
      </c>
      <c r="C58">
        <v>-100.88462859596299</v>
      </c>
      <c r="D58">
        <v>17858966244.996101</v>
      </c>
      <c r="F58">
        <v>20181231</v>
      </c>
      <c r="G58">
        <v>21984</v>
      </c>
      <c r="H58">
        <v>-90.711699417758297</v>
      </c>
      <c r="I58">
        <v>20260927444.751301</v>
      </c>
    </row>
    <row r="59" spans="1:9" x14ac:dyDescent="0.25">
      <c r="A59" s="2">
        <v>43466</v>
      </c>
      <c r="F59">
        <v>20190101</v>
      </c>
    </row>
    <row r="60" spans="1:9" x14ac:dyDescent="0.25">
      <c r="A60" s="2">
        <v>43467</v>
      </c>
      <c r="B60">
        <v>22924</v>
      </c>
      <c r="C60">
        <v>-65.046806839992996</v>
      </c>
      <c r="D60">
        <v>6849572394.7758598</v>
      </c>
      <c r="F60">
        <v>20190102</v>
      </c>
      <c r="G60">
        <v>21568</v>
      </c>
      <c r="H60">
        <v>-66.952568620177999</v>
      </c>
      <c r="I60">
        <v>6109680288.4799995</v>
      </c>
    </row>
    <row r="61" spans="1:9" x14ac:dyDescent="0.25">
      <c r="A61" s="2">
        <v>43468</v>
      </c>
      <c r="B61">
        <v>23045</v>
      </c>
      <c r="C61">
        <v>-88.445085701887606</v>
      </c>
      <c r="D61">
        <v>7764100185.7572203</v>
      </c>
      <c r="F61">
        <v>20190103</v>
      </c>
      <c r="G61">
        <v>21844</v>
      </c>
      <c r="H61">
        <v>-71.976973081853103</v>
      </c>
      <c r="I61">
        <v>4249522701.4183502</v>
      </c>
    </row>
    <row r="62" spans="1:9" x14ac:dyDescent="0.25">
      <c r="A62" s="2">
        <v>43469</v>
      </c>
      <c r="B62">
        <v>21217</v>
      </c>
      <c r="C62">
        <v>-112.99391996983501</v>
      </c>
      <c r="D62">
        <v>7129394482.2150803</v>
      </c>
      <c r="F62">
        <v>20190104</v>
      </c>
      <c r="G62">
        <v>19812</v>
      </c>
      <c r="H62">
        <v>-98.738088027458105</v>
      </c>
      <c r="I62">
        <v>4862389703.9387503</v>
      </c>
    </row>
    <row r="63" spans="1:9" x14ac:dyDescent="0.25">
      <c r="A63" s="2">
        <v>43470</v>
      </c>
      <c r="B63">
        <v>21232</v>
      </c>
      <c r="C63">
        <v>-56.425725320271198</v>
      </c>
      <c r="D63">
        <v>3518255368.8683701</v>
      </c>
      <c r="F63">
        <v>20190105</v>
      </c>
      <c r="G63">
        <v>19777</v>
      </c>
      <c r="H63">
        <v>-77.021439045355706</v>
      </c>
      <c r="I63">
        <v>3854615314.9095898</v>
      </c>
    </row>
    <row r="64" spans="1:9" x14ac:dyDescent="0.25">
      <c r="A64" s="2">
        <v>43471</v>
      </c>
      <c r="B64">
        <v>19016</v>
      </c>
      <c r="C64">
        <v>-143.00436474547701</v>
      </c>
      <c r="D64">
        <v>4965620894.6376801</v>
      </c>
      <c r="F64">
        <v>20190106</v>
      </c>
      <c r="G64">
        <v>17857</v>
      </c>
      <c r="H64">
        <v>-138.87321498571899</v>
      </c>
      <c r="I64">
        <v>4351993698.9581699</v>
      </c>
    </row>
    <row r="65" spans="1:9" x14ac:dyDescent="0.25">
      <c r="A65" s="2">
        <v>43472</v>
      </c>
      <c r="B65">
        <v>20405</v>
      </c>
      <c r="C65">
        <v>-118.0333251654</v>
      </c>
      <c r="D65">
        <v>10837076465.3393</v>
      </c>
      <c r="F65">
        <v>20190107</v>
      </c>
      <c r="G65">
        <v>19309</v>
      </c>
      <c r="H65">
        <v>-148.75094515510901</v>
      </c>
      <c r="I65">
        <v>25204870005.301201</v>
      </c>
    </row>
    <row r="66" spans="1:9" x14ac:dyDescent="0.25">
      <c r="A66" s="2">
        <v>43473</v>
      </c>
      <c r="B66">
        <v>23321</v>
      </c>
      <c r="C66">
        <v>-124.967025427726</v>
      </c>
      <c r="D66">
        <v>8736734607.6432495</v>
      </c>
      <c r="F66">
        <v>20190108</v>
      </c>
      <c r="G66">
        <v>22113</v>
      </c>
      <c r="H66">
        <v>-119.88314566092301</v>
      </c>
      <c r="I66">
        <v>6529804272.0489798</v>
      </c>
    </row>
    <row r="67" spans="1:9" x14ac:dyDescent="0.25">
      <c r="A67" s="2">
        <v>43474</v>
      </c>
      <c r="B67">
        <v>23230</v>
      </c>
      <c r="C67">
        <v>-144.52470942746399</v>
      </c>
      <c r="D67">
        <v>11941266043.3179</v>
      </c>
      <c r="F67">
        <v>20190109</v>
      </c>
      <c r="G67">
        <v>21902</v>
      </c>
      <c r="H67">
        <v>-91.960277600219101</v>
      </c>
      <c r="I67">
        <v>8302610601.44242</v>
      </c>
    </row>
    <row r="68" spans="1:9" x14ac:dyDescent="0.25">
      <c r="A68" s="2">
        <v>43475</v>
      </c>
      <c r="B68">
        <v>23316</v>
      </c>
      <c r="C68">
        <v>-112.21856236060999</v>
      </c>
      <c r="D68">
        <v>11847260486.209101</v>
      </c>
      <c r="F68">
        <v>20190110</v>
      </c>
      <c r="G68">
        <v>22124</v>
      </c>
      <c r="H68">
        <v>-90.828828421623498</v>
      </c>
      <c r="I68">
        <v>12345942864.7712</v>
      </c>
    </row>
    <row r="69" spans="1:9" x14ac:dyDescent="0.25">
      <c r="A69" s="2">
        <v>43476</v>
      </c>
      <c r="B69">
        <v>23202</v>
      </c>
      <c r="C69">
        <v>-134.03745366778699</v>
      </c>
      <c r="D69">
        <v>10950351262.454599</v>
      </c>
      <c r="F69">
        <v>20190111</v>
      </c>
      <c r="G69">
        <v>21936</v>
      </c>
      <c r="H69">
        <v>-113.56983953318699</v>
      </c>
      <c r="I69">
        <v>10143987871.006701</v>
      </c>
    </row>
    <row r="70" spans="1:9" x14ac:dyDescent="0.25">
      <c r="A70" s="2">
        <v>43477</v>
      </c>
      <c r="B70">
        <v>21108</v>
      </c>
      <c r="C70">
        <v>-134.44741330301301</v>
      </c>
      <c r="D70">
        <v>6040782638.6294298</v>
      </c>
      <c r="F70">
        <v>20190112</v>
      </c>
      <c r="G70">
        <v>19688</v>
      </c>
      <c r="H70">
        <v>-141.57969321414001</v>
      </c>
      <c r="I70">
        <v>6173327622.9604301</v>
      </c>
    </row>
    <row r="71" spans="1:9" x14ac:dyDescent="0.25">
      <c r="A71" s="2">
        <v>43478</v>
      </c>
      <c r="B71">
        <v>19140</v>
      </c>
      <c r="C71">
        <v>-130.92915360501499</v>
      </c>
      <c r="D71">
        <v>4157559879.9320202</v>
      </c>
      <c r="F71">
        <v>20190113</v>
      </c>
      <c r="G71">
        <v>18072</v>
      </c>
      <c r="H71">
        <v>-115.117363877822</v>
      </c>
      <c r="I71">
        <v>3664474500.0715399</v>
      </c>
    </row>
    <row r="72" spans="1:9" x14ac:dyDescent="0.25">
      <c r="A72" s="2">
        <v>43479</v>
      </c>
      <c r="B72">
        <v>23394</v>
      </c>
      <c r="C72">
        <v>-116.427460032486</v>
      </c>
      <c r="D72">
        <v>7508702079.4007797</v>
      </c>
      <c r="F72">
        <v>20190114</v>
      </c>
      <c r="G72">
        <v>22185</v>
      </c>
      <c r="H72">
        <v>-84.501194500788799</v>
      </c>
      <c r="I72">
        <v>4984696898.2167397</v>
      </c>
    </row>
    <row r="73" spans="1:9" x14ac:dyDescent="0.25">
      <c r="A73" s="2">
        <v>43480</v>
      </c>
      <c r="B73">
        <v>23343</v>
      </c>
      <c r="C73">
        <v>-95.958831341301405</v>
      </c>
      <c r="D73">
        <v>5679311569.4366903</v>
      </c>
      <c r="F73">
        <v>20190115</v>
      </c>
      <c r="G73">
        <v>22157</v>
      </c>
      <c r="H73">
        <v>-95.307983932842802</v>
      </c>
      <c r="I73">
        <v>5970548846.3162098</v>
      </c>
    </row>
    <row r="74" spans="1:9" x14ac:dyDescent="0.25">
      <c r="A74" s="2">
        <v>43481</v>
      </c>
      <c r="B74">
        <v>23439</v>
      </c>
      <c r="C74">
        <v>-123.010751311916</v>
      </c>
      <c r="D74">
        <v>8357041155.2913599</v>
      </c>
      <c r="F74">
        <v>20190116</v>
      </c>
      <c r="G74">
        <v>22179</v>
      </c>
      <c r="H74">
        <v>-102.252806709049</v>
      </c>
      <c r="I74">
        <v>5027868643.5134497</v>
      </c>
    </row>
    <row r="75" spans="1:9" x14ac:dyDescent="0.25">
      <c r="A75" s="2">
        <v>43482</v>
      </c>
      <c r="B75">
        <v>23205</v>
      </c>
      <c r="C75">
        <v>-124.32898082309799</v>
      </c>
      <c r="D75">
        <v>10502839398.561001</v>
      </c>
      <c r="F75">
        <v>20190117</v>
      </c>
      <c r="G75">
        <v>22001</v>
      </c>
      <c r="H75">
        <v>-93.357211035861994</v>
      </c>
      <c r="I75">
        <v>9910265449.6753407</v>
      </c>
    </row>
    <row r="76" spans="1:9" x14ac:dyDescent="0.25">
      <c r="A76" s="2">
        <v>43483</v>
      </c>
      <c r="B76">
        <v>14436</v>
      </c>
      <c r="C76">
        <v>-166.23898586866099</v>
      </c>
      <c r="D76">
        <v>4361009915.4986401</v>
      </c>
      <c r="F76">
        <v>20190118</v>
      </c>
      <c r="G76">
        <v>13631</v>
      </c>
      <c r="H76">
        <v>-174.118406573252</v>
      </c>
      <c r="I76">
        <v>4945066100.89182</v>
      </c>
    </row>
    <row r="77" spans="1:9" x14ac:dyDescent="0.25">
      <c r="A77" s="2">
        <v>43484</v>
      </c>
      <c r="B77">
        <v>21050</v>
      </c>
      <c r="C77">
        <v>-89.118052256531996</v>
      </c>
      <c r="D77">
        <v>5058229935.6397696</v>
      </c>
      <c r="F77">
        <v>20190119</v>
      </c>
      <c r="G77">
        <v>19720</v>
      </c>
      <c r="H77">
        <v>-68.657150101419802</v>
      </c>
      <c r="I77">
        <v>3493942498.9924598</v>
      </c>
    </row>
    <row r="78" spans="1:9" x14ac:dyDescent="0.25">
      <c r="A78" s="2">
        <v>43485</v>
      </c>
      <c r="B78">
        <v>17664</v>
      </c>
      <c r="C78">
        <v>-217.004132699275</v>
      </c>
      <c r="D78">
        <v>6628849380.6985197</v>
      </c>
      <c r="F78">
        <v>20190120</v>
      </c>
      <c r="G78">
        <v>16228</v>
      </c>
      <c r="H78">
        <v>-151.400973625831</v>
      </c>
      <c r="I78">
        <v>4170552691.8645201</v>
      </c>
    </row>
    <row r="79" spans="1:9" x14ac:dyDescent="0.25">
      <c r="A79" s="2">
        <v>43486</v>
      </c>
      <c r="B79">
        <v>23062</v>
      </c>
      <c r="C79">
        <v>-80.988205706356695</v>
      </c>
      <c r="D79">
        <v>11217878076.7913</v>
      </c>
      <c r="F79">
        <v>20190121</v>
      </c>
      <c r="G79">
        <v>22135</v>
      </c>
      <c r="H79">
        <v>-75.449695053083303</v>
      </c>
      <c r="I79">
        <v>13222189861.731001</v>
      </c>
    </row>
    <row r="80" spans="1:9" x14ac:dyDescent="0.25">
      <c r="A80" s="2">
        <v>43487</v>
      </c>
      <c r="B80">
        <v>23022</v>
      </c>
      <c r="C80">
        <v>-132.54282859873101</v>
      </c>
      <c r="D80">
        <v>13760278443.271999</v>
      </c>
      <c r="F80">
        <v>20190122</v>
      </c>
      <c r="G80">
        <v>21812</v>
      </c>
      <c r="H80">
        <v>-99.347698514579093</v>
      </c>
      <c r="I80">
        <v>9350633119.0560207</v>
      </c>
    </row>
    <row r="81" spans="1:9" x14ac:dyDescent="0.25">
      <c r="A81" s="2">
        <v>43488</v>
      </c>
      <c r="B81">
        <v>23205</v>
      </c>
      <c r="C81">
        <v>-136.366429648782</v>
      </c>
      <c r="D81">
        <v>6555112057.2477798</v>
      </c>
      <c r="F81">
        <v>20190123</v>
      </c>
      <c r="G81">
        <v>21988</v>
      </c>
      <c r="H81">
        <v>-158.80662179370501</v>
      </c>
      <c r="I81">
        <v>6986878847.7546902</v>
      </c>
    </row>
    <row r="82" spans="1:9" x14ac:dyDescent="0.25">
      <c r="A82" s="2">
        <v>43489</v>
      </c>
      <c r="B82">
        <v>22799</v>
      </c>
      <c r="C82">
        <v>-159.49826746787099</v>
      </c>
      <c r="D82">
        <v>20437504905.6838</v>
      </c>
      <c r="F82">
        <v>20190124</v>
      </c>
      <c r="G82">
        <v>21787</v>
      </c>
      <c r="H82">
        <v>-112.25643732501</v>
      </c>
      <c r="I82">
        <v>8669702074.2847309</v>
      </c>
    </row>
    <row r="83" spans="1:9" x14ac:dyDescent="0.25">
      <c r="A83" s="2">
        <v>43490</v>
      </c>
      <c r="B83">
        <v>22620</v>
      </c>
      <c r="C83">
        <v>-111.57621573828401</v>
      </c>
      <c r="D83">
        <v>8975489809.6049805</v>
      </c>
      <c r="F83">
        <v>20190125</v>
      </c>
      <c r="G83">
        <v>21438</v>
      </c>
      <c r="H83">
        <v>-90.265789719190195</v>
      </c>
      <c r="I83">
        <v>5015975967.5294304</v>
      </c>
    </row>
    <row r="84" spans="1:9" x14ac:dyDescent="0.25">
      <c r="A84" s="2">
        <v>43491</v>
      </c>
      <c r="B84">
        <v>21387</v>
      </c>
      <c r="C84">
        <v>-73.040912703979004</v>
      </c>
      <c r="D84">
        <v>4214087671.2017999</v>
      </c>
      <c r="F84">
        <v>20190126</v>
      </c>
      <c r="G84">
        <v>20020</v>
      </c>
      <c r="H84">
        <v>-95.401948051947997</v>
      </c>
      <c r="I84">
        <v>4251778120.52384</v>
      </c>
    </row>
    <row r="85" spans="1:9" x14ac:dyDescent="0.25">
      <c r="A85" s="2">
        <v>43492</v>
      </c>
      <c r="B85">
        <v>18450</v>
      </c>
      <c r="C85">
        <v>-173.157723577235</v>
      </c>
      <c r="D85">
        <v>6183927107.0245895</v>
      </c>
      <c r="F85">
        <v>20190127</v>
      </c>
      <c r="G85">
        <v>17483</v>
      </c>
      <c r="H85">
        <v>-126.32563061259501</v>
      </c>
      <c r="I85">
        <v>4075955733.1854701</v>
      </c>
    </row>
    <row r="86" spans="1:9" x14ac:dyDescent="0.25">
      <c r="A86" s="2">
        <v>43493</v>
      </c>
      <c r="B86">
        <v>23311</v>
      </c>
      <c r="C86">
        <v>-115.60756724293201</v>
      </c>
      <c r="D86">
        <v>12928949826.0252</v>
      </c>
      <c r="F86">
        <v>20190128</v>
      </c>
      <c r="G86">
        <v>22103</v>
      </c>
      <c r="H86">
        <v>-81.407998914174499</v>
      </c>
      <c r="I86">
        <v>4712313524.6651802</v>
      </c>
    </row>
    <row r="87" spans="1:9" x14ac:dyDescent="0.25">
      <c r="A87" s="2">
        <v>43494</v>
      </c>
      <c r="B87">
        <v>23010</v>
      </c>
      <c r="C87">
        <v>-118.03302911777401</v>
      </c>
      <c r="D87">
        <v>16879170926.8983</v>
      </c>
      <c r="F87">
        <v>20190129</v>
      </c>
      <c r="G87">
        <v>21625</v>
      </c>
      <c r="H87">
        <v>-82.1678150289017</v>
      </c>
      <c r="I87">
        <v>9885594520.0020409</v>
      </c>
    </row>
    <row r="88" spans="1:9" x14ac:dyDescent="0.25">
      <c r="A88" s="2">
        <v>43495</v>
      </c>
      <c r="B88">
        <v>23352</v>
      </c>
      <c r="C88">
        <v>-71.613480644056096</v>
      </c>
      <c r="D88">
        <v>12302842683.277</v>
      </c>
      <c r="F88">
        <v>20190130</v>
      </c>
      <c r="G88">
        <v>22180</v>
      </c>
      <c r="H88">
        <v>-58.766546438232602</v>
      </c>
      <c r="I88">
        <v>7975835845.17626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workbookViewId="0">
      <selection activeCellId="1" sqref="D1:E1048576 A1:A1048576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workbookViewId="0">
      <selection activeCell="D221" activeCellId="1" sqref="A1:A1048576 D1:E1048576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31</v>
      </c>
      <c r="G274" t="s">
        <v>32</v>
      </c>
    </row>
    <row r="275" spans="3:7" x14ac:dyDescent="0.25">
      <c r="C275" t="s">
        <v>33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32" workbookViewId="0">
      <selection activeCell="C270" sqref="C270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D28" sqref="D28"/>
    </sheetView>
  </sheetViews>
  <sheetFormatPr defaultRowHeight="15" x14ac:dyDescent="0.25"/>
  <sheetData>
    <row r="1" spans="1:20" x14ac:dyDescent="0.25">
      <c r="A1" t="s">
        <v>5</v>
      </c>
      <c r="B1" t="s">
        <v>72</v>
      </c>
      <c r="C1" t="s">
        <v>8</v>
      </c>
      <c r="D1" t="s">
        <v>9</v>
      </c>
      <c r="E1" t="s">
        <v>6</v>
      </c>
      <c r="F1" t="s">
        <v>7</v>
      </c>
      <c r="H1" t="s">
        <v>10</v>
      </c>
      <c r="I1" t="s">
        <v>11</v>
      </c>
      <c r="J1" t="s">
        <v>6</v>
      </c>
      <c r="K1" t="s">
        <v>7</v>
      </c>
      <c r="N1" t="s">
        <v>35</v>
      </c>
      <c r="O1" t="s">
        <v>34</v>
      </c>
      <c r="T1" t="s">
        <v>71</v>
      </c>
    </row>
    <row r="2" spans="1:20" x14ac:dyDescent="0.25">
      <c r="A2" s="3">
        <v>0.20833333333333334</v>
      </c>
      <c r="B2">
        <v>2.0364893524559329</v>
      </c>
      <c r="C2">
        <v>1.8496666666666699</v>
      </c>
      <c r="D2">
        <v>3.17</v>
      </c>
      <c r="E2">
        <v>905</v>
      </c>
      <c r="F2">
        <v>3184248</v>
      </c>
      <c r="H2">
        <v>1.4001666666666668</v>
      </c>
      <c r="I2">
        <v>1.4500000000000002</v>
      </c>
      <c r="J2">
        <v>587</v>
      </c>
      <c r="K2">
        <v>879498</v>
      </c>
      <c r="N2">
        <f>I2-D2</f>
        <v>-1.7199999999999998</v>
      </c>
      <c r="O2">
        <f>H2-C2</f>
        <v>-0.44950000000000312</v>
      </c>
    </row>
    <row r="3" spans="1:20" x14ac:dyDescent="0.25">
      <c r="A3" s="3">
        <v>0.25</v>
      </c>
      <c r="B3">
        <v>2.2354580458063742</v>
      </c>
      <c r="C3">
        <v>2.3556666666666666</v>
      </c>
      <c r="D3">
        <v>5</v>
      </c>
      <c r="E3">
        <v>940</v>
      </c>
      <c r="F3">
        <v>5773901</v>
      </c>
      <c r="H3">
        <v>2.3188333333333331</v>
      </c>
      <c r="I3">
        <v>4.1900000000000004</v>
      </c>
      <c r="J3">
        <v>912</v>
      </c>
      <c r="K3">
        <v>3096151</v>
      </c>
      <c r="N3">
        <f t="shared" ref="N3:N20" si="0">I3-D3</f>
        <v>-0.80999999999999961</v>
      </c>
      <c r="O3">
        <f t="shared" ref="O3:O20" si="1">H3-C3</f>
        <v>-3.6833333333333496E-2</v>
      </c>
    </row>
    <row r="4" spans="1:20" x14ac:dyDescent="0.25">
      <c r="A4" s="3">
        <v>0.29166666666666702</v>
      </c>
      <c r="B4">
        <v>2.4735400394856302</v>
      </c>
      <c r="C4">
        <v>2.9855</v>
      </c>
      <c r="D4">
        <v>6.47</v>
      </c>
      <c r="E4">
        <v>943</v>
      </c>
      <c r="F4">
        <v>6012791</v>
      </c>
      <c r="H4">
        <v>2.887</v>
      </c>
      <c r="I4">
        <v>7.19</v>
      </c>
      <c r="J4">
        <v>938</v>
      </c>
      <c r="K4">
        <v>4810828</v>
      </c>
      <c r="N4">
        <f t="shared" si="0"/>
        <v>0.72000000000000064</v>
      </c>
      <c r="O4">
        <f t="shared" si="1"/>
        <v>-9.8500000000000032E-2</v>
      </c>
    </row>
    <row r="5" spans="1:20" x14ac:dyDescent="0.25">
      <c r="A5" s="3">
        <v>0.33333333333333298</v>
      </c>
      <c r="B5">
        <v>2.5332953748834632</v>
      </c>
      <c r="C5">
        <v>3.3673333333333333</v>
      </c>
      <c r="D5">
        <v>6.94</v>
      </c>
      <c r="E5">
        <v>912</v>
      </c>
      <c r="F5">
        <v>5135919</v>
      </c>
      <c r="H5">
        <v>3.8763333333333336</v>
      </c>
      <c r="I5">
        <v>8.6999999999999993</v>
      </c>
      <c r="J5">
        <v>920</v>
      </c>
      <c r="K5">
        <v>4228616</v>
      </c>
      <c r="N5">
        <f t="shared" si="0"/>
        <v>1.7599999999999989</v>
      </c>
      <c r="O5">
        <f t="shared" si="1"/>
        <v>0.50900000000000034</v>
      </c>
    </row>
    <row r="6" spans="1:20" x14ac:dyDescent="0.25">
      <c r="A6" s="3">
        <v>0.375</v>
      </c>
      <c r="B6">
        <v>2.4867600220346913</v>
      </c>
      <c r="C6">
        <v>3.2633333333333336</v>
      </c>
      <c r="D6">
        <v>6.49</v>
      </c>
      <c r="E6">
        <v>830</v>
      </c>
      <c r="F6">
        <v>4688646</v>
      </c>
      <c r="H6">
        <v>4.0614999999999997</v>
      </c>
      <c r="I6">
        <v>8.08</v>
      </c>
      <c r="J6">
        <v>818</v>
      </c>
      <c r="K6">
        <v>3574045</v>
      </c>
      <c r="N6">
        <f t="shared" si="0"/>
        <v>1.5899999999999999</v>
      </c>
      <c r="O6">
        <f t="shared" si="1"/>
        <v>0.79816666666666602</v>
      </c>
    </row>
    <row r="7" spans="1:20" x14ac:dyDescent="0.25">
      <c r="A7" s="3">
        <v>0.41666666666666702</v>
      </c>
      <c r="B7">
        <v>2.4232745022096109</v>
      </c>
      <c r="C7">
        <v>3.1390000000000002</v>
      </c>
      <c r="D7">
        <v>5.99</v>
      </c>
      <c r="E7">
        <v>760</v>
      </c>
      <c r="F7">
        <v>4587488</v>
      </c>
      <c r="H7">
        <v>3.8333333333333335</v>
      </c>
      <c r="I7">
        <v>7.41</v>
      </c>
      <c r="J7">
        <v>764</v>
      </c>
      <c r="K7">
        <v>3384163</v>
      </c>
      <c r="N7">
        <f t="shared" si="0"/>
        <v>1.42</v>
      </c>
      <c r="O7">
        <f t="shared" si="1"/>
        <v>0.69433333333333325</v>
      </c>
    </row>
    <row r="8" spans="1:20" x14ac:dyDescent="0.25">
      <c r="A8" s="3">
        <v>0.45833333333333298</v>
      </c>
      <c r="B8">
        <v>2.4017533310701076</v>
      </c>
      <c r="C8">
        <v>3.3028333333333331</v>
      </c>
      <c r="D8">
        <v>6.370000000000001</v>
      </c>
      <c r="E8">
        <v>750</v>
      </c>
      <c r="F8">
        <v>4563763</v>
      </c>
      <c r="H8">
        <v>3.9144999999999999</v>
      </c>
      <c r="I8">
        <v>7.21</v>
      </c>
      <c r="J8">
        <v>749</v>
      </c>
      <c r="K8">
        <v>3396647</v>
      </c>
      <c r="N8">
        <f t="shared" si="0"/>
        <v>0.83999999999999897</v>
      </c>
      <c r="O8">
        <f t="shared" si="1"/>
        <v>0.6116666666666668</v>
      </c>
    </row>
    <row r="9" spans="1:20" x14ac:dyDescent="0.25">
      <c r="A9" s="3">
        <v>0.5</v>
      </c>
      <c r="B9">
        <v>2.3850960499479328</v>
      </c>
      <c r="C9">
        <v>3.4863333333333335</v>
      </c>
      <c r="D9">
        <v>6.93</v>
      </c>
      <c r="E9">
        <v>751</v>
      </c>
      <c r="F9">
        <v>4590891</v>
      </c>
      <c r="H9">
        <v>4.166666666666667</v>
      </c>
      <c r="I9">
        <v>7.8299999999999992</v>
      </c>
      <c r="J9">
        <v>746</v>
      </c>
      <c r="K9">
        <v>3376232</v>
      </c>
      <c r="N9">
        <f t="shared" si="0"/>
        <v>0.89999999999999947</v>
      </c>
      <c r="O9">
        <f t="shared" si="1"/>
        <v>0.68033333333333346</v>
      </c>
    </row>
    <row r="10" spans="1:20" x14ac:dyDescent="0.25">
      <c r="A10" s="3">
        <v>0.54166666666666696</v>
      </c>
      <c r="B10">
        <v>1.6832707665458768</v>
      </c>
      <c r="C10">
        <v>3.5451666666666668</v>
      </c>
      <c r="D10">
        <v>7.1400000000000006</v>
      </c>
      <c r="E10">
        <v>758</v>
      </c>
      <c r="F10">
        <v>4680072</v>
      </c>
      <c r="H10">
        <v>4.323666666666667</v>
      </c>
      <c r="I10">
        <v>8.2799999999999994</v>
      </c>
      <c r="J10">
        <v>749</v>
      </c>
      <c r="K10">
        <v>3381493</v>
      </c>
      <c r="N10">
        <f t="shared" si="0"/>
        <v>1.1399999999999988</v>
      </c>
      <c r="O10">
        <f t="shared" si="1"/>
        <v>0.77850000000000019</v>
      </c>
    </row>
    <row r="11" spans="1:20" x14ac:dyDescent="0.25">
      <c r="A11" s="3">
        <v>0.58333333333333304</v>
      </c>
      <c r="B11">
        <v>2.3394141325793174</v>
      </c>
      <c r="C11">
        <v>4.2473333333333336</v>
      </c>
      <c r="D11">
        <v>7.68</v>
      </c>
      <c r="E11">
        <v>781</v>
      </c>
      <c r="F11">
        <v>5159662</v>
      </c>
      <c r="H11">
        <v>4.3763333333333332</v>
      </c>
      <c r="I11">
        <v>8.42</v>
      </c>
      <c r="J11">
        <v>757</v>
      </c>
      <c r="K11">
        <v>3502940</v>
      </c>
      <c r="N11">
        <f t="shared" si="0"/>
        <v>0.74000000000000021</v>
      </c>
      <c r="O11">
        <f t="shared" si="1"/>
        <v>0.12899999999999956</v>
      </c>
    </row>
    <row r="12" spans="1:20" x14ac:dyDescent="0.25">
      <c r="A12" s="3">
        <v>0.625</v>
      </c>
      <c r="B12">
        <v>2.4173779027201907</v>
      </c>
      <c r="C12">
        <v>4.5409999999999995</v>
      </c>
      <c r="D12">
        <v>8.48</v>
      </c>
      <c r="E12">
        <v>922</v>
      </c>
      <c r="F12">
        <v>5930148</v>
      </c>
      <c r="H12">
        <v>5.5445000000000002</v>
      </c>
      <c r="I12">
        <v>9.2100000000000009</v>
      </c>
      <c r="J12">
        <v>792</v>
      </c>
      <c r="K12">
        <v>3985847</v>
      </c>
      <c r="N12">
        <f t="shared" si="0"/>
        <v>0.73000000000000043</v>
      </c>
      <c r="O12">
        <f t="shared" si="1"/>
        <v>1.0035000000000007</v>
      </c>
    </row>
    <row r="13" spans="1:20" x14ac:dyDescent="0.25">
      <c r="A13" s="3">
        <v>0.66666666666666696</v>
      </c>
      <c r="B13">
        <v>1.7500622665839858</v>
      </c>
      <c r="C13">
        <v>5.1028333333333338</v>
      </c>
      <c r="D13">
        <v>9.41</v>
      </c>
      <c r="E13">
        <v>942</v>
      </c>
      <c r="F13">
        <v>6551410</v>
      </c>
      <c r="H13">
        <v>5.3559999999999999</v>
      </c>
      <c r="I13">
        <v>9.89</v>
      </c>
      <c r="J13">
        <v>923</v>
      </c>
      <c r="K13">
        <v>4608436</v>
      </c>
      <c r="N13">
        <f t="shared" si="0"/>
        <v>0.48000000000000043</v>
      </c>
      <c r="O13">
        <f t="shared" si="1"/>
        <v>0.2531666666666661</v>
      </c>
    </row>
    <row r="14" spans="1:20" x14ac:dyDescent="0.25">
      <c r="A14" s="3">
        <v>0.70833333333333304</v>
      </c>
      <c r="B14">
        <v>2.444484186031576</v>
      </c>
      <c r="C14">
        <v>5.1710000000000003</v>
      </c>
      <c r="D14">
        <v>10.15</v>
      </c>
      <c r="E14">
        <v>944</v>
      </c>
      <c r="F14">
        <v>6034129</v>
      </c>
      <c r="H14">
        <v>6.7661666666666669</v>
      </c>
      <c r="I14">
        <v>11.540000000000001</v>
      </c>
      <c r="J14">
        <v>938</v>
      </c>
      <c r="K14">
        <v>4929696</v>
      </c>
      <c r="N14">
        <f t="shared" si="0"/>
        <v>1.3900000000000006</v>
      </c>
      <c r="O14">
        <f t="shared" si="1"/>
        <v>1.5951666666666666</v>
      </c>
    </row>
    <row r="15" spans="1:20" x14ac:dyDescent="0.25">
      <c r="A15" s="3">
        <v>0.75</v>
      </c>
      <c r="B15">
        <v>2.5764323018737327</v>
      </c>
      <c r="C15">
        <v>4.5486666666666666</v>
      </c>
      <c r="D15">
        <v>9.1800000000000015</v>
      </c>
      <c r="E15">
        <v>937</v>
      </c>
      <c r="F15">
        <v>5047147</v>
      </c>
      <c r="H15">
        <v>6.1588333333333329</v>
      </c>
      <c r="I15">
        <v>12.08</v>
      </c>
      <c r="J15">
        <v>934</v>
      </c>
      <c r="K15">
        <v>4210819</v>
      </c>
      <c r="N15">
        <f t="shared" si="0"/>
        <v>2.8999999999999986</v>
      </c>
      <c r="O15">
        <f t="shared" si="1"/>
        <v>1.6101666666666663</v>
      </c>
    </row>
    <row r="16" spans="1:20" x14ac:dyDescent="0.25">
      <c r="A16" s="3">
        <v>0.79166666666666696</v>
      </c>
      <c r="B16">
        <v>2.4297539686146457</v>
      </c>
      <c r="C16">
        <v>3.846166666666667</v>
      </c>
      <c r="D16">
        <v>7.4399999999999995</v>
      </c>
      <c r="E16">
        <v>834</v>
      </c>
      <c r="F16">
        <v>4228414</v>
      </c>
      <c r="H16">
        <v>5.1988333333333339</v>
      </c>
      <c r="I16">
        <v>10.17</v>
      </c>
      <c r="J16">
        <v>858</v>
      </c>
      <c r="K16">
        <v>3493282</v>
      </c>
      <c r="N16">
        <f t="shared" si="0"/>
        <v>2.7300000000000004</v>
      </c>
      <c r="O16">
        <f t="shared" si="1"/>
        <v>1.3526666666666669</v>
      </c>
    </row>
    <row r="17" spans="1:15" x14ac:dyDescent="0.25">
      <c r="A17" s="3">
        <v>0.83333333333333304</v>
      </c>
      <c r="B17">
        <v>2.2000579549773303</v>
      </c>
      <c r="C17">
        <v>3.7611666666666665</v>
      </c>
      <c r="D17">
        <v>6.08</v>
      </c>
      <c r="E17">
        <v>821</v>
      </c>
      <c r="F17">
        <v>3345541</v>
      </c>
      <c r="H17">
        <v>4.4961666666666664</v>
      </c>
      <c r="I17">
        <v>8.24</v>
      </c>
      <c r="J17">
        <v>785</v>
      </c>
      <c r="K17">
        <v>2947461</v>
      </c>
      <c r="N17">
        <f t="shared" si="0"/>
        <v>2.16</v>
      </c>
      <c r="O17">
        <f t="shared" si="1"/>
        <v>0.73499999999999988</v>
      </c>
    </row>
    <row r="18" spans="1:15" x14ac:dyDescent="0.25">
      <c r="A18" s="3">
        <v>0.875</v>
      </c>
      <c r="B18">
        <v>1.9495531406356077</v>
      </c>
      <c r="C18">
        <v>3.9689999999999999</v>
      </c>
      <c r="D18">
        <v>5.7700000000000005</v>
      </c>
      <c r="E18">
        <v>775</v>
      </c>
      <c r="F18">
        <v>2129643</v>
      </c>
      <c r="H18">
        <v>4.7844999999999995</v>
      </c>
      <c r="I18">
        <v>7.1800000000000006</v>
      </c>
      <c r="J18">
        <v>799</v>
      </c>
      <c r="K18">
        <v>2231365</v>
      </c>
      <c r="N18">
        <f t="shared" si="0"/>
        <v>1.4100000000000001</v>
      </c>
      <c r="O18">
        <f t="shared" si="1"/>
        <v>0.81549999999999967</v>
      </c>
    </row>
    <row r="19" spans="1:15" x14ac:dyDescent="0.25">
      <c r="A19" s="3">
        <v>0.91666666666666696</v>
      </c>
      <c r="B19">
        <v>1.5819087322447438</v>
      </c>
      <c r="C19">
        <v>4.4671666666666665</v>
      </c>
      <c r="D19">
        <v>6.1</v>
      </c>
      <c r="E19">
        <v>679</v>
      </c>
      <c r="F19">
        <v>1303153</v>
      </c>
      <c r="H19">
        <v>5.6381666666666668</v>
      </c>
      <c r="I19">
        <v>8</v>
      </c>
      <c r="J19">
        <v>726</v>
      </c>
      <c r="K19">
        <v>1221673</v>
      </c>
      <c r="N19">
        <f t="shared" si="0"/>
        <v>1.9000000000000004</v>
      </c>
      <c r="O19">
        <f t="shared" si="1"/>
        <v>1.1710000000000003</v>
      </c>
    </row>
    <row r="20" spans="1:15" x14ac:dyDescent="0.25">
      <c r="A20" s="3">
        <v>0.95833333333333304</v>
      </c>
      <c r="B20">
        <v>1.3577848974885438</v>
      </c>
      <c r="C20">
        <v>4.6860000000000008</v>
      </c>
      <c r="D20">
        <v>6.5600000000000005</v>
      </c>
      <c r="E20">
        <v>596</v>
      </c>
      <c r="F20">
        <v>584781</v>
      </c>
      <c r="H20">
        <v>6.0398333333333332</v>
      </c>
      <c r="I20">
        <v>8.35</v>
      </c>
      <c r="J20">
        <v>615</v>
      </c>
      <c r="K20">
        <v>972169</v>
      </c>
      <c r="N20">
        <f t="shared" si="0"/>
        <v>1.7899999999999991</v>
      </c>
      <c r="O20">
        <f t="shared" si="1"/>
        <v>1.3538333333333323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A2" sqref="A2:A8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J1" sqref="J1:L1048576"/>
    </sheetView>
  </sheetViews>
  <sheetFormatPr defaultRowHeight="15" x14ac:dyDescent="0.25"/>
  <sheetData>
    <row r="1" spans="1:12" x14ac:dyDescent="0.25">
      <c r="A1" t="s">
        <v>77</v>
      </c>
      <c r="B1" t="s">
        <v>76</v>
      </c>
      <c r="C1" t="s">
        <v>75</v>
      </c>
      <c r="D1" t="s">
        <v>78</v>
      </c>
      <c r="E1" t="s">
        <v>73</v>
      </c>
      <c r="F1" t="s">
        <v>74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2" x14ac:dyDescent="0.25">
      <c r="A2">
        <v>20180901</v>
      </c>
      <c r="B2">
        <v>333.72</v>
      </c>
      <c r="C2">
        <v>0.1056</v>
      </c>
      <c r="D2" s="2">
        <v>43131</v>
      </c>
      <c r="E2">
        <v>3.3586666666666667</v>
      </c>
      <c r="F2">
        <v>6.5699999999999994</v>
      </c>
      <c r="G2">
        <v>20180901</v>
      </c>
      <c r="H2">
        <v>351.27</v>
      </c>
      <c r="I2">
        <v>0.1091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20180908</v>
      </c>
      <c r="B3">
        <v>239.69</v>
      </c>
      <c r="C3">
        <v>7.9799999999999996E-2</v>
      </c>
      <c r="D3" s="2">
        <v>43132</v>
      </c>
      <c r="E3">
        <v>3.8256666666666663</v>
      </c>
      <c r="F3">
        <v>6.92</v>
      </c>
      <c r="G3">
        <v>20180908</v>
      </c>
      <c r="H3">
        <v>286.97000000000003</v>
      </c>
      <c r="I3">
        <v>8.8800000000000004E-2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20180922</v>
      </c>
      <c r="B4">
        <v>280.2</v>
      </c>
      <c r="C4">
        <v>9.35E-2</v>
      </c>
      <c r="D4" s="2">
        <v>43133</v>
      </c>
      <c r="E4">
        <v>3.573</v>
      </c>
      <c r="F4">
        <v>7.17</v>
      </c>
      <c r="G4">
        <v>20180922</v>
      </c>
      <c r="H4">
        <v>346.69</v>
      </c>
      <c r="I4">
        <v>9.6100000000000005E-2</v>
      </c>
      <c r="J4">
        <v>20180509</v>
      </c>
      <c r="K4">
        <v>275.19</v>
      </c>
      <c r="L4">
        <v>8.4900000000000003E-2</v>
      </c>
    </row>
    <row r="5" spans="1:12" x14ac:dyDescent="0.25">
      <c r="A5">
        <v>20181006</v>
      </c>
      <c r="B5">
        <v>334.25</v>
      </c>
      <c r="C5">
        <v>0.1038</v>
      </c>
      <c r="D5" s="2">
        <v>43134</v>
      </c>
      <c r="E5">
        <v>2.9963333333333333</v>
      </c>
      <c r="F5">
        <v>6.04</v>
      </c>
      <c r="G5">
        <v>20181006</v>
      </c>
      <c r="H5">
        <v>402.23</v>
      </c>
      <c r="I5">
        <v>0.1111</v>
      </c>
      <c r="J5">
        <v>20180510</v>
      </c>
      <c r="K5">
        <v>331.93</v>
      </c>
      <c r="L5">
        <v>9.2600000000000002E-2</v>
      </c>
    </row>
    <row r="6" spans="1:12" x14ac:dyDescent="0.25">
      <c r="A6">
        <v>20181013</v>
      </c>
      <c r="B6">
        <v>235.68</v>
      </c>
      <c r="C6">
        <v>7.9299999999999995E-2</v>
      </c>
      <c r="D6" s="2">
        <v>43135</v>
      </c>
      <c r="E6">
        <v>3.1040000000000001</v>
      </c>
      <c r="F6">
        <v>5.79</v>
      </c>
      <c r="G6">
        <v>20181013</v>
      </c>
      <c r="H6">
        <v>310.01</v>
      </c>
      <c r="I6">
        <v>8.5800000000000001E-2</v>
      </c>
      <c r="J6">
        <v>20180511</v>
      </c>
      <c r="K6">
        <v>374.89</v>
      </c>
      <c r="L6">
        <v>0.1041</v>
      </c>
    </row>
    <row r="7" spans="1:12" x14ac:dyDescent="0.25">
      <c r="A7">
        <v>20181103</v>
      </c>
      <c r="B7">
        <v>248.69</v>
      </c>
      <c r="C7">
        <v>8.4400000000000003E-2</v>
      </c>
      <c r="D7" s="2">
        <v>43136</v>
      </c>
      <c r="E7">
        <v>7.4178333333333333</v>
      </c>
      <c r="F7">
        <v>11.58</v>
      </c>
      <c r="G7">
        <v>20181103</v>
      </c>
      <c r="H7">
        <v>377.74</v>
      </c>
      <c r="I7">
        <v>0.11899999999999999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20181124</v>
      </c>
      <c r="B8">
        <v>129.13</v>
      </c>
      <c r="C8">
        <v>4.7500000000000001E-2</v>
      </c>
      <c r="D8" s="2">
        <v>43137</v>
      </c>
      <c r="E8">
        <v>3.3113333333333332</v>
      </c>
      <c r="F8">
        <v>6.5500000000000007</v>
      </c>
      <c r="G8">
        <v>20181124</v>
      </c>
      <c r="H8">
        <v>264.82</v>
      </c>
      <c r="I8">
        <v>7.4800000000000005E-2</v>
      </c>
      <c r="J8">
        <v>20180513</v>
      </c>
      <c r="K8">
        <v>241.72</v>
      </c>
      <c r="L8">
        <v>7.1499999999999994E-2</v>
      </c>
    </row>
    <row r="9" spans="1:12" x14ac:dyDescent="0.25">
      <c r="D9" s="2">
        <v>43138</v>
      </c>
      <c r="E9">
        <v>8.7041666666666675</v>
      </c>
      <c r="F9">
        <v>13.850000000000001</v>
      </c>
      <c r="J9">
        <v>20180514</v>
      </c>
      <c r="K9">
        <v>283.54000000000002</v>
      </c>
      <c r="L9">
        <v>8.2699999999999996E-2</v>
      </c>
    </row>
    <row r="10" spans="1:12" x14ac:dyDescent="0.25">
      <c r="D10" s="2">
        <v>43139</v>
      </c>
      <c r="E10">
        <v>3.8969999999999998</v>
      </c>
      <c r="F10">
        <v>7.12</v>
      </c>
      <c r="J10">
        <v>20180515</v>
      </c>
      <c r="K10">
        <v>379.83</v>
      </c>
      <c r="L10">
        <v>0.1056</v>
      </c>
    </row>
    <row r="11" spans="1:12" x14ac:dyDescent="0.25">
      <c r="D11" s="2">
        <v>43140</v>
      </c>
      <c r="E11">
        <v>4.5344999999999995</v>
      </c>
      <c r="F11">
        <v>8.6</v>
      </c>
      <c r="J11">
        <v>20180516</v>
      </c>
      <c r="K11">
        <v>334.74</v>
      </c>
      <c r="L11">
        <v>9.9199999999999997E-2</v>
      </c>
    </row>
    <row r="12" spans="1:12" x14ac:dyDescent="0.25">
      <c r="D12" s="2">
        <v>43141</v>
      </c>
      <c r="E12">
        <v>3.045666666666667</v>
      </c>
      <c r="F12">
        <v>5.92</v>
      </c>
      <c r="J12">
        <v>20180517</v>
      </c>
      <c r="K12">
        <v>301.20999999999998</v>
      </c>
      <c r="L12">
        <v>9.8199999999999996E-2</v>
      </c>
    </row>
    <row r="13" spans="1:12" x14ac:dyDescent="0.25">
      <c r="D13" s="2">
        <v>43142</v>
      </c>
      <c r="E13">
        <v>2.8296666666666668</v>
      </c>
      <c r="F13">
        <v>5.09</v>
      </c>
      <c r="J13">
        <v>20180518</v>
      </c>
      <c r="K13">
        <v>363.23</v>
      </c>
      <c r="L13">
        <v>0.1033</v>
      </c>
    </row>
    <row r="14" spans="1:12" x14ac:dyDescent="0.25"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tabSelected="1" workbookViewId="0">
      <selection sqref="A1:M367"/>
    </sheetView>
  </sheetViews>
  <sheetFormatPr defaultRowHeight="15" x14ac:dyDescent="0.25"/>
  <sheetData>
    <row r="1" spans="1:12" x14ac:dyDescent="0.25">
      <c r="A1" t="s">
        <v>85</v>
      </c>
      <c r="B1" t="s">
        <v>86</v>
      </c>
      <c r="C1" t="s">
        <v>87</v>
      </c>
      <c r="D1" s="2" t="s">
        <v>78</v>
      </c>
      <c r="E1" t="s">
        <v>73</v>
      </c>
      <c r="F1" t="s">
        <v>74</v>
      </c>
      <c r="G1" t="s">
        <v>88</v>
      </c>
      <c r="H1" t="s">
        <v>89</v>
      </c>
      <c r="I1" t="s">
        <v>90</v>
      </c>
      <c r="J1" t="s">
        <v>82</v>
      </c>
      <c r="K1" t="s">
        <v>83</v>
      </c>
      <c r="L1" t="s">
        <v>84</v>
      </c>
    </row>
    <row r="2" spans="1:12" x14ac:dyDescent="0.25">
      <c r="A2">
        <v>20180224</v>
      </c>
      <c r="B2">
        <v>3.6001666666666665</v>
      </c>
      <c r="C2">
        <v>6.8599999999999994</v>
      </c>
      <c r="D2" s="2">
        <v>43131</v>
      </c>
      <c r="E2">
        <v>3.3586666666666667</v>
      </c>
      <c r="F2">
        <v>6.5699999999999994</v>
      </c>
      <c r="G2">
        <v>20180515</v>
      </c>
      <c r="H2">
        <v>328.24</v>
      </c>
      <c r="I2">
        <v>9.4899999999999998E-2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20180403</v>
      </c>
      <c r="B3">
        <v>3.6194999999999999</v>
      </c>
      <c r="C3">
        <v>6.94</v>
      </c>
      <c r="D3" s="2">
        <v>43132</v>
      </c>
      <c r="E3">
        <v>3.8256666666666663</v>
      </c>
      <c r="F3">
        <v>6.92</v>
      </c>
      <c r="G3">
        <v>20180521</v>
      </c>
      <c r="H3">
        <v>234.34</v>
      </c>
      <c r="I3">
        <v>7.8299999999999995E-2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20180415</v>
      </c>
      <c r="B4">
        <v>3.0733333333333333</v>
      </c>
      <c r="C4">
        <v>5.66</v>
      </c>
      <c r="D4" s="2">
        <v>43133</v>
      </c>
      <c r="E4">
        <v>3.573</v>
      </c>
      <c r="F4">
        <v>7.17</v>
      </c>
      <c r="G4">
        <v>20180621</v>
      </c>
      <c r="H4">
        <v>406.21</v>
      </c>
      <c r="I4">
        <v>0.1163</v>
      </c>
      <c r="J4">
        <v>20180509</v>
      </c>
      <c r="K4">
        <v>275.19</v>
      </c>
      <c r="L4">
        <v>8.4900000000000003E-2</v>
      </c>
    </row>
    <row r="5" spans="1:12" x14ac:dyDescent="0.25">
      <c r="A5">
        <v>20180515</v>
      </c>
      <c r="B5">
        <v>4.7036666666666669</v>
      </c>
      <c r="C5">
        <v>8.41</v>
      </c>
      <c r="D5" s="2">
        <v>43134</v>
      </c>
      <c r="E5">
        <v>2.9963333333333333</v>
      </c>
      <c r="F5">
        <v>6.04</v>
      </c>
      <c r="G5">
        <v>20180720</v>
      </c>
      <c r="H5">
        <v>341.78</v>
      </c>
      <c r="I5">
        <v>0.1045</v>
      </c>
      <c r="J5">
        <v>20180510</v>
      </c>
      <c r="K5">
        <v>331.93</v>
      </c>
      <c r="L5">
        <v>9.2600000000000002E-2</v>
      </c>
    </row>
    <row r="6" spans="1:12" x14ac:dyDescent="0.25">
      <c r="A6">
        <v>20180521</v>
      </c>
      <c r="B6">
        <v>3.2471666666666668</v>
      </c>
      <c r="C6">
        <v>6.419999999999999</v>
      </c>
      <c r="D6" s="2">
        <v>43135</v>
      </c>
      <c r="E6">
        <v>3.1040000000000001</v>
      </c>
      <c r="F6">
        <v>5.79</v>
      </c>
      <c r="G6">
        <v>20180817</v>
      </c>
      <c r="H6">
        <v>316.55</v>
      </c>
      <c r="I6">
        <v>9.7600000000000006E-2</v>
      </c>
      <c r="J6">
        <v>20180511</v>
      </c>
      <c r="K6">
        <v>374.89</v>
      </c>
      <c r="L6">
        <v>0.1041</v>
      </c>
    </row>
    <row r="7" spans="1:12" x14ac:dyDescent="0.25">
      <c r="A7">
        <v>20180621</v>
      </c>
      <c r="B7">
        <v>5.871833333333333</v>
      </c>
      <c r="C7">
        <v>10.32</v>
      </c>
      <c r="D7" s="2">
        <v>43136</v>
      </c>
      <c r="E7">
        <v>7.4178333333333333</v>
      </c>
      <c r="F7">
        <v>11.58</v>
      </c>
      <c r="G7">
        <v>20180901</v>
      </c>
      <c r="H7">
        <v>333.72</v>
      </c>
      <c r="I7">
        <v>0.1056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20180720</v>
      </c>
      <c r="B8">
        <v>4.9399999999999995</v>
      </c>
      <c r="C8">
        <v>9.17</v>
      </c>
      <c r="D8" s="2">
        <v>43137</v>
      </c>
      <c r="E8">
        <v>3.3113333333333332</v>
      </c>
      <c r="F8">
        <v>6.5500000000000007</v>
      </c>
      <c r="G8">
        <v>20180908</v>
      </c>
      <c r="H8">
        <v>275.25</v>
      </c>
      <c r="I8">
        <v>8.9300000000000004E-2</v>
      </c>
      <c r="J8">
        <v>20180513</v>
      </c>
      <c r="K8">
        <v>241.72</v>
      </c>
      <c r="L8">
        <v>7.1499999999999994E-2</v>
      </c>
    </row>
    <row r="9" spans="1:12" x14ac:dyDescent="0.25">
      <c r="A9">
        <v>20180817</v>
      </c>
      <c r="B9">
        <v>4.4661666666666671</v>
      </c>
      <c r="C9">
        <v>8.34</v>
      </c>
      <c r="D9" s="2">
        <v>43138</v>
      </c>
      <c r="E9">
        <v>8.7041666666666675</v>
      </c>
      <c r="F9">
        <v>13.850000000000001</v>
      </c>
      <c r="G9">
        <v>20180909</v>
      </c>
      <c r="H9">
        <v>235.73</v>
      </c>
      <c r="I9">
        <v>7.6399999999999996E-2</v>
      </c>
      <c r="J9">
        <v>20180514</v>
      </c>
      <c r="K9">
        <v>283.54000000000002</v>
      </c>
      <c r="L9">
        <v>8.2699999999999996E-2</v>
      </c>
    </row>
    <row r="10" spans="1:12" x14ac:dyDescent="0.25">
      <c r="A10">
        <v>20180908</v>
      </c>
      <c r="B10">
        <v>3.9948333333333332</v>
      </c>
      <c r="C10">
        <v>7.9799999999999995</v>
      </c>
      <c r="D10" s="2">
        <v>43139</v>
      </c>
      <c r="E10">
        <v>3.8969999999999998</v>
      </c>
      <c r="F10">
        <v>7.12</v>
      </c>
      <c r="G10">
        <v>20180924</v>
      </c>
      <c r="H10">
        <v>302.05</v>
      </c>
      <c r="I10">
        <v>9.6799999999999997E-2</v>
      </c>
      <c r="J10">
        <v>20180515</v>
      </c>
      <c r="K10">
        <v>379.83</v>
      </c>
      <c r="L10">
        <v>0.1056</v>
      </c>
    </row>
    <row r="11" spans="1:12" x14ac:dyDescent="0.25">
      <c r="A11">
        <v>20180909</v>
      </c>
      <c r="B11">
        <v>3.4728333333333334</v>
      </c>
      <c r="C11">
        <v>7.03</v>
      </c>
      <c r="D11" s="2">
        <v>43140</v>
      </c>
      <c r="E11">
        <v>4.5344999999999995</v>
      </c>
      <c r="F11">
        <v>8.6</v>
      </c>
      <c r="G11">
        <v>20181101</v>
      </c>
      <c r="H11">
        <v>304.20999999999998</v>
      </c>
      <c r="I11">
        <v>9.9099999999999994E-2</v>
      </c>
      <c r="J11">
        <v>20180516</v>
      </c>
      <c r="K11">
        <v>334.74</v>
      </c>
      <c r="L11">
        <v>9.9199999999999997E-2</v>
      </c>
    </row>
    <row r="12" spans="1:12" x14ac:dyDescent="0.25">
      <c r="A12">
        <v>20180924</v>
      </c>
      <c r="B12">
        <v>4.371833333333333</v>
      </c>
      <c r="C12">
        <v>8.51</v>
      </c>
      <c r="D12" s="2">
        <v>43141</v>
      </c>
      <c r="E12">
        <v>3.045666666666667</v>
      </c>
      <c r="F12">
        <v>5.92</v>
      </c>
      <c r="G12">
        <v>20181215</v>
      </c>
      <c r="H12">
        <v>203.85</v>
      </c>
      <c r="I12">
        <v>6.4799999999999996E-2</v>
      </c>
      <c r="J12">
        <v>20180517</v>
      </c>
      <c r="K12">
        <v>301.20999999999998</v>
      </c>
      <c r="L12">
        <v>9.8199999999999996E-2</v>
      </c>
    </row>
    <row r="13" spans="1:12" x14ac:dyDescent="0.25">
      <c r="A13">
        <v>20181101</v>
      </c>
      <c r="B13">
        <v>4.4424999999999999</v>
      </c>
      <c r="C13">
        <v>8.7099999999999991</v>
      </c>
      <c r="D13" s="2">
        <v>43142</v>
      </c>
      <c r="E13">
        <v>2.8296666666666668</v>
      </c>
      <c r="F13">
        <v>5.09</v>
      </c>
      <c r="G13">
        <v>20181231</v>
      </c>
      <c r="H13">
        <v>190.03</v>
      </c>
      <c r="I13">
        <v>6.3399999999999998E-2</v>
      </c>
      <c r="J13">
        <v>20180518</v>
      </c>
      <c r="K13">
        <v>363.23</v>
      </c>
      <c r="L13">
        <v>0.1033</v>
      </c>
    </row>
    <row r="14" spans="1:12" x14ac:dyDescent="0.25">
      <c r="A14">
        <v>20181215</v>
      </c>
      <c r="B14">
        <v>2.8688333333333333</v>
      </c>
      <c r="C14">
        <v>5.55</v>
      </c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A15">
        <v>20181231</v>
      </c>
      <c r="B15">
        <v>2.2314999999999996</v>
      </c>
      <c r="C15">
        <v>4.78</v>
      </c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football_test</vt:lpstr>
      <vt:lpstr>rain_test</vt:lpstr>
      <vt:lpstr>weather_merge</vt:lpstr>
      <vt:lpstr>weekday_merge</vt:lpstr>
      <vt:lpstr>month_merge</vt:lpstr>
      <vt:lpstr>hour_headway</vt:lpstr>
      <vt:lpstr>football&amp;weather</vt:lpstr>
      <vt:lpstr>a&amp;b_dedicated_merge</vt:lpstr>
      <vt:lpstr>gtfs_dbl_saving_time_mean&amp;var</vt:lpstr>
      <vt:lpstr>merge_dbl_saving_time_mean&amp;var</vt:lpstr>
      <vt:lpstr>direction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2020-01-19T01:20:13Z</dcterms:modified>
</cp:coreProperties>
</file>