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UNIVERCIDAD\Desktop\"/>
    </mc:Choice>
  </mc:AlternateContent>
  <xr:revisionPtr revIDLastSave="0" documentId="8_{CD47AB79-D380-4055-B4F7-F07D9C6E1F05}" xr6:coauthVersionLast="47" xr6:coauthVersionMax="47" xr10:uidLastSave="{00000000-0000-0000-0000-000000000000}"/>
  <bookViews>
    <workbookView xWindow="-120" yWindow="-120" windowWidth="20730" windowHeight="11160" activeTab="2" xr2:uid="{8482C6B3-7091-4D07-932F-7FF6EE0EB6FA}"/>
  </bookViews>
  <sheets>
    <sheet name="Hotel Miramar" sheetId="1" r:id="rId1"/>
    <sheet name="Ventas" sheetId="2" r:id="rId2"/>
    <sheet name="Movimient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  <c r="D6" i="3"/>
  <c r="D7" i="3"/>
  <c r="E7" i="3" s="1"/>
  <c r="D8" i="3"/>
  <c r="E8" i="3" s="1"/>
  <c r="D9" i="3"/>
  <c r="D10" i="3"/>
  <c r="D11" i="3"/>
  <c r="E11" i="3" s="1"/>
  <c r="D12" i="3"/>
  <c r="D13" i="3"/>
  <c r="E13" i="3" s="1"/>
  <c r="D14" i="3"/>
  <c r="E14" i="3" s="1"/>
  <c r="D15" i="3"/>
  <c r="E15" i="3" s="1"/>
  <c r="D4" i="3"/>
  <c r="E5" i="3"/>
  <c r="E6" i="3"/>
  <c r="E9" i="3"/>
  <c r="E10" i="3"/>
  <c r="E12" i="3"/>
  <c r="E4" i="3"/>
  <c r="F12" i="2"/>
  <c r="C12" i="2"/>
  <c r="D12" i="2"/>
  <c r="E12" i="2"/>
  <c r="B12" i="2"/>
  <c r="F4" i="2"/>
  <c r="F5" i="2"/>
  <c r="F6" i="2"/>
  <c r="F7" i="2"/>
  <c r="F8" i="2"/>
  <c r="F9" i="2"/>
  <c r="F10" i="2"/>
  <c r="F5" i="1"/>
  <c r="F6" i="1"/>
  <c r="F7" i="1"/>
  <c r="F8" i="1"/>
  <c r="F9" i="1"/>
  <c r="F10" i="1"/>
  <c r="F11" i="1"/>
  <c r="F4" i="1"/>
  <c r="E5" i="1"/>
  <c r="E6" i="1"/>
  <c r="E7" i="1"/>
  <c r="E8" i="1"/>
  <c r="E9" i="1"/>
  <c r="E10" i="1"/>
  <c r="E11" i="1"/>
  <c r="E4" i="1"/>
  <c r="D5" i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<sst xmlns="http://schemas.openxmlformats.org/spreadsheetml/2006/main" count="50" uniqueCount="49">
  <si>
    <t>HOTEL MIRAMAR</t>
  </si>
  <si>
    <t>Cliente</t>
  </si>
  <si>
    <t>Fecha de llegada</t>
  </si>
  <si>
    <t>Dias de estancia</t>
  </si>
  <si>
    <t>Precio</t>
  </si>
  <si>
    <t>IVA</t>
  </si>
  <si>
    <t>Total</t>
  </si>
  <si>
    <t>Antonio Perez</t>
  </si>
  <si>
    <t>Juan Fernandez</t>
  </si>
  <si>
    <t>Amelia Anton</t>
  </si>
  <si>
    <t>Violeta Rodriguez</t>
  </si>
  <si>
    <t>Carmen Benavente</t>
  </si>
  <si>
    <t>Mario Puerta</t>
  </si>
  <si>
    <t>Salvador Yusta</t>
  </si>
  <si>
    <t>Precio habitacion</t>
  </si>
  <si>
    <t>Marisa Peña</t>
  </si>
  <si>
    <t>VENTAS EFECTUADAS EN 2001</t>
  </si>
  <si>
    <t>Vendedor</t>
  </si>
  <si>
    <t>T1</t>
  </si>
  <si>
    <t>T2</t>
  </si>
  <si>
    <t>T3</t>
  </si>
  <si>
    <t>T4</t>
  </si>
  <si>
    <t>Total por vendedor</t>
  </si>
  <si>
    <t>Giovanno Santiago</t>
  </si>
  <si>
    <t>Teresa Losada</t>
  </si>
  <si>
    <t>Jose Luiz Jiminez</t>
  </si>
  <si>
    <t>Cristina Rodriguez</t>
  </si>
  <si>
    <t>Ana Alcolea</t>
  </si>
  <si>
    <t>Emma Berzal</t>
  </si>
  <si>
    <t>Celia Pulido</t>
  </si>
  <si>
    <t>Total por trimestre</t>
  </si>
  <si>
    <t>MOVIMIENTOS AÑO 2001</t>
  </si>
  <si>
    <t>MES</t>
  </si>
  <si>
    <t>INGRESOS</t>
  </si>
  <si>
    <t>GASTOS</t>
  </si>
  <si>
    <t>BENEFICIOS</t>
  </si>
  <si>
    <t>PORCENTAJE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</si>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</sst>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\ [$€-C0A]_-;\-* #,##0.00\ [$€-C0A]_-;_-* &quot;-&quot;??\ [$€-C0A]_-;_-@_-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9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7" fontId="0" fillId="0" borderId="1" xfId="0" applyNumberFormat="1" applyBorder="1"/>
    <xf numFmtId="0" fontId="0" fillId="0" borderId="0" xfId="0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0" borderId="2" xfId="0" applyBorder="1"/>
    <xf numFmtId="0" fontId="0" fillId="2" borderId="7" xfId="0" applyFill="1" applyBorder="1"/>
    <xf numFmtId="0" fontId="0" fillId="5" borderId="2" xfId="0" applyFill="1" applyBorder="1"/>
    <xf numFmtId="0" fontId="0" fillId="4" borderId="4" xfId="0" applyFill="1" applyBorder="1"/>
    <xf numFmtId="0" fontId="0" fillId="0" borderId="8" xfId="0" applyBorder="1"/>
    <xf numFmtId="0" fontId="0" fillId="0" borderId="9" xfId="0" applyBorder="1"/>
    <xf numFmtId="0" fontId="0" fillId="5" borderId="10" xfId="0" applyFill="1" applyBorder="1"/>
    <xf numFmtId="0" fontId="0" fillId="0" borderId="0" xfId="0" applyBorder="1"/>
    <xf numFmtId="0" fontId="0" fillId="0" borderId="5" xfId="0" applyBorder="1"/>
    <xf numFmtId="0" fontId="0" fillId="2" borderId="7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8" xfId="0" applyFill="1" applyBorder="1"/>
    <xf numFmtId="0" fontId="0" fillId="5" borderId="12" xfId="0" applyFill="1" applyBorder="1"/>
    <xf numFmtId="0" fontId="0" fillId="2" borderId="2" xfId="0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3" borderId="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 applyAlignment="1">
      <alignment horizontal="center" vertical="center" wrapText="1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'Hotel Miramar'!$F$3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'Hotel Miramar'!$A$4:$A$11</c:f>
              <c:strCache>
                <c:ptCount val="8"/>
                <c:pt idx="0">
                  <c:v>Antonio Perez</c:v>
                </c:pt>
                <c:pt idx="1">
                  <c:v>Juan Fernandez</c:v>
                </c:pt>
                <c:pt idx="2">
                  <c:v>Amelia Anton</c:v>
                </c:pt>
                <c:pt idx="3">
                  <c:v>Marisa Peña</c:v>
                </c:pt>
                <c:pt idx="4">
                  <c:v>Violeta Rodriguez</c:v>
                </c:pt>
                <c:pt idx="5">
                  <c:v>Carmen Benavente</c:v>
                </c:pt>
                <c:pt idx="6">
                  <c:v>Mario Puerta</c:v>
                </c:pt>
                <c:pt idx="7">
                  <c:v>Salvador Yusta</c:v>
                </c:pt>
              </c:strCache>
            </c:strRef>
          </c:cat>
          <c:val>
            <c:numRef>
              <c:f>'Hotel Miramar'!$F$4:$F$11</c:f>
              <c:numCache>
                <c:formatCode>_-* #,##0.00\ [$€-C0A]_-;\-* #,##0.00\ [$€-C0A]_-;_-* "-"??\ [$€-C0A]_-;_-@_-</c:formatCode>
                <c:ptCount val="8"/>
                <c:pt idx="0">
                  <c:v>126.41680000000001</c:v>
                </c:pt>
                <c:pt idx="1">
                  <c:v>316.04199999999997</c:v>
                </c:pt>
                <c:pt idx="2">
                  <c:v>252.83360000000002</c:v>
                </c:pt>
                <c:pt idx="3">
                  <c:v>442.4588</c:v>
                </c:pt>
                <c:pt idx="4">
                  <c:v>884.91759999999999</c:v>
                </c:pt>
                <c:pt idx="5">
                  <c:v>632.08399999999995</c:v>
                </c:pt>
                <c:pt idx="6">
                  <c:v>189.62520000000001</c:v>
                </c:pt>
                <c:pt idx="7">
                  <c:v>316.04199999999997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D-4168-A06B-E2515074ACB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Ventas!$F$3</c:f>
              <c:strCache>
                <c:ptCount val="1"/>
                <c:pt idx="0">
                  <c:v>Total por vendedor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420-485D-9954-ACB28CA969C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3"/>
              <c:tx>
                <c:rich>
                  <a:bodyPr/>
                  <a:lstStyle/>
                  <a:p>
                    <a:fld id="{AFDAF33E-9167-43AC-AFE1-BB9F0D2B542A}" type="PERCENTAG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420-485D-9954-ACB28CA969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Ventas!$A$4:$A$10</c:f>
              <c:strCache>
                <c:ptCount val="7"/>
                <c:pt idx="0">
                  <c:v>Giovanno Santiago</c:v>
                </c:pt>
                <c:pt idx="1">
                  <c:v>Teresa Losada</c:v>
                </c:pt>
                <c:pt idx="2">
                  <c:v>Jose Luiz Jiminez</c:v>
                </c:pt>
                <c:pt idx="3">
                  <c:v>Cristina Rodriguez</c:v>
                </c:pt>
                <c:pt idx="4">
                  <c:v>Ana Alcolea</c:v>
                </c:pt>
                <c:pt idx="5">
                  <c:v>Emma Berzal</c:v>
                </c:pt>
                <c:pt idx="6">
                  <c:v>Celia Pulido</c:v>
                </c:pt>
              </c:strCache>
            </c:strRef>
          </c:cat>
          <c:val>
            <c:numRef>
              <c:f>Ventas!$F$4:$F$10</c:f>
              <c:numCache>
                <c:formatCode>General</c:formatCode>
                <c:ptCount val="7"/>
                <c:pt idx="0">
                  <c:v>75929</c:v>
                </c:pt>
                <c:pt idx="1">
                  <c:v>103170</c:v>
                </c:pt>
                <c:pt idx="2">
                  <c:v>121559</c:v>
                </c:pt>
                <c:pt idx="3">
                  <c:v>123641</c:v>
                </c:pt>
                <c:pt idx="4">
                  <c:v>189336</c:v>
                </c:pt>
                <c:pt idx="5">
                  <c:v>196638</c:v>
                </c:pt>
                <c:pt idx="6">
                  <c:v>211689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0-485D-9954-ACB28CA969C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Movimientos!$B$3</c:f>
              <c:strCache>
                <c:ptCount val="1"/>
                <c:pt idx="0">
                  <c:v>INGRESOS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Movimientos!$A$4:$A$15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Movimientos!$B$4:$B$15</c:f>
              <c:numCache>
                <c:formatCode>General</c:formatCode>
                <c:ptCount val="12"/>
                <c:pt idx="0">
                  <c:v>234.54</c:v>
                </c:pt>
                <c:pt idx="1">
                  <c:v>345.67</c:v>
                </c:pt>
                <c:pt idx="2">
                  <c:v>2336.65</c:v>
                </c:pt>
                <c:pt idx="3">
                  <c:v>234.67</c:v>
                </c:pt>
                <c:pt idx="4">
                  <c:v>5678.32</c:v>
                </c:pt>
                <c:pt idx="5">
                  <c:v>1567.34</c:v>
                </c:pt>
                <c:pt idx="6">
                  <c:v>345.67</c:v>
                </c:pt>
                <c:pt idx="7">
                  <c:v>456.78</c:v>
                </c:pt>
                <c:pt idx="8">
                  <c:v>2234.4499999999998</c:v>
                </c:pt>
                <c:pt idx="9">
                  <c:v>456.78</c:v>
                </c:pt>
                <c:pt idx="10">
                  <c:v>5678.34</c:v>
                </c:pt>
                <c:pt idx="11">
                  <c:v>5678.34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F-4F93-BD85-18F91A6307C7}"/>
            </c:ext>
          </c:extLst>
        </c:ser>
        <c:ser>
          <c:idx val="1"/>
          <c:order val="1"/>
          <c:tx>
            <c:strRef>
              <c:f>Movimientos!$C$3</c:f>
              <c:strCache>
                <c:ptCount val="1"/>
                <c:pt idx="0">
                  <c:v>GASTOS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Movimientos!$A$4:$A$15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Movimientos!$C$4:$C$15</c:f>
              <c:numCache>
                <c:formatCode>General</c:formatCode>
                <c:ptCount val="12"/>
                <c:pt idx="0">
                  <c:v>52.25</c:v>
                </c:pt>
                <c:pt idx="1">
                  <c:v>68.25</c:v>
                </c:pt>
                <c:pt idx="2">
                  <c:v>356.21</c:v>
                </c:pt>
                <c:pt idx="3">
                  <c:v>258.54000000000002</c:v>
                </c:pt>
                <c:pt idx="4">
                  <c:v>147.68</c:v>
                </c:pt>
                <c:pt idx="5">
                  <c:v>368.25</c:v>
                </c:pt>
                <c:pt idx="6">
                  <c:v>98.78</c:v>
                </c:pt>
                <c:pt idx="7">
                  <c:v>325.98</c:v>
                </c:pt>
                <c:pt idx="8">
                  <c:v>325.74</c:v>
                </c:pt>
                <c:pt idx="9">
                  <c:v>214.25</c:v>
                </c:pt>
                <c:pt idx="10">
                  <c:v>3987.25</c:v>
                </c:pt>
                <c:pt idx="11">
                  <c:v>4698.25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7F-4F93-BD85-18F91A630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5587568"/>
        <c:axId val="2012828704"/>
        <c:axId val="0"/>
      </c:bar3DChart>
      <c:catAx>
        <c:axId val="7558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12828704"/>
        <c:crosses val="autoZero"/>
        <c:auto val="1"/>
        <c:lblAlgn val="ctr"/>
        <c:lblOffset val="100"/>
        <c:noMultiLvlLbl val="0"/>
      </c:catAx>
      <c:valAx>
        <c:axId val="201282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58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2</xdr:row>
      <xdr:rowOff>6123</xdr:rowOff>
    </xdr:from>
    <xdr:to>
      <xdr:col>12</xdr:col>
      <xdr:colOff>47625</xdr:colOff>
      <xdr:row>15</xdr:row>
      <xdr:rowOff>82323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323650-DDC0-E4CA-D5B0-8678BA48E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</xdr:row>
      <xdr:rowOff>109537</xdr:rowOff>
    </xdr:from>
    <xdr:to>
      <xdr:col>12</xdr:col>
      <xdr:colOff>95250</xdr:colOff>
      <xdr:row>14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F7282C-6401-B797-CD17-243382B9C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</xdr:row>
      <xdr:rowOff>61912</xdr:rowOff>
    </xdr:from>
    <xdr:to>
      <xdr:col>11</xdr:col>
      <xdr:colOff>428625</xdr:colOff>
      <xdr:row>15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2D2998-8BE3-8294-580F-242DE2F37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AEF9-EE29-4CAC-B336-7981F53B6279}">
  <sheetPr>
    <tabColor rgb="FF7030A0"/>
  </sheetPr>
  <dimension ref="A1:F14"/>
  <sheetViews>
    <sheetView zoomScaleNormal="100" workbookViewId="0">
      <selection activeCell="M12" sqref="M12"/>
    </sheetView>
  </sheetViews>
  <sheetFormatPr baseColWidth="10" defaultRowHeight="15" x14ac:dyDescent="0.25"/>
  <cols>
    <col min="1" max="1" width="18" bestFit="1" customWidth="1"/>
  </cols>
  <sheetData>
    <row r="1" spans="1:6" x14ac:dyDescent="0.25">
      <c r="A1" t="s">
        <v>0</v>
      </c>
    </row>
    <row r="3" spans="1:6" s="3" customFormat="1" ht="30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5">
      <c r="A4" s="5" t="s">
        <v>7</v>
      </c>
      <c r="B4" s="6">
        <v>37432</v>
      </c>
      <c r="C4" s="5">
        <v>2</v>
      </c>
      <c r="D4" s="7">
        <f>$B$13*C4</f>
        <v>108.98</v>
      </c>
      <c r="E4" s="7">
        <f>D4*$B$14</f>
        <v>17.436800000000002</v>
      </c>
      <c r="F4" s="7">
        <f>D4+E4</f>
        <v>126.41680000000001</v>
      </c>
    </row>
    <row r="5" spans="1:6" x14ac:dyDescent="0.25">
      <c r="A5" s="5" t="s">
        <v>8</v>
      </c>
      <c r="B5" s="6">
        <v>37427</v>
      </c>
      <c r="C5" s="5">
        <v>5</v>
      </c>
      <c r="D5" s="7">
        <f t="shared" ref="D5:D11" si="0">$B$13*C5</f>
        <v>272.45</v>
      </c>
      <c r="E5" s="7">
        <f t="shared" ref="E5:E11" si="1">D5*$B$14</f>
        <v>43.591999999999999</v>
      </c>
      <c r="F5" s="7">
        <f t="shared" ref="F5:F11" si="2">D5+E5</f>
        <v>316.04199999999997</v>
      </c>
    </row>
    <row r="6" spans="1:6" x14ac:dyDescent="0.25">
      <c r="A6" s="5" t="s">
        <v>9</v>
      </c>
      <c r="B6" s="6">
        <v>37390</v>
      </c>
      <c r="C6" s="5">
        <v>4</v>
      </c>
      <c r="D6" s="7">
        <f t="shared" si="0"/>
        <v>217.96</v>
      </c>
      <c r="E6" s="7">
        <f t="shared" si="1"/>
        <v>34.873600000000003</v>
      </c>
      <c r="F6" s="7">
        <f t="shared" si="2"/>
        <v>252.83360000000002</v>
      </c>
    </row>
    <row r="7" spans="1:6" x14ac:dyDescent="0.25">
      <c r="A7" s="5" t="s">
        <v>15</v>
      </c>
      <c r="B7" s="6">
        <v>37412</v>
      </c>
      <c r="C7" s="5">
        <v>7</v>
      </c>
      <c r="D7" s="7">
        <f t="shared" si="0"/>
        <v>381.43</v>
      </c>
      <c r="E7" s="7">
        <f t="shared" si="1"/>
        <v>61.028800000000004</v>
      </c>
      <c r="F7" s="7">
        <f t="shared" si="2"/>
        <v>442.4588</v>
      </c>
    </row>
    <row r="8" spans="1:6" x14ac:dyDescent="0.25">
      <c r="A8" s="5" t="s">
        <v>10</v>
      </c>
      <c r="B8" s="6">
        <v>37421</v>
      </c>
      <c r="C8" s="5">
        <v>14</v>
      </c>
      <c r="D8" s="7">
        <f t="shared" si="0"/>
        <v>762.86</v>
      </c>
      <c r="E8" s="7">
        <f t="shared" si="1"/>
        <v>122.05760000000001</v>
      </c>
      <c r="F8" s="7">
        <f t="shared" si="2"/>
        <v>884.91759999999999</v>
      </c>
    </row>
    <row r="9" spans="1:6" x14ac:dyDescent="0.25">
      <c r="A9" s="5" t="s">
        <v>11</v>
      </c>
      <c r="B9" s="6">
        <v>37444</v>
      </c>
      <c r="C9" s="5">
        <v>10</v>
      </c>
      <c r="D9" s="7">
        <f t="shared" si="0"/>
        <v>544.9</v>
      </c>
      <c r="E9" s="7">
        <f t="shared" si="1"/>
        <v>87.183999999999997</v>
      </c>
      <c r="F9" s="7">
        <f t="shared" si="2"/>
        <v>632.08399999999995</v>
      </c>
    </row>
    <row r="10" spans="1:6" x14ac:dyDescent="0.25">
      <c r="A10" s="5" t="s">
        <v>12</v>
      </c>
      <c r="B10" s="6">
        <v>37442</v>
      </c>
      <c r="C10" s="5">
        <v>3</v>
      </c>
      <c r="D10" s="7">
        <f t="shared" si="0"/>
        <v>163.47</v>
      </c>
      <c r="E10" s="7">
        <f t="shared" si="1"/>
        <v>26.155200000000001</v>
      </c>
      <c r="F10" s="7">
        <f t="shared" si="2"/>
        <v>189.62520000000001</v>
      </c>
    </row>
    <row r="11" spans="1:6" x14ac:dyDescent="0.25">
      <c r="A11" s="5" t="s">
        <v>13</v>
      </c>
      <c r="B11" s="6">
        <v>37438</v>
      </c>
      <c r="C11" s="5">
        <v>5</v>
      </c>
      <c r="D11" s="7">
        <f t="shared" si="0"/>
        <v>272.45</v>
      </c>
      <c r="E11" s="7">
        <f t="shared" si="1"/>
        <v>43.591999999999999</v>
      </c>
      <c r="F11" s="7">
        <f t="shared" si="2"/>
        <v>316.04199999999997</v>
      </c>
    </row>
    <row r="13" spans="1:6" x14ac:dyDescent="0.25">
      <c r="A13" t="s">
        <v>14</v>
      </c>
      <c r="B13" s="2">
        <v>54.49</v>
      </c>
    </row>
    <row r="14" spans="1:6" x14ac:dyDescent="0.25">
      <c r="A14" t="s">
        <v>5</v>
      </c>
      <c r="B14" s="1">
        <v>0.16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FB5A-D4F9-419C-A2AC-F2D3CECB69A9}">
  <sheetPr>
    <tabColor theme="7"/>
  </sheetPr>
  <dimension ref="A1:F12"/>
  <sheetViews>
    <sheetView workbookViewId="0">
      <selection activeCell="J18" sqref="J18"/>
    </sheetView>
  </sheetViews>
  <sheetFormatPr baseColWidth="10" defaultRowHeight="15" x14ac:dyDescent="0.25"/>
  <cols>
    <col min="1" max="1" width="20.85546875" customWidth="1"/>
  </cols>
  <sheetData>
    <row r="1" spans="1:6" x14ac:dyDescent="0.25">
      <c r="A1" s="8" t="s">
        <v>16</v>
      </c>
      <c r="B1" s="8"/>
    </row>
    <row r="3" spans="1:6" s="3" customFormat="1" ht="30" x14ac:dyDescent="0.25">
      <c r="A3" s="20" t="s">
        <v>17</v>
      </c>
      <c r="B3" s="24" t="s">
        <v>18</v>
      </c>
      <c r="C3" s="24" t="s">
        <v>19</v>
      </c>
      <c r="D3" s="24" t="s">
        <v>20</v>
      </c>
      <c r="E3" s="24" t="s">
        <v>21</v>
      </c>
      <c r="F3" s="32" t="s">
        <v>22</v>
      </c>
    </row>
    <row r="4" spans="1:6" x14ac:dyDescent="0.25">
      <c r="A4" s="21" t="s">
        <v>23</v>
      </c>
      <c r="B4" s="25">
        <v>12452</v>
      </c>
      <c r="C4" s="19">
        <v>12587</v>
      </c>
      <c r="D4" s="26">
        <v>25412</v>
      </c>
      <c r="E4" s="25">
        <v>25478</v>
      </c>
      <c r="F4" s="17">
        <f>SUM(B4:E4)</f>
        <v>75929</v>
      </c>
    </row>
    <row r="5" spans="1:6" x14ac:dyDescent="0.25">
      <c r="A5" s="22" t="s">
        <v>24</v>
      </c>
      <c r="B5" s="26">
        <v>14783</v>
      </c>
      <c r="C5" s="18">
        <v>25987</v>
      </c>
      <c r="D5" s="16">
        <v>25413</v>
      </c>
      <c r="E5" s="31">
        <v>36987</v>
      </c>
      <c r="F5" s="10">
        <f t="shared" ref="F5:F10" si="0">SUM(B5:E5)</f>
        <v>103170</v>
      </c>
    </row>
    <row r="6" spans="1:6" x14ac:dyDescent="0.25">
      <c r="A6" s="29" t="s">
        <v>25</v>
      </c>
      <c r="B6" s="16">
        <v>21458</v>
      </c>
      <c r="C6" s="30">
        <v>32567</v>
      </c>
      <c r="D6" s="11">
        <v>45987</v>
      </c>
      <c r="E6" s="30">
        <v>21547</v>
      </c>
      <c r="F6" s="13">
        <f t="shared" si="0"/>
        <v>121559</v>
      </c>
    </row>
    <row r="7" spans="1:6" x14ac:dyDescent="0.25">
      <c r="A7" s="27" t="s">
        <v>26</v>
      </c>
      <c r="B7" s="16">
        <v>21479</v>
      </c>
      <c r="C7" s="16">
        <v>32567</v>
      </c>
      <c r="D7" s="11">
        <v>32654</v>
      </c>
      <c r="E7" s="11">
        <v>36941</v>
      </c>
      <c r="F7" s="17">
        <f t="shared" si="0"/>
        <v>123641</v>
      </c>
    </row>
    <row r="8" spans="1:6" x14ac:dyDescent="0.25">
      <c r="A8" s="22" t="s">
        <v>27</v>
      </c>
      <c r="B8" s="11">
        <v>32547</v>
      </c>
      <c r="C8" s="11">
        <v>32548</v>
      </c>
      <c r="D8" s="16">
        <v>98752</v>
      </c>
      <c r="E8" s="11">
        <v>25489</v>
      </c>
      <c r="F8" s="9">
        <f t="shared" si="0"/>
        <v>189336</v>
      </c>
    </row>
    <row r="9" spans="1:6" x14ac:dyDescent="0.25">
      <c r="A9" s="27" t="s">
        <v>28</v>
      </c>
      <c r="B9" s="25">
        <v>32584</v>
      </c>
      <c r="C9" s="19">
        <v>65988</v>
      </c>
      <c r="D9" s="11">
        <v>32654</v>
      </c>
      <c r="E9" s="11">
        <v>65412</v>
      </c>
      <c r="F9" s="10">
        <f t="shared" si="0"/>
        <v>196638</v>
      </c>
    </row>
    <row r="10" spans="1:6" x14ac:dyDescent="0.25">
      <c r="A10" s="28" t="s">
        <v>29</v>
      </c>
      <c r="B10" s="11">
        <v>21548</v>
      </c>
      <c r="C10" s="31">
        <v>21548</v>
      </c>
      <c r="D10" s="19">
        <v>69841</v>
      </c>
      <c r="E10" s="11">
        <v>98752</v>
      </c>
      <c r="F10" s="10">
        <f t="shared" si="0"/>
        <v>211689</v>
      </c>
    </row>
    <row r="11" spans="1:6" x14ac:dyDescent="0.25">
      <c r="A11" s="15"/>
      <c r="B11" s="25"/>
      <c r="C11" s="19"/>
      <c r="D11" s="19"/>
      <c r="E11" s="11"/>
      <c r="F11" s="11"/>
    </row>
    <row r="12" spans="1:6" x14ac:dyDescent="0.25">
      <c r="A12" s="12" t="s">
        <v>30</v>
      </c>
      <c r="B12" s="13">
        <f>SUM(B4:B10)</f>
        <v>156851</v>
      </c>
      <c r="C12" s="23">
        <f t="shared" ref="C12:F12" si="1">SUM(C4:C10)</f>
        <v>223792</v>
      </c>
      <c r="D12" s="13">
        <f t="shared" si="1"/>
        <v>330713</v>
      </c>
      <c r="E12" s="13">
        <f t="shared" si="1"/>
        <v>310606</v>
      </c>
      <c r="F12" s="14">
        <f t="shared" si="1"/>
        <v>1021962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84E0-D954-49B6-B6CD-D25F74884A19}">
  <sheetPr>
    <tabColor theme="9"/>
  </sheetPr>
  <dimension ref="A1:E15"/>
  <sheetViews>
    <sheetView tabSelected="1" workbookViewId="0">
      <selection activeCell="E12" sqref="E12"/>
    </sheetView>
  </sheetViews>
  <sheetFormatPr baseColWidth="10" defaultRowHeight="15" x14ac:dyDescent="0.25"/>
  <cols>
    <col min="4" max="4" width="12.42578125" customWidth="1"/>
    <col min="5" max="5" width="12.85546875" customWidth="1"/>
  </cols>
  <sheetData>
    <row r="1" spans="1:5" x14ac:dyDescent="0.25">
      <c r="A1" t="s">
        <v>31</v>
      </c>
    </row>
    <row r="3" spans="1:5" x14ac:dyDescent="0.25">
      <c r="A3" s="33" t="s">
        <v>32</v>
      </c>
      <c r="B3" s="33" t="s">
        <v>33</v>
      </c>
      <c r="C3" s="33" t="s">
        <v>34</v>
      </c>
      <c r="D3" s="33" t="s">
        <v>35</v>
      </c>
      <c r="E3" s="33" t="s">
        <v>36</v>
      </c>
    </row>
    <row r="4" spans="1:5" x14ac:dyDescent="0.25">
      <c r="A4" s="34" t="s">
        <v>37</v>
      </c>
      <c r="B4" s="35">
        <v>234.54</v>
      </c>
      <c r="C4" s="35">
        <v>52.25</v>
      </c>
      <c r="D4" s="35">
        <f>B4-C4</f>
        <v>182.29</v>
      </c>
      <c r="E4" s="35">
        <f>D4*14%</f>
        <v>25.520600000000002</v>
      </c>
    </row>
    <row r="5" spans="1:5" x14ac:dyDescent="0.25">
      <c r="A5" s="34" t="s">
        <v>38</v>
      </c>
      <c r="B5" s="35">
        <v>345.67</v>
      </c>
      <c r="C5" s="35">
        <v>68.25</v>
      </c>
      <c r="D5" s="35">
        <f t="shared" ref="D5:D15" si="0">B5-C5</f>
        <v>277.42</v>
      </c>
      <c r="E5" s="35">
        <f t="shared" ref="E5:E15" si="1">D5*14%</f>
        <v>38.838800000000006</v>
      </c>
    </row>
    <row r="6" spans="1:5" x14ac:dyDescent="0.25">
      <c r="A6" s="34" t="s">
        <v>39</v>
      </c>
      <c r="B6" s="35">
        <v>2336.65</v>
      </c>
      <c r="C6" s="35">
        <v>356.21</v>
      </c>
      <c r="D6" s="35">
        <f t="shared" si="0"/>
        <v>1980.44</v>
      </c>
      <c r="E6" s="35">
        <f t="shared" si="1"/>
        <v>277.26160000000004</v>
      </c>
    </row>
    <row r="7" spans="1:5" x14ac:dyDescent="0.25">
      <c r="A7" s="34" t="s">
        <v>40</v>
      </c>
      <c r="B7" s="35">
        <v>234.67</v>
      </c>
      <c r="C7" s="35">
        <v>258.54000000000002</v>
      </c>
      <c r="D7" s="36">
        <f t="shared" si="0"/>
        <v>-23.870000000000033</v>
      </c>
      <c r="E7" s="36">
        <f t="shared" si="1"/>
        <v>-3.341800000000005</v>
      </c>
    </row>
    <row r="8" spans="1:5" x14ac:dyDescent="0.25">
      <c r="A8" s="34" t="s">
        <v>41</v>
      </c>
      <c r="B8" s="35">
        <v>5678.32</v>
      </c>
      <c r="C8" s="35">
        <v>147.68</v>
      </c>
      <c r="D8" s="35">
        <f t="shared" si="0"/>
        <v>5530.6399999999994</v>
      </c>
      <c r="E8" s="35">
        <f t="shared" si="1"/>
        <v>774.28959999999995</v>
      </c>
    </row>
    <row r="9" spans="1:5" x14ac:dyDescent="0.25">
      <c r="A9" s="34" t="s">
        <v>42</v>
      </c>
      <c r="B9" s="35">
        <v>1567.34</v>
      </c>
      <c r="C9" s="35">
        <v>368.25</v>
      </c>
      <c r="D9" s="35">
        <f t="shared" si="0"/>
        <v>1199.0899999999999</v>
      </c>
      <c r="E9" s="35">
        <f t="shared" si="1"/>
        <v>167.87260000000001</v>
      </c>
    </row>
    <row r="10" spans="1:5" x14ac:dyDescent="0.25">
      <c r="A10" s="34" t="s">
        <v>43</v>
      </c>
      <c r="B10" s="35">
        <v>345.67</v>
      </c>
      <c r="C10" s="35">
        <v>98.78</v>
      </c>
      <c r="D10" s="35">
        <f t="shared" si="0"/>
        <v>246.89000000000001</v>
      </c>
      <c r="E10" s="35">
        <f t="shared" si="1"/>
        <v>34.564600000000006</v>
      </c>
    </row>
    <row r="11" spans="1:5" x14ac:dyDescent="0.25">
      <c r="A11" s="34" t="s">
        <v>44</v>
      </c>
      <c r="B11" s="35">
        <v>456.78</v>
      </c>
      <c r="C11" s="35">
        <v>325.98</v>
      </c>
      <c r="D11" s="35">
        <f t="shared" si="0"/>
        <v>130.79999999999995</v>
      </c>
      <c r="E11" s="35">
        <f t="shared" si="1"/>
        <v>18.311999999999994</v>
      </c>
    </row>
    <row r="12" spans="1:5" x14ac:dyDescent="0.25">
      <c r="A12" s="34" t="s">
        <v>45</v>
      </c>
      <c r="B12" s="35">
        <v>2234.4499999999998</v>
      </c>
      <c r="C12" s="35">
        <v>325.74</v>
      </c>
      <c r="D12" s="35">
        <f t="shared" si="0"/>
        <v>1908.7099999999998</v>
      </c>
      <c r="E12" s="35">
        <f t="shared" si="1"/>
        <v>267.21940000000001</v>
      </c>
    </row>
    <row r="13" spans="1:5" x14ac:dyDescent="0.25">
      <c r="A13" s="34" t="s">
        <v>46</v>
      </c>
      <c r="B13" s="35">
        <v>456.78</v>
      </c>
      <c r="C13" s="35">
        <v>214.25</v>
      </c>
      <c r="D13" s="35">
        <f t="shared" si="0"/>
        <v>242.52999999999997</v>
      </c>
      <c r="E13" s="35">
        <f t="shared" si="1"/>
        <v>33.9542</v>
      </c>
    </row>
    <row r="14" spans="1:5" x14ac:dyDescent="0.25">
      <c r="A14" s="34" t="s">
        <v>47</v>
      </c>
      <c r="B14" s="35">
        <v>5678.34</v>
      </c>
      <c r="C14" s="35">
        <v>3987.25</v>
      </c>
      <c r="D14" s="35">
        <f t="shared" si="0"/>
        <v>1691.0900000000001</v>
      </c>
      <c r="E14" s="35">
        <f t="shared" si="1"/>
        <v>236.75260000000003</v>
      </c>
    </row>
    <row r="15" spans="1:5" x14ac:dyDescent="0.25">
      <c r="A15" s="34" t="s">
        <v>48</v>
      </c>
      <c r="B15" s="35">
        <v>5678.34</v>
      </c>
      <c r="C15" s="35">
        <v>4698.25</v>
      </c>
      <c r="D15" s="35">
        <f t="shared" si="0"/>
        <v>980.09000000000015</v>
      </c>
      <c r="E15" s="35">
        <f t="shared" si="1"/>
        <v>137.21260000000004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Hotel Miramar</vt:lpstr>
      <vt:lpstr>Ventas</vt:lpstr>
      <vt:lpstr>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CGUNIVERCIDAD</dc:creator>
  <cp:lastModifiedBy>CGUNIVERCIDAD</cp:lastModifiedBy>
  <dcterms:created xsi:type="dcterms:W3CDTF">2023-10-09T15:15:48Z</dcterms:created>
  <dcterms:modified xsi:type="dcterms:W3CDTF">2023-10-09T16:30:02Z</dcterms:modified>
</cp:coreProperties>
</file>