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2ECB458A-BF7C-47EB-9F86-EC79845A1183}" xr6:coauthVersionLast="36" xr6:coauthVersionMax="36" xr10:uidLastSave="{00000000-0000-0000-0000-000000000000}"/>
  <bookViews>
    <workbookView xWindow="0" yWindow="0" windowWidth="19440" windowHeight="10440" activeTab="2" xr2:uid="{00000000-000D-0000-FFFF-FFFF00000000}"/>
  </bookViews>
  <sheets>
    <sheet name="KVell micro-benchmark write" sheetId="1" r:id="rId1"/>
    <sheet name="KVell YCSB" sheetId="2" r:id="rId2"/>
    <sheet name="P2KVS-LevelDB" sheetId="3" r:id="rId3"/>
    <sheet name="同步接口" sheetId="5" r:id="rId4"/>
    <sheet name="重测CPU占用" sheetId="6" r:id="rId5"/>
    <sheet name="RocksDB的CPU占用" sheetId="4" r:id="rId6"/>
    <sheet name="Sheet1" sheetId="7" r:id="rId7"/>
    <sheet name="Sheet2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36" i="1"/>
  <c r="H114" i="8" l="1"/>
  <c r="I114" i="8"/>
  <c r="H115" i="8"/>
  <c r="I115" i="8"/>
  <c r="H116" i="8"/>
  <c r="I116" i="8"/>
  <c r="H117" i="8"/>
  <c r="I11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I5" i="8"/>
  <c r="H5" i="8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H2" i="7"/>
  <c r="G2" i="7"/>
  <c r="M88" i="4" l="1"/>
  <c r="L88" i="4"/>
  <c r="B83" i="4"/>
  <c r="C83" i="4"/>
  <c r="D83" i="4"/>
  <c r="E83" i="4"/>
  <c r="F83" i="4"/>
  <c r="A83" i="4"/>
  <c r="B30" i="5"/>
  <c r="C30" i="5"/>
  <c r="D30" i="5"/>
  <c r="E30" i="5"/>
  <c r="F30" i="5"/>
  <c r="G30" i="5"/>
  <c r="H30" i="5"/>
  <c r="B26" i="5"/>
  <c r="C26" i="5"/>
  <c r="D26" i="5"/>
  <c r="E26" i="5"/>
  <c r="F26" i="5"/>
  <c r="G26" i="5"/>
  <c r="H26" i="5"/>
  <c r="B25" i="5"/>
  <c r="C25" i="5"/>
  <c r="D25" i="5"/>
  <c r="E25" i="5"/>
  <c r="F25" i="5"/>
  <c r="G25" i="5"/>
  <c r="H25" i="5"/>
  <c r="B27" i="5"/>
  <c r="C27" i="5"/>
  <c r="D27" i="5"/>
  <c r="E27" i="5"/>
  <c r="F27" i="5"/>
  <c r="G27" i="5"/>
  <c r="H27" i="5"/>
  <c r="B29" i="5"/>
  <c r="C29" i="5"/>
  <c r="D29" i="5"/>
  <c r="E29" i="5"/>
  <c r="F29" i="5"/>
  <c r="G29" i="5"/>
  <c r="H29" i="5"/>
  <c r="B31" i="5"/>
  <c r="C31" i="5"/>
  <c r="D31" i="5"/>
  <c r="E31" i="5"/>
  <c r="F31" i="5"/>
  <c r="G31" i="5"/>
  <c r="H31" i="5"/>
  <c r="C28" i="5"/>
  <c r="D28" i="5"/>
  <c r="E28" i="5"/>
  <c r="F28" i="5"/>
  <c r="G28" i="5"/>
  <c r="H28" i="5"/>
  <c r="B28" i="5"/>
  <c r="C24" i="5"/>
  <c r="D24" i="5"/>
  <c r="E24" i="5"/>
  <c r="F24" i="5"/>
  <c r="G24" i="5"/>
  <c r="H24" i="5"/>
  <c r="B24" i="5"/>
  <c r="I39" i="1"/>
  <c r="H39" i="1"/>
  <c r="J39" i="1" s="1"/>
  <c r="I38" i="1"/>
  <c r="J38" i="1"/>
  <c r="H38" i="1"/>
  <c r="J37" i="1"/>
  <c r="H37" i="1"/>
  <c r="I37" i="1" s="1"/>
  <c r="H36" i="1"/>
  <c r="I36" i="1" s="1"/>
  <c r="I35" i="1"/>
  <c r="J35" i="1"/>
  <c r="H35" i="1"/>
  <c r="I34" i="1"/>
  <c r="J34" i="1"/>
  <c r="H34" i="1"/>
  <c r="J33" i="1"/>
  <c r="H33" i="1"/>
  <c r="I33" i="1" s="1"/>
  <c r="H32" i="1"/>
  <c r="I32" i="1" s="1"/>
  <c r="I31" i="1"/>
  <c r="J31" i="1"/>
  <c r="H31" i="1"/>
  <c r="I30" i="1"/>
  <c r="J30" i="1"/>
  <c r="H30" i="1"/>
  <c r="J29" i="1"/>
  <c r="H29" i="1"/>
  <c r="I29" i="1" s="1"/>
  <c r="H28" i="1"/>
  <c r="I28" i="1" s="1"/>
  <c r="I27" i="1"/>
  <c r="J27" i="1"/>
  <c r="H27" i="1"/>
  <c r="I26" i="1"/>
  <c r="J26" i="1"/>
  <c r="H26" i="1"/>
  <c r="J25" i="1"/>
  <c r="H25" i="1"/>
  <c r="I25" i="1" s="1"/>
  <c r="H24" i="1"/>
  <c r="I24" i="1" s="1"/>
  <c r="I23" i="1"/>
  <c r="J23" i="1"/>
  <c r="H23" i="1"/>
  <c r="I22" i="1"/>
  <c r="J22" i="1"/>
  <c r="H22" i="1"/>
  <c r="J21" i="1"/>
  <c r="H21" i="1"/>
  <c r="I21" i="1" s="1"/>
  <c r="H20" i="1"/>
  <c r="I20" i="1" s="1"/>
  <c r="I19" i="1"/>
  <c r="J19" i="1"/>
  <c r="H19" i="1"/>
  <c r="I18" i="1"/>
  <c r="J18" i="1"/>
  <c r="H18" i="1"/>
  <c r="J17" i="1"/>
  <c r="H17" i="1"/>
  <c r="I17" i="1" s="1"/>
  <c r="H16" i="1"/>
  <c r="I16" i="1" s="1"/>
  <c r="I15" i="1"/>
  <c r="J15" i="1"/>
  <c r="H15" i="1"/>
  <c r="I14" i="1"/>
  <c r="J14" i="1"/>
  <c r="H14" i="1"/>
  <c r="H13" i="1"/>
  <c r="J13" i="1" s="1"/>
  <c r="H12" i="1"/>
  <c r="I12" i="1" s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J12" i="1" l="1"/>
  <c r="I13" i="1"/>
  <c r="J16" i="1"/>
  <c r="J20" i="1"/>
  <c r="J24" i="1"/>
  <c r="J28" i="1"/>
  <c r="J32" i="1"/>
  <c r="J36" i="1"/>
</calcChain>
</file>

<file path=xl/sharedStrings.xml><?xml version="1.0" encoding="utf-8"?>
<sst xmlns="http://schemas.openxmlformats.org/spreadsheetml/2006/main" count="107" uniqueCount="79">
  <si>
    <t>原micro-benchmarks 第一个实验：100M条128BKV的随机写</t>
    <phoneticPr fontId="1" type="noConversion"/>
  </si>
  <si>
    <t>Kvell使用8个线程，30GB默认的pagecache</t>
    <phoneticPr fontId="1" type="noConversion"/>
  </si>
  <si>
    <t>Kvell不存在顺序写，因为全部只使用随机IO，可以认为顺序写与随机写一样</t>
    <phoneticPr fontId="1" type="noConversion"/>
  </si>
  <si>
    <t>per-core</t>
    <phoneticPr fontId="1" type="noConversion"/>
  </si>
  <si>
    <t>workerCPU</t>
    <phoneticPr fontId="1" type="noConversion"/>
  </si>
  <si>
    <t>P2KVS-8为3000KQPS</t>
    <phoneticPr fontId="1" type="noConversion"/>
  </si>
  <si>
    <t>Kvell的QPS为2583KQPS</t>
    <phoneticPr fontId="1" type="noConversion"/>
  </si>
  <si>
    <t>instanceCPU</t>
    <phoneticPr fontId="1" type="noConversion"/>
  </si>
  <si>
    <t>Kvell-8</t>
    <phoneticPr fontId="1" type="noConversion"/>
  </si>
  <si>
    <t>p2KVS-8</t>
    <phoneticPr fontId="1" type="noConversion"/>
  </si>
  <si>
    <t>CPU计算方式：总CPU为测得进程全部CPU占用（多核），workerCPU为去掉负责注入负载的用户线程的CPU占用（Kvell有4个注入线程，P2KVS为1个，它们全部满载），per-core为平均到实际运行的CPU数量（Kvell为8核，P2KVS每个RocksDB实例有一个前台instance-thread，后台2个compaction线程,共3个）</t>
    <phoneticPr fontId="1" type="noConversion"/>
  </si>
  <si>
    <t>内存（GB）</t>
    <phoneticPr fontId="1" type="noConversion"/>
  </si>
  <si>
    <t>CPU（%）</t>
    <phoneticPr fontId="1" type="noConversion"/>
  </si>
  <si>
    <t>IO带宽MB/s</t>
    <phoneticPr fontId="1" type="noConversion"/>
  </si>
  <si>
    <t>这张图会将Kvell的PageCache的30GB删除，因为对写负载PageCache没有作用</t>
    <phoneticPr fontId="1" type="noConversion"/>
  </si>
  <si>
    <t>LOAD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</si>
  <si>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</si>
  <si>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</si>
  <si>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</si>
  <si>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</si>
  <si>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</si>
  <si>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</si>
  <si>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六组数据，两个画图方案。
方案一同时展示4线程和8线程的对比。
方案二只展示8线程，但加入Kvell有大PageCache和小PageCache的对比。</t>
    <phoneticPr fontId="1" type="noConversion"/>
  </si>
  <si>
    <t>同并行分区数的情况下，P2KVS的写性能更优秀因为1充分运用二级并行，2充分利用IO带宽。Kvell的读性能更优秀，因为没有1读放大，2有大PageCache，3全部索引放内存。</t>
    <phoneticPr fontId="1" type="noConversion"/>
  </si>
  <si>
    <t>Kvell在PageCache小的情况下写性能保持不变甚至更高。读性能因为PageCache的缺失性能下降的很厉害。</t>
    <phoneticPr fontId="1" type="noConversion"/>
  </si>
  <si>
    <t>SCAN性能差不多。但因为Kvell是随机IO，在失去了PageCache后性能会下降。</t>
    <phoneticPr fontId="1" type="noConversion"/>
  </si>
  <si>
    <t>单实例的leveldb在多用户线程下无法对负载进行排序，所以没做随机负载。</t>
    <phoneticPr fontId="1" type="noConversion"/>
  </si>
  <si>
    <t>测试了LevelDB作为K2PVS的实例的情况</t>
    <phoneticPr fontId="1" type="noConversion"/>
  </si>
  <si>
    <t>LevelDB (1 user-thread)</t>
    <phoneticPr fontId="1" type="noConversion"/>
  </si>
  <si>
    <t>LevelDB (8 user-threads)</t>
    <phoneticPr fontId="1" type="noConversion"/>
  </si>
  <si>
    <t>Seq. Write</t>
    <phoneticPr fontId="1" type="noConversion"/>
  </si>
  <si>
    <t>Rand. Write</t>
    <phoneticPr fontId="1" type="noConversion"/>
  </si>
  <si>
    <t>Rand. Read</t>
    <phoneticPr fontId="1" type="noConversion"/>
  </si>
  <si>
    <t>原来的YCSB测试是这样的：
但其实这是拿异步比较同步，有些不公平，因此想把同步的加进去作为参考。（同步数据就拿多实例并行但不聚合的数据凑合）</t>
    <phoneticPr fontId="1" type="noConversion"/>
  </si>
  <si>
    <t>load a</t>
  </si>
  <si>
    <t>a</t>
  </si>
  <si>
    <t>b</t>
  </si>
  <si>
    <t>c</t>
  </si>
  <si>
    <t>d</t>
  </si>
  <si>
    <t>e</t>
  </si>
  <si>
    <t>f</t>
  </si>
  <si>
    <t>RocksDB-4</t>
  </si>
  <si>
    <t>PebblesDB-4</t>
  </si>
  <si>
    <t>RocksDB-8</t>
  </si>
  <si>
    <t>PebblesDB-8</t>
  </si>
  <si>
    <t>Normalize</t>
    <phoneticPr fontId="1" type="noConversion"/>
  </si>
  <si>
    <t>LOAD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</si>
  <si>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</si>
  <si>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</si>
  <si>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</si>
  <si>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</si>
  <si>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</si>
  <si>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</si>
  <si>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p²KVS-4</t>
    <phoneticPr fontId="1" type="noConversion"/>
  </si>
  <si>
    <t>p²KVS-8</t>
    <phoneticPr fontId="1" type="noConversion"/>
  </si>
  <si>
    <t>p²KVS-4-async</t>
    <phoneticPr fontId="1" type="noConversion"/>
  </si>
  <si>
    <t>p²KVS-8-sync</t>
    <phoneticPr fontId="1" type="noConversion"/>
  </si>
  <si>
    <t>p²KVS-4-sync</t>
    <phoneticPr fontId="1" type="noConversion"/>
  </si>
  <si>
    <t>p²KVS-8-async</t>
    <phoneticPr fontId="1" type="noConversion"/>
  </si>
  <si>
    <t>用于Background和Motivation的CPU占用</t>
    <phoneticPr fontId="1" type="noConversion"/>
  </si>
  <si>
    <t>测试方法：db_bench使用RocksDB默认配置的后台线程数（2个，一个flush一个compaction），这样总共指挥使用3个核。绑定db_bench到CPU 0-2，测试CPU0也就是前台线程的占用</t>
    <phoneticPr fontId="1" type="noConversion"/>
  </si>
  <si>
    <t>连续写入，取前30秒数据</t>
    <phoneticPr fontId="1" type="noConversion"/>
  </si>
  <si>
    <t>后台</t>
    <phoneticPr fontId="1" type="noConversion"/>
  </si>
  <si>
    <t>128B前台</t>
    <phoneticPr fontId="1" type="noConversion"/>
  </si>
  <si>
    <t>1KB前台</t>
    <phoneticPr fontId="1" type="noConversion"/>
  </si>
  <si>
    <t>4KB前台</t>
    <phoneticPr fontId="1" type="noConversion"/>
  </si>
  <si>
    <t>前台CPU占用为单核
后台CPU占用为两核相加/2</t>
    <phoneticPr fontId="1" type="noConversion"/>
  </si>
  <si>
    <t>128B前台CPU平均占用98%
1KB前台CPU平均占用60%
4KB前台CPU平均占用50%</t>
    <phoneticPr fontId="1" type="noConversion"/>
  </si>
  <si>
    <t>128B</t>
    <phoneticPr fontId="1" type="noConversion"/>
  </si>
  <si>
    <t>Seq Write</t>
    <phoneticPr fontId="1" type="noConversion"/>
  </si>
  <si>
    <t>Rand Write</t>
    <phoneticPr fontId="1" type="noConversion"/>
  </si>
  <si>
    <t>前台</t>
    <phoneticPr fontId="1" type="noConversion"/>
  </si>
  <si>
    <t>1KB</t>
    <phoneticPr fontId="1" type="noConversion"/>
  </si>
  <si>
    <t>随机</t>
    <phoneticPr fontId="1" type="noConversion"/>
  </si>
  <si>
    <t>顺序</t>
    <phoneticPr fontId="1" type="noConversion"/>
  </si>
  <si>
    <t>Kvell-8(30GB page cache)</t>
    <phoneticPr fontId="1" type="noConversion"/>
  </si>
  <si>
    <t>Kvell-4(30GB page cache)</t>
    <phoneticPr fontId="1" type="noConversion"/>
  </si>
  <si>
    <t>p²KVS-8 with LevelDB</t>
    <phoneticPr fontId="1" type="noConversion"/>
  </si>
  <si>
    <t>Kvell-4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</si>
</sst>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Kvell-8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write'!$A$12:$A$50</c15:sqref>
                  </c15:fullRef>
                </c:ext>
              </c:extLst>
              <c:f>'KVell micro-benchmark write'!$A$12:$A$37</c:f>
              <c:numCache>
                <c:formatCode>General</c:formatCode>
                <c:ptCount val="26"/>
                <c:pt idx="0">
                  <c:v>296</c:v>
                </c:pt>
                <c:pt idx="1">
                  <c:v>337</c:v>
                </c:pt>
                <c:pt idx="2">
                  <c:v>335</c:v>
                </c:pt>
                <c:pt idx="3">
                  <c:v>329</c:v>
                </c:pt>
                <c:pt idx="4">
                  <c:v>327</c:v>
                </c:pt>
                <c:pt idx="5">
                  <c:v>320</c:v>
                </c:pt>
                <c:pt idx="6">
                  <c:v>320</c:v>
                </c:pt>
                <c:pt idx="7">
                  <c:v>314</c:v>
                </c:pt>
                <c:pt idx="8">
                  <c:v>314</c:v>
                </c:pt>
                <c:pt idx="9">
                  <c:v>309</c:v>
                </c:pt>
                <c:pt idx="10">
                  <c:v>314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303</c:v>
                </c:pt>
                <c:pt idx="15">
                  <c:v>304</c:v>
                </c:pt>
                <c:pt idx="16">
                  <c:v>300</c:v>
                </c:pt>
                <c:pt idx="17">
                  <c:v>301</c:v>
                </c:pt>
                <c:pt idx="18">
                  <c:v>300</c:v>
                </c:pt>
                <c:pt idx="19">
                  <c:v>303</c:v>
                </c:pt>
                <c:pt idx="20">
                  <c:v>298</c:v>
                </c:pt>
                <c:pt idx="21">
                  <c:v>296</c:v>
                </c:pt>
                <c:pt idx="22">
                  <c:v>294</c:v>
                </c:pt>
                <c:pt idx="23">
                  <c:v>293</c:v>
                </c:pt>
                <c:pt idx="24">
                  <c:v>297</c:v>
                </c:pt>
                <c:pt idx="25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D-481B-9D74-42DBADF59147}"/>
            </c:ext>
          </c:extLst>
        </c:ser>
        <c:ser>
          <c:idx val="1"/>
          <c:order val="1"/>
          <c:tx>
            <c:v>P2KVS-8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write'!$F$12:$F$39</c15:sqref>
                  </c15:fullRef>
                </c:ext>
              </c:extLst>
              <c:f>'KVell micro-benchmark write'!$F$12:$F$37</c:f>
              <c:numCache>
                <c:formatCode>General</c:formatCode>
                <c:ptCount val="26"/>
                <c:pt idx="0">
                  <c:v>2289</c:v>
                </c:pt>
                <c:pt idx="1">
                  <c:v>2355</c:v>
                </c:pt>
                <c:pt idx="2">
                  <c:v>1222</c:v>
                </c:pt>
                <c:pt idx="3">
                  <c:v>1011</c:v>
                </c:pt>
                <c:pt idx="4">
                  <c:v>2314</c:v>
                </c:pt>
                <c:pt idx="5">
                  <c:v>2353</c:v>
                </c:pt>
                <c:pt idx="6">
                  <c:v>2331</c:v>
                </c:pt>
                <c:pt idx="7">
                  <c:v>2325</c:v>
                </c:pt>
                <c:pt idx="8">
                  <c:v>2338</c:v>
                </c:pt>
                <c:pt idx="9">
                  <c:v>2326</c:v>
                </c:pt>
                <c:pt idx="10">
                  <c:v>2334</c:v>
                </c:pt>
                <c:pt idx="11">
                  <c:v>2317</c:v>
                </c:pt>
                <c:pt idx="12">
                  <c:v>2324</c:v>
                </c:pt>
                <c:pt idx="13">
                  <c:v>2316</c:v>
                </c:pt>
                <c:pt idx="14">
                  <c:v>2309</c:v>
                </c:pt>
                <c:pt idx="15">
                  <c:v>2311</c:v>
                </c:pt>
                <c:pt idx="16">
                  <c:v>2310</c:v>
                </c:pt>
                <c:pt idx="17">
                  <c:v>2310</c:v>
                </c:pt>
                <c:pt idx="18">
                  <c:v>2314</c:v>
                </c:pt>
                <c:pt idx="19">
                  <c:v>2326</c:v>
                </c:pt>
                <c:pt idx="20">
                  <c:v>2309</c:v>
                </c:pt>
                <c:pt idx="21">
                  <c:v>2304</c:v>
                </c:pt>
                <c:pt idx="22">
                  <c:v>2302</c:v>
                </c:pt>
                <c:pt idx="23">
                  <c:v>2309</c:v>
                </c:pt>
                <c:pt idx="24">
                  <c:v>2307</c:v>
                </c:pt>
                <c:pt idx="25">
                  <c:v>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D-481B-9D74-42DBADF5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4863"/>
        <c:axId val="164378495"/>
      </c:lineChart>
      <c:catAx>
        <c:axId val="1002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78495"/>
        <c:crosses val="autoZero"/>
        <c:auto val="1"/>
        <c:lblAlgn val="ctr"/>
        <c:lblOffset val="100"/>
        <c:tickLblSkip val="5"/>
        <c:noMultiLvlLbl val="0"/>
      </c:catAx>
      <c:valAx>
        <c:axId val="164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 util.</a:t>
                </a:r>
                <a:r>
                  <a:rPr lang="en-US" altLang="zh-CN" baseline="0"/>
                  <a:t> </a:t>
                </a:r>
                <a:r>
                  <a:rPr lang="en-US" altLang="zh-CN"/>
                  <a:t>MB/s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043956043956044E-2"/>
              <c:y val="0.1640480794517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128B</a:t>
            </a:r>
            <a:r>
              <a:rPr lang="zh-CN" altLang="en-US"/>
              <a:t>随机写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重测CPU占用!$C$4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重测CPU占用!$C$5:$C$108</c:f>
              <c:numCache>
                <c:formatCode>General</c:formatCode>
                <c:ptCount val="1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99.01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ECE-B4A0-2A374675B4AA}"/>
            </c:ext>
          </c:extLst>
        </c:ser>
        <c:ser>
          <c:idx val="1"/>
          <c:order val="1"/>
          <c:tx>
            <c:strRef>
              <c:f>重测CPU占用!$D$4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重测CPU占用!$D$5:$D$108</c:f>
              <c:numCache>
                <c:formatCode>General</c:formatCode>
                <c:ptCount val="104"/>
                <c:pt idx="0">
                  <c:v>5.5</c:v>
                </c:pt>
                <c:pt idx="1">
                  <c:v>1.4849999999999994</c:v>
                </c:pt>
                <c:pt idx="2">
                  <c:v>0</c:v>
                </c:pt>
                <c:pt idx="3">
                  <c:v>0</c:v>
                </c:pt>
                <c:pt idx="4">
                  <c:v>6.5649999999999977</c:v>
                </c:pt>
                <c:pt idx="5">
                  <c:v>7.4249999999999972</c:v>
                </c:pt>
                <c:pt idx="6">
                  <c:v>0</c:v>
                </c:pt>
                <c:pt idx="7">
                  <c:v>7</c:v>
                </c:pt>
                <c:pt idx="8">
                  <c:v>16.5</c:v>
                </c:pt>
                <c:pt idx="9">
                  <c:v>22.664999999999992</c:v>
                </c:pt>
                <c:pt idx="10">
                  <c:v>7</c:v>
                </c:pt>
                <c:pt idx="11">
                  <c:v>7</c:v>
                </c:pt>
                <c:pt idx="12">
                  <c:v>3.5</c:v>
                </c:pt>
                <c:pt idx="13">
                  <c:v>3.960000000000008</c:v>
                </c:pt>
                <c:pt idx="14">
                  <c:v>30.424999999999997</c:v>
                </c:pt>
                <c:pt idx="15">
                  <c:v>51.13</c:v>
                </c:pt>
                <c:pt idx="16">
                  <c:v>2.9900000000000091</c:v>
                </c:pt>
                <c:pt idx="17">
                  <c:v>7</c:v>
                </c:pt>
                <c:pt idx="18">
                  <c:v>6.5649999999999977</c:v>
                </c:pt>
                <c:pt idx="19">
                  <c:v>0</c:v>
                </c:pt>
                <c:pt idx="20">
                  <c:v>43.344999999999999</c:v>
                </c:pt>
                <c:pt idx="21">
                  <c:v>41.144999999999996</c:v>
                </c:pt>
                <c:pt idx="22">
                  <c:v>4</c:v>
                </c:pt>
                <c:pt idx="23">
                  <c:v>2.5250000000000057</c:v>
                </c:pt>
                <c:pt idx="24">
                  <c:v>7.4249999999999972</c:v>
                </c:pt>
                <c:pt idx="25">
                  <c:v>14.85499999999999</c:v>
                </c:pt>
                <c:pt idx="26">
                  <c:v>44.174999999999997</c:v>
                </c:pt>
                <c:pt idx="27">
                  <c:v>51.715000000000003</c:v>
                </c:pt>
                <c:pt idx="28">
                  <c:v>22.865000000000009</c:v>
                </c:pt>
                <c:pt idx="29">
                  <c:v>0</c:v>
                </c:pt>
                <c:pt idx="30">
                  <c:v>7.4249999999999972</c:v>
                </c:pt>
                <c:pt idx="31">
                  <c:v>23.344999999999999</c:v>
                </c:pt>
                <c:pt idx="32">
                  <c:v>46</c:v>
                </c:pt>
                <c:pt idx="33">
                  <c:v>50.865000000000002</c:v>
                </c:pt>
                <c:pt idx="34">
                  <c:v>43.075000000000003</c:v>
                </c:pt>
                <c:pt idx="35">
                  <c:v>0.99000000000000909</c:v>
                </c:pt>
                <c:pt idx="36">
                  <c:v>5.6099999999999994</c:v>
                </c:pt>
                <c:pt idx="37">
                  <c:v>28.02000000000001</c:v>
                </c:pt>
                <c:pt idx="38">
                  <c:v>48.06</c:v>
                </c:pt>
                <c:pt idx="39">
                  <c:v>48</c:v>
                </c:pt>
                <c:pt idx="40">
                  <c:v>48.080000000000005</c:v>
                </c:pt>
                <c:pt idx="41">
                  <c:v>5</c:v>
                </c:pt>
                <c:pt idx="42">
                  <c:v>2</c:v>
                </c:pt>
                <c:pt idx="43">
                  <c:v>29.069999999999993</c:v>
                </c:pt>
                <c:pt idx="44">
                  <c:v>50.564999999999998</c:v>
                </c:pt>
                <c:pt idx="45">
                  <c:v>44.1</c:v>
                </c:pt>
                <c:pt idx="46">
                  <c:v>50.935000000000002</c:v>
                </c:pt>
                <c:pt idx="47">
                  <c:v>9.6700000000000017</c:v>
                </c:pt>
                <c:pt idx="48">
                  <c:v>0.49500000000000455</c:v>
                </c:pt>
                <c:pt idx="49">
                  <c:v>32.814999999999998</c:v>
                </c:pt>
                <c:pt idx="50">
                  <c:v>51.86</c:v>
                </c:pt>
                <c:pt idx="51">
                  <c:v>44.19</c:v>
                </c:pt>
                <c:pt idx="52">
                  <c:v>51.895000000000003</c:v>
                </c:pt>
                <c:pt idx="53">
                  <c:v>38.754999999999995</c:v>
                </c:pt>
                <c:pt idx="54">
                  <c:v>0</c:v>
                </c:pt>
                <c:pt idx="55">
                  <c:v>39.11</c:v>
                </c:pt>
                <c:pt idx="56">
                  <c:v>52.14</c:v>
                </c:pt>
                <c:pt idx="57">
                  <c:v>44.254999999999995</c:v>
                </c:pt>
                <c:pt idx="58">
                  <c:v>51.42</c:v>
                </c:pt>
                <c:pt idx="59">
                  <c:v>51.914999999999999</c:v>
                </c:pt>
                <c:pt idx="60">
                  <c:v>17.819999999999993</c:v>
                </c:pt>
                <c:pt idx="61">
                  <c:v>41.714999999999996</c:v>
                </c:pt>
                <c:pt idx="62">
                  <c:v>52.674999999999997</c:v>
                </c:pt>
                <c:pt idx="63">
                  <c:v>43.435000000000002</c:v>
                </c:pt>
                <c:pt idx="64">
                  <c:v>50.93</c:v>
                </c:pt>
                <c:pt idx="65">
                  <c:v>29.129999999999995</c:v>
                </c:pt>
                <c:pt idx="66">
                  <c:v>0</c:v>
                </c:pt>
                <c:pt idx="67">
                  <c:v>41</c:v>
                </c:pt>
                <c:pt idx="68">
                  <c:v>51.545000000000002</c:v>
                </c:pt>
                <c:pt idx="69">
                  <c:v>43.935000000000002</c:v>
                </c:pt>
                <c:pt idx="70">
                  <c:v>51.98</c:v>
                </c:pt>
                <c:pt idx="71">
                  <c:v>19.625</c:v>
                </c:pt>
                <c:pt idx="72">
                  <c:v>0</c:v>
                </c:pt>
                <c:pt idx="73">
                  <c:v>43</c:v>
                </c:pt>
                <c:pt idx="74">
                  <c:v>52.230000000000004</c:v>
                </c:pt>
                <c:pt idx="75">
                  <c:v>43.365000000000002</c:v>
                </c:pt>
                <c:pt idx="76">
                  <c:v>51.564999999999998</c:v>
                </c:pt>
                <c:pt idx="77">
                  <c:v>51.2</c:v>
                </c:pt>
                <c:pt idx="78">
                  <c:v>24.715000000000003</c:v>
                </c:pt>
                <c:pt idx="79">
                  <c:v>44.2</c:v>
                </c:pt>
                <c:pt idx="80">
                  <c:v>52.620000000000005</c:v>
                </c:pt>
                <c:pt idx="81">
                  <c:v>44.835000000000001</c:v>
                </c:pt>
                <c:pt idx="82">
                  <c:v>52.12</c:v>
                </c:pt>
                <c:pt idx="83">
                  <c:v>46.190000000000005</c:v>
                </c:pt>
                <c:pt idx="84">
                  <c:v>0.99000000000000909</c:v>
                </c:pt>
                <c:pt idx="85">
                  <c:v>44.62</c:v>
                </c:pt>
                <c:pt idx="86">
                  <c:v>51.635000000000005</c:v>
                </c:pt>
                <c:pt idx="87">
                  <c:v>44</c:v>
                </c:pt>
                <c:pt idx="88">
                  <c:v>50.865000000000002</c:v>
                </c:pt>
                <c:pt idx="89">
                  <c:v>51.134999999999998</c:v>
                </c:pt>
                <c:pt idx="90">
                  <c:v>10.984999999999999</c:v>
                </c:pt>
                <c:pt idx="91">
                  <c:v>44.384999999999998</c:v>
                </c:pt>
                <c:pt idx="92">
                  <c:v>51.355000000000004</c:v>
                </c:pt>
                <c:pt idx="93">
                  <c:v>44.12</c:v>
                </c:pt>
                <c:pt idx="94">
                  <c:v>51.98</c:v>
                </c:pt>
                <c:pt idx="95">
                  <c:v>52.69</c:v>
                </c:pt>
                <c:pt idx="96">
                  <c:v>44.06</c:v>
                </c:pt>
                <c:pt idx="97">
                  <c:v>51.914999999999999</c:v>
                </c:pt>
                <c:pt idx="98">
                  <c:v>51.86</c:v>
                </c:pt>
                <c:pt idx="99">
                  <c:v>44.44</c:v>
                </c:pt>
                <c:pt idx="100">
                  <c:v>51.914999999999999</c:v>
                </c:pt>
                <c:pt idx="101">
                  <c:v>51.9</c:v>
                </c:pt>
                <c:pt idx="102">
                  <c:v>51</c:v>
                </c:pt>
                <c:pt idx="103">
                  <c:v>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ECE-B4A0-2A374675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1KB</a:t>
            </a:r>
            <a:r>
              <a:rPr lang="zh-CN" altLang="en-US"/>
              <a:t>顺序写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26065011104382"/>
          <c:y val="0.27234126633047273"/>
          <c:w val="0.79952634766808006"/>
          <c:h val="0.46486242590462706"/>
        </c:manualLayout>
      </c:layout>
      <c:lineChart>
        <c:grouping val="standard"/>
        <c:varyColors val="0"/>
        <c:ser>
          <c:idx val="0"/>
          <c:order val="0"/>
          <c:tx>
            <c:strRef>
              <c:f>重测CPU占用!$E$4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重测CPU占用!$E$5:$E$100</c:f>
              <c:numCache>
                <c:formatCode>General</c:formatCode>
                <c:ptCount val="96"/>
                <c:pt idx="0">
                  <c:v>92.71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99.02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99.02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99.01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99.01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99.01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99.01</c:v>
                </c:pt>
                <c:pt idx="61">
                  <c:v>100</c:v>
                </c:pt>
                <c:pt idx="62">
                  <c:v>100</c:v>
                </c:pt>
                <c:pt idx="63">
                  <c:v>99.01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99.01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99.01</c:v>
                </c:pt>
                <c:pt idx="75">
                  <c:v>100</c:v>
                </c:pt>
                <c:pt idx="76">
                  <c:v>100</c:v>
                </c:pt>
                <c:pt idx="77">
                  <c:v>99.02</c:v>
                </c:pt>
                <c:pt idx="78">
                  <c:v>100</c:v>
                </c:pt>
                <c:pt idx="79">
                  <c:v>99.01</c:v>
                </c:pt>
                <c:pt idx="80">
                  <c:v>100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99.01</c:v>
                </c:pt>
                <c:pt idx="86">
                  <c:v>100</c:v>
                </c:pt>
                <c:pt idx="87">
                  <c:v>100</c:v>
                </c:pt>
                <c:pt idx="88">
                  <c:v>99.01</c:v>
                </c:pt>
                <c:pt idx="89">
                  <c:v>100</c:v>
                </c:pt>
                <c:pt idx="90">
                  <c:v>100</c:v>
                </c:pt>
                <c:pt idx="91">
                  <c:v>98.99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D-4BDC-8E26-9EFDDCFA946D}"/>
            </c:ext>
          </c:extLst>
        </c:ser>
        <c:ser>
          <c:idx val="1"/>
          <c:order val="1"/>
          <c:tx>
            <c:strRef>
              <c:f>重测CPU占用!$F$4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重测CPU占用!$F$5:$F$100</c:f>
              <c:numCache>
                <c:formatCode>General</c:formatCode>
                <c:ptCount val="96"/>
                <c:pt idx="0">
                  <c:v>11.379999999999995</c:v>
                </c:pt>
                <c:pt idx="1">
                  <c:v>14.174999999999997</c:v>
                </c:pt>
                <c:pt idx="2">
                  <c:v>13.72999999999999</c:v>
                </c:pt>
                <c:pt idx="3">
                  <c:v>14.799999999999997</c:v>
                </c:pt>
                <c:pt idx="4">
                  <c:v>14.299999999999997</c:v>
                </c:pt>
                <c:pt idx="5">
                  <c:v>15.865000000000009</c:v>
                </c:pt>
                <c:pt idx="6">
                  <c:v>14.995000000000005</c:v>
                </c:pt>
                <c:pt idx="7">
                  <c:v>13.490000000000009</c:v>
                </c:pt>
                <c:pt idx="8">
                  <c:v>10.14</c:v>
                </c:pt>
                <c:pt idx="9">
                  <c:v>11.879999999999995</c:v>
                </c:pt>
                <c:pt idx="10">
                  <c:v>10.310000000000002</c:v>
                </c:pt>
                <c:pt idx="11">
                  <c:v>13.35499999999999</c:v>
                </c:pt>
                <c:pt idx="12">
                  <c:v>12.620000000000005</c:v>
                </c:pt>
                <c:pt idx="13">
                  <c:v>13.180000000000007</c:v>
                </c:pt>
                <c:pt idx="14">
                  <c:v>16.64</c:v>
                </c:pt>
                <c:pt idx="15">
                  <c:v>10.39500000000001</c:v>
                </c:pt>
                <c:pt idx="16">
                  <c:v>12.234999999999999</c:v>
                </c:pt>
                <c:pt idx="17">
                  <c:v>11.990000000000009</c:v>
                </c:pt>
                <c:pt idx="18">
                  <c:v>11.650000000000006</c:v>
                </c:pt>
                <c:pt idx="19">
                  <c:v>12.074999999999989</c:v>
                </c:pt>
                <c:pt idx="20">
                  <c:v>11.659999999999997</c:v>
                </c:pt>
                <c:pt idx="21">
                  <c:v>14.314999999999998</c:v>
                </c:pt>
                <c:pt idx="22">
                  <c:v>16.099999999999994</c:v>
                </c:pt>
                <c:pt idx="23">
                  <c:v>12.620000000000005</c:v>
                </c:pt>
                <c:pt idx="24">
                  <c:v>11.539999999999992</c:v>
                </c:pt>
                <c:pt idx="25">
                  <c:v>13.60499999999999</c:v>
                </c:pt>
                <c:pt idx="26">
                  <c:v>13.424999999999997</c:v>
                </c:pt>
                <c:pt idx="27">
                  <c:v>11.594999999999999</c:v>
                </c:pt>
                <c:pt idx="28">
                  <c:v>12.745000000000005</c:v>
                </c:pt>
                <c:pt idx="29">
                  <c:v>12.134999999999991</c:v>
                </c:pt>
                <c:pt idx="30">
                  <c:v>10.045000000000002</c:v>
                </c:pt>
                <c:pt idx="31">
                  <c:v>12.469999999999999</c:v>
                </c:pt>
                <c:pt idx="32">
                  <c:v>15.36</c:v>
                </c:pt>
                <c:pt idx="33">
                  <c:v>14.659999999999997</c:v>
                </c:pt>
                <c:pt idx="34">
                  <c:v>14.170000000000002</c:v>
                </c:pt>
                <c:pt idx="35">
                  <c:v>13.710000000000008</c:v>
                </c:pt>
                <c:pt idx="36">
                  <c:v>11.585000000000008</c:v>
                </c:pt>
                <c:pt idx="37">
                  <c:v>13.234999999999999</c:v>
                </c:pt>
                <c:pt idx="38">
                  <c:v>13.515000000000001</c:v>
                </c:pt>
                <c:pt idx="39">
                  <c:v>14.905000000000001</c:v>
                </c:pt>
                <c:pt idx="40">
                  <c:v>13.085000000000008</c:v>
                </c:pt>
                <c:pt idx="41">
                  <c:v>14.664999999999992</c:v>
                </c:pt>
                <c:pt idx="42">
                  <c:v>12.544999999999987</c:v>
                </c:pt>
                <c:pt idx="43">
                  <c:v>14.905000000000001</c:v>
                </c:pt>
                <c:pt idx="44">
                  <c:v>14.030000000000001</c:v>
                </c:pt>
                <c:pt idx="45">
                  <c:v>13.569999999999993</c:v>
                </c:pt>
                <c:pt idx="46">
                  <c:v>10.990000000000009</c:v>
                </c:pt>
                <c:pt idx="47">
                  <c:v>12.469999999999999</c:v>
                </c:pt>
                <c:pt idx="48">
                  <c:v>12.995000000000005</c:v>
                </c:pt>
                <c:pt idx="49">
                  <c:v>14.074999999999989</c:v>
                </c:pt>
                <c:pt idx="50">
                  <c:v>12.335000000000008</c:v>
                </c:pt>
                <c:pt idx="51">
                  <c:v>13.234999999999999</c:v>
                </c:pt>
                <c:pt idx="52">
                  <c:v>13.199999999999989</c:v>
                </c:pt>
                <c:pt idx="53">
                  <c:v>11.490000000000009</c:v>
                </c:pt>
                <c:pt idx="54">
                  <c:v>11.834999999999994</c:v>
                </c:pt>
                <c:pt idx="55">
                  <c:v>10.5</c:v>
                </c:pt>
                <c:pt idx="56">
                  <c:v>11.164999999999992</c:v>
                </c:pt>
                <c:pt idx="57">
                  <c:v>10.5</c:v>
                </c:pt>
                <c:pt idx="58">
                  <c:v>10</c:v>
                </c:pt>
                <c:pt idx="59">
                  <c:v>10.89500000000001</c:v>
                </c:pt>
                <c:pt idx="60">
                  <c:v>11</c:v>
                </c:pt>
                <c:pt idx="61">
                  <c:v>10.5</c:v>
                </c:pt>
                <c:pt idx="62">
                  <c:v>12.36</c:v>
                </c:pt>
                <c:pt idx="63">
                  <c:v>13.704999999999998</c:v>
                </c:pt>
                <c:pt idx="64">
                  <c:v>13.215000000000003</c:v>
                </c:pt>
                <c:pt idx="65">
                  <c:v>12.310000000000002</c:v>
                </c:pt>
                <c:pt idx="66">
                  <c:v>9.9000000000000057</c:v>
                </c:pt>
                <c:pt idx="67">
                  <c:v>11.930000000000007</c:v>
                </c:pt>
                <c:pt idx="68">
                  <c:v>13.569999999999993</c:v>
                </c:pt>
                <c:pt idx="69">
                  <c:v>10.990000000000009</c:v>
                </c:pt>
                <c:pt idx="70">
                  <c:v>13.189999999999998</c:v>
                </c:pt>
                <c:pt idx="71">
                  <c:v>13.10499999999999</c:v>
                </c:pt>
                <c:pt idx="72">
                  <c:v>12.439999999999998</c:v>
                </c:pt>
                <c:pt idx="73">
                  <c:v>13.120000000000005</c:v>
                </c:pt>
                <c:pt idx="74">
                  <c:v>11.460000000000008</c:v>
                </c:pt>
                <c:pt idx="75">
                  <c:v>10.590000000000003</c:v>
                </c:pt>
                <c:pt idx="76">
                  <c:v>10.39500000000001</c:v>
                </c:pt>
                <c:pt idx="77">
                  <c:v>11.385000000000005</c:v>
                </c:pt>
                <c:pt idx="78">
                  <c:v>10.5</c:v>
                </c:pt>
                <c:pt idx="79">
                  <c:v>10.414999999999992</c:v>
                </c:pt>
                <c:pt idx="80">
                  <c:v>11.469999999999999</c:v>
                </c:pt>
                <c:pt idx="81">
                  <c:v>13.189999999999998</c:v>
                </c:pt>
                <c:pt idx="82">
                  <c:v>12.724999999999994</c:v>
                </c:pt>
                <c:pt idx="83">
                  <c:v>13.960000000000008</c:v>
                </c:pt>
                <c:pt idx="84">
                  <c:v>13.490000000000009</c:v>
                </c:pt>
                <c:pt idx="85">
                  <c:v>12.039999999999992</c:v>
                </c:pt>
                <c:pt idx="86">
                  <c:v>10.685000000000002</c:v>
                </c:pt>
                <c:pt idx="87">
                  <c:v>14.319999999999993</c:v>
                </c:pt>
                <c:pt idx="88">
                  <c:v>13.849999999999994</c:v>
                </c:pt>
                <c:pt idx="89">
                  <c:v>12.319999999999993</c:v>
                </c:pt>
                <c:pt idx="90">
                  <c:v>12</c:v>
                </c:pt>
                <c:pt idx="91">
                  <c:v>13.215000000000003</c:v>
                </c:pt>
                <c:pt idx="92">
                  <c:v>12.634999999999991</c:v>
                </c:pt>
                <c:pt idx="93">
                  <c:v>13.189999999999998</c:v>
                </c:pt>
                <c:pt idx="94">
                  <c:v>12.269999999999996</c:v>
                </c:pt>
                <c:pt idx="95">
                  <c:v>11.335000000000008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D-4BDC-8E26-9EFDDCFA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1KB</a:t>
            </a:r>
            <a:r>
              <a:rPr lang="zh-CN" altLang="en-US"/>
              <a:t>随机写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32958380202476"/>
          <c:y val="0.27543605344786448"/>
          <c:w val="0.79490508998875142"/>
          <c:h val="0.47393283225960392"/>
        </c:manualLayout>
      </c:layout>
      <c:lineChart>
        <c:grouping val="standard"/>
        <c:varyColors val="0"/>
        <c:ser>
          <c:idx val="0"/>
          <c:order val="0"/>
          <c:tx>
            <c:strRef>
              <c:f>重测CPU占用!$G$4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重测CPU占用!$G$5:$G$100</c:f>
              <c:numCache>
                <c:formatCode>General</c:formatCode>
                <c:ptCount val="96"/>
                <c:pt idx="0">
                  <c:v>99.01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99.01</c:v>
                </c:pt>
                <c:pt idx="14">
                  <c:v>100</c:v>
                </c:pt>
                <c:pt idx="15">
                  <c:v>100</c:v>
                </c:pt>
                <c:pt idx="16">
                  <c:v>87.13</c:v>
                </c:pt>
                <c:pt idx="17">
                  <c:v>7.9200000000000017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69.31</c:v>
                </c:pt>
                <c:pt idx="22">
                  <c:v>5.0499999999999972</c:v>
                </c:pt>
                <c:pt idx="23">
                  <c:v>8.7399999999999949</c:v>
                </c:pt>
                <c:pt idx="24">
                  <c:v>10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99.02</c:v>
                </c:pt>
                <c:pt idx="29">
                  <c:v>79.38</c:v>
                </c:pt>
                <c:pt idx="30">
                  <c:v>6.8599999999999994</c:v>
                </c:pt>
                <c:pt idx="31">
                  <c:v>3.0900000000000034</c:v>
                </c:pt>
                <c:pt idx="32">
                  <c:v>5.9399999999999977</c:v>
                </c:pt>
                <c:pt idx="33">
                  <c:v>24.489999999999995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12.75</c:v>
                </c:pt>
                <c:pt idx="40">
                  <c:v>6</c:v>
                </c:pt>
                <c:pt idx="41">
                  <c:v>4.1200000000000045</c:v>
                </c:pt>
                <c:pt idx="42">
                  <c:v>6</c:v>
                </c:pt>
                <c:pt idx="43">
                  <c:v>43.43</c:v>
                </c:pt>
                <c:pt idx="44">
                  <c:v>99.01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94</c:v>
                </c:pt>
                <c:pt idx="49">
                  <c:v>5</c:v>
                </c:pt>
                <c:pt idx="50">
                  <c:v>6.9300000000000068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52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97</c:v>
                </c:pt>
                <c:pt idx="60">
                  <c:v>5</c:v>
                </c:pt>
                <c:pt idx="61">
                  <c:v>3.0300000000000011</c:v>
                </c:pt>
                <c:pt idx="62">
                  <c:v>5.0499999999999972</c:v>
                </c:pt>
                <c:pt idx="63">
                  <c:v>9.7099999999999937</c:v>
                </c:pt>
                <c:pt idx="64">
                  <c:v>8.8199999999999932</c:v>
                </c:pt>
                <c:pt idx="65">
                  <c:v>8.7399999999999949</c:v>
                </c:pt>
                <c:pt idx="66">
                  <c:v>63</c:v>
                </c:pt>
                <c:pt idx="67">
                  <c:v>100</c:v>
                </c:pt>
                <c:pt idx="68">
                  <c:v>99.01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7</c:v>
                </c:pt>
                <c:pt idx="73">
                  <c:v>2.0600000000000023</c:v>
                </c:pt>
                <c:pt idx="74">
                  <c:v>5.0499999999999972</c:v>
                </c:pt>
                <c:pt idx="75">
                  <c:v>7</c:v>
                </c:pt>
                <c:pt idx="76">
                  <c:v>6</c:v>
                </c:pt>
                <c:pt idx="77">
                  <c:v>6.9300000000000068</c:v>
                </c:pt>
                <c:pt idx="78">
                  <c:v>4.9500000000000028</c:v>
                </c:pt>
                <c:pt idx="79">
                  <c:v>29.290000000000006</c:v>
                </c:pt>
                <c:pt idx="80">
                  <c:v>100</c:v>
                </c:pt>
                <c:pt idx="81">
                  <c:v>99.01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37</c:v>
                </c:pt>
                <c:pt idx="86">
                  <c:v>5</c:v>
                </c:pt>
                <c:pt idx="87">
                  <c:v>5</c:v>
                </c:pt>
                <c:pt idx="88">
                  <c:v>6.9300000000000068</c:v>
                </c:pt>
                <c:pt idx="89">
                  <c:v>5.0499999999999972</c:v>
                </c:pt>
                <c:pt idx="90">
                  <c:v>5.0999999999999943</c:v>
                </c:pt>
                <c:pt idx="91">
                  <c:v>5.8799999999999955</c:v>
                </c:pt>
                <c:pt idx="92">
                  <c:v>3.0300000000000011</c:v>
                </c:pt>
                <c:pt idx="93">
                  <c:v>94</c:v>
                </c:pt>
                <c:pt idx="94">
                  <c:v>100</c:v>
                </c:pt>
                <c:pt idx="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A-42DA-9F3D-BC4555ED7D50}"/>
            </c:ext>
          </c:extLst>
        </c:ser>
        <c:ser>
          <c:idx val="1"/>
          <c:order val="1"/>
          <c:tx>
            <c:strRef>
              <c:f>重测CPU占用!$H$4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重测CPU占用!$H$5:$H$100</c:f>
              <c:numCache>
                <c:formatCode>General</c:formatCode>
                <c:ptCount val="96"/>
                <c:pt idx="0">
                  <c:v>4.9499999999999886</c:v>
                </c:pt>
                <c:pt idx="1">
                  <c:v>17.64</c:v>
                </c:pt>
                <c:pt idx="2">
                  <c:v>24.060000000000002</c:v>
                </c:pt>
                <c:pt idx="3">
                  <c:v>41.484999999999999</c:v>
                </c:pt>
                <c:pt idx="4">
                  <c:v>41.375</c:v>
                </c:pt>
                <c:pt idx="5">
                  <c:v>44.104999999999997</c:v>
                </c:pt>
                <c:pt idx="6">
                  <c:v>46.21</c:v>
                </c:pt>
                <c:pt idx="7">
                  <c:v>47.244999999999997</c:v>
                </c:pt>
                <c:pt idx="8">
                  <c:v>46.97</c:v>
                </c:pt>
                <c:pt idx="9">
                  <c:v>47.480000000000004</c:v>
                </c:pt>
                <c:pt idx="10">
                  <c:v>46.775000000000006</c:v>
                </c:pt>
                <c:pt idx="11">
                  <c:v>46.655000000000001</c:v>
                </c:pt>
                <c:pt idx="12">
                  <c:v>48.81</c:v>
                </c:pt>
                <c:pt idx="13">
                  <c:v>49.995000000000005</c:v>
                </c:pt>
                <c:pt idx="14">
                  <c:v>49.25</c:v>
                </c:pt>
                <c:pt idx="15">
                  <c:v>50.370000000000005</c:v>
                </c:pt>
                <c:pt idx="16">
                  <c:v>48.825000000000003</c:v>
                </c:pt>
                <c:pt idx="17">
                  <c:v>38.615000000000002</c:v>
                </c:pt>
                <c:pt idx="18">
                  <c:v>47.56</c:v>
                </c:pt>
                <c:pt idx="19">
                  <c:v>48.615000000000002</c:v>
                </c:pt>
                <c:pt idx="20">
                  <c:v>46.535000000000004</c:v>
                </c:pt>
                <c:pt idx="21">
                  <c:v>47.67</c:v>
                </c:pt>
                <c:pt idx="22">
                  <c:v>39.284999999999997</c:v>
                </c:pt>
                <c:pt idx="23">
                  <c:v>38.89</c:v>
                </c:pt>
                <c:pt idx="24">
                  <c:v>39.69</c:v>
                </c:pt>
                <c:pt idx="25">
                  <c:v>46.93</c:v>
                </c:pt>
                <c:pt idx="26">
                  <c:v>47.375</c:v>
                </c:pt>
                <c:pt idx="27">
                  <c:v>45.094999999999999</c:v>
                </c:pt>
                <c:pt idx="28">
                  <c:v>47.08</c:v>
                </c:pt>
                <c:pt idx="29">
                  <c:v>46.255000000000003</c:v>
                </c:pt>
                <c:pt idx="30">
                  <c:v>38.54</c:v>
                </c:pt>
                <c:pt idx="31">
                  <c:v>39.215000000000003</c:v>
                </c:pt>
                <c:pt idx="32">
                  <c:v>39.215000000000003</c:v>
                </c:pt>
                <c:pt idx="33">
                  <c:v>43.475000000000001</c:v>
                </c:pt>
                <c:pt idx="34">
                  <c:v>45.91</c:v>
                </c:pt>
                <c:pt idx="35">
                  <c:v>49</c:v>
                </c:pt>
                <c:pt idx="36">
                  <c:v>47.68</c:v>
                </c:pt>
                <c:pt idx="37">
                  <c:v>47.35</c:v>
                </c:pt>
                <c:pt idx="38">
                  <c:v>45.085000000000001</c:v>
                </c:pt>
                <c:pt idx="39">
                  <c:v>42</c:v>
                </c:pt>
                <c:pt idx="40">
                  <c:v>37.765000000000001</c:v>
                </c:pt>
                <c:pt idx="41">
                  <c:v>39.32</c:v>
                </c:pt>
                <c:pt idx="42">
                  <c:v>41.055</c:v>
                </c:pt>
                <c:pt idx="43">
                  <c:v>46.32</c:v>
                </c:pt>
                <c:pt idx="44">
                  <c:v>47.395000000000003</c:v>
                </c:pt>
                <c:pt idx="45">
                  <c:v>46.365000000000002</c:v>
                </c:pt>
                <c:pt idx="46">
                  <c:v>46.825000000000003</c:v>
                </c:pt>
                <c:pt idx="47">
                  <c:v>45.59</c:v>
                </c:pt>
                <c:pt idx="48">
                  <c:v>46.97</c:v>
                </c:pt>
                <c:pt idx="49">
                  <c:v>38.119999999999997</c:v>
                </c:pt>
                <c:pt idx="50">
                  <c:v>39.524999999999999</c:v>
                </c:pt>
                <c:pt idx="51">
                  <c:v>38.659999999999997</c:v>
                </c:pt>
                <c:pt idx="52">
                  <c:v>39.33</c:v>
                </c:pt>
                <c:pt idx="53">
                  <c:v>38.659999999999997</c:v>
                </c:pt>
                <c:pt idx="54">
                  <c:v>50.98</c:v>
                </c:pt>
                <c:pt idx="55">
                  <c:v>48.015000000000001</c:v>
                </c:pt>
                <c:pt idx="56">
                  <c:v>46.245000000000005</c:v>
                </c:pt>
                <c:pt idx="57">
                  <c:v>49.489999999999995</c:v>
                </c:pt>
                <c:pt idx="58">
                  <c:v>46.695</c:v>
                </c:pt>
                <c:pt idx="59">
                  <c:v>48.6</c:v>
                </c:pt>
                <c:pt idx="60">
                  <c:v>38.384999999999998</c:v>
                </c:pt>
                <c:pt idx="61">
                  <c:v>38.615000000000002</c:v>
                </c:pt>
                <c:pt idx="62">
                  <c:v>39.284999999999997</c:v>
                </c:pt>
                <c:pt idx="63">
                  <c:v>38.515000000000001</c:v>
                </c:pt>
                <c:pt idx="64">
                  <c:v>38.765000000000001</c:v>
                </c:pt>
                <c:pt idx="65">
                  <c:v>40.945</c:v>
                </c:pt>
                <c:pt idx="66">
                  <c:v>43.144999999999996</c:v>
                </c:pt>
                <c:pt idx="67">
                  <c:v>47.81</c:v>
                </c:pt>
                <c:pt idx="68">
                  <c:v>45.63</c:v>
                </c:pt>
                <c:pt idx="69">
                  <c:v>47.89</c:v>
                </c:pt>
                <c:pt idx="70">
                  <c:v>47.419999999999995</c:v>
                </c:pt>
                <c:pt idx="71">
                  <c:v>47.884999999999998</c:v>
                </c:pt>
                <c:pt idx="72">
                  <c:v>38.89</c:v>
                </c:pt>
                <c:pt idx="73">
                  <c:v>38</c:v>
                </c:pt>
                <c:pt idx="74">
                  <c:v>38.5</c:v>
                </c:pt>
                <c:pt idx="75">
                  <c:v>38.07</c:v>
                </c:pt>
                <c:pt idx="76">
                  <c:v>40.405000000000001</c:v>
                </c:pt>
                <c:pt idx="77">
                  <c:v>41.464999999999996</c:v>
                </c:pt>
                <c:pt idx="78">
                  <c:v>39.625</c:v>
                </c:pt>
                <c:pt idx="79">
                  <c:v>41.685000000000002</c:v>
                </c:pt>
                <c:pt idx="80">
                  <c:v>48.65</c:v>
                </c:pt>
                <c:pt idx="81">
                  <c:v>45.754999999999995</c:v>
                </c:pt>
                <c:pt idx="82">
                  <c:v>48.480000000000004</c:v>
                </c:pt>
                <c:pt idx="83">
                  <c:v>46.84</c:v>
                </c:pt>
                <c:pt idx="84">
                  <c:v>48.54</c:v>
                </c:pt>
                <c:pt idx="85">
                  <c:v>41.83</c:v>
                </c:pt>
                <c:pt idx="86">
                  <c:v>38.615000000000002</c:v>
                </c:pt>
                <c:pt idx="87">
                  <c:v>38.35</c:v>
                </c:pt>
                <c:pt idx="88">
                  <c:v>39.25</c:v>
                </c:pt>
                <c:pt idx="89">
                  <c:v>39.44</c:v>
                </c:pt>
                <c:pt idx="90">
                  <c:v>38.42</c:v>
                </c:pt>
                <c:pt idx="91">
                  <c:v>41.61</c:v>
                </c:pt>
                <c:pt idx="92">
                  <c:v>39.215000000000003</c:v>
                </c:pt>
                <c:pt idx="93">
                  <c:v>51.22</c:v>
                </c:pt>
                <c:pt idx="94">
                  <c:v>46</c:v>
                </c:pt>
                <c:pt idx="95">
                  <c:v>47.06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A-42DA-9F3D-BC4555ED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4KB</a:t>
            </a:r>
            <a:r>
              <a:rPr lang="zh-CN" altLang="en-US"/>
              <a:t>随机写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32958380202476"/>
          <c:y val="0.27543605344786448"/>
          <c:w val="0.79490508998875142"/>
          <c:h val="0.47393283225960392"/>
        </c:manualLayout>
      </c:layout>
      <c:lineChart>
        <c:grouping val="standard"/>
        <c:varyColors val="0"/>
        <c:ser>
          <c:idx val="0"/>
          <c:order val="0"/>
          <c:tx>
            <c:strRef>
              <c:f>重测CPU占用!$R$3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重测CPU占用!$R$4:$R$102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99.01</c:v>
                </c:pt>
                <c:pt idx="4">
                  <c:v>97.98</c:v>
                </c:pt>
                <c:pt idx="5">
                  <c:v>38.61</c:v>
                </c:pt>
                <c:pt idx="6">
                  <c:v>4.9500000000000028</c:v>
                </c:pt>
                <c:pt idx="7">
                  <c:v>71</c:v>
                </c:pt>
                <c:pt idx="8">
                  <c:v>96</c:v>
                </c:pt>
                <c:pt idx="9">
                  <c:v>86.14</c:v>
                </c:pt>
                <c:pt idx="10">
                  <c:v>16.829999999999998</c:v>
                </c:pt>
                <c:pt idx="11">
                  <c:v>18.180000000000007</c:v>
                </c:pt>
                <c:pt idx="12">
                  <c:v>99.01</c:v>
                </c:pt>
                <c:pt idx="13">
                  <c:v>33</c:v>
                </c:pt>
                <c:pt idx="14">
                  <c:v>0</c:v>
                </c:pt>
                <c:pt idx="15">
                  <c:v>3.0300000000000011</c:v>
                </c:pt>
                <c:pt idx="16">
                  <c:v>18</c:v>
                </c:pt>
                <c:pt idx="17">
                  <c:v>100</c:v>
                </c:pt>
                <c:pt idx="18">
                  <c:v>100</c:v>
                </c:pt>
                <c:pt idx="19">
                  <c:v>13.86</c:v>
                </c:pt>
                <c:pt idx="20">
                  <c:v>3.9599999999999937</c:v>
                </c:pt>
                <c:pt idx="21">
                  <c:v>4</c:v>
                </c:pt>
                <c:pt idx="22">
                  <c:v>4.9500000000000028</c:v>
                </c:pt>
                <c:pt idx="23">
                  <c:v>3.9200000000000017</c:v>
                </c:pt>
                <c:pt idx="24">
                  <c:v>6</c:v>
                </c:pt>
                <c:pt idx="25">
                  <c:v>99.01</c:v>
                </c:pt>
                <c:pt idx="26">
                  <c:v>100</c:v>
                </c:pt>
                <c:pt idx="27">
                  <c:v>39</c:v>
                </c:pt>
                <c:pt idx="28">
                  <c:v>3.9599999999999937</c:v>
                </c:pt>
                <c:pt idx="29">
                  <c:v>3.0300000000000011</c:v>
                </c:pt>
                <c:pt idx="30">
                  <c:v>2.019999999999996</c:v>
                </c:pt>
                <c:pt idx="31">
                  <c:v>2.019999999999996</c:v>
                </c:pt>
                <c:pt idx="32">
                  <c:v>2</c:v>
                </c:pt>
                <c:pt idx="33">
                  <c:v>1.019999999999996</c:v>
                </c:pt>
                <c:pt idx="34">
                  <c:v>1.0100000000000051</c:v>
                </c:pt>
                <c:pt idx="35">
                  <c:v>84.16</c:v>
                </c:pt>
                <c:pt idx="36">
                  <c:v>100</c:v>
                </c:pt>
                <c:pt idx="37">
                  <c:v>56.44</c:v>
                </c:pt>
                <c:pt idx="38">
                  <c:v>3</c:v>
                </c:pt>
                <c:pt idx="39">
                  <c:v>2.019999999999996</c:v>
                </c:pt>
                <c:pt idx="40">
                  <c:v>4</c:v>
                </c:pt>
                <c:pt idx="41">
                  <c:v>2.019999999999996</c:v>
                </c:pt>
                <c:pt idx="42">
                  <c:v>3.9200000000000017</c:v>
                </c:pt>
                <c:pt idx="43">
                  <c:v>1.019999999999996</c:v>
                </c:pt>
                <c:pt idx="44">
                  <c:v>3</c:v>
                </c:pt>
                <c:pt idx="45">
                  <c:v>43.56</c:v>
                </c:pt>
                <c:pt idx="46">
                  <c:v>99.01</c:v>
                </c:pt>
                <c:pt idx="47">
                  <c:v>100</c:v>
                </c:pt>
                <c:pt idx="48">
                  <c:v>8.9099999999999966</c:v>
                </c:pt>
                <c:pt idx="49">
                  <c:v>2.019999999999996</c:v>
                </c:pt>
                <c:pt idx="50">
                  <c:v>2.9699999999999989</c:v>
                </c:pt>
                <c:pt idx="51">
                  <c:v>4.0799999999999983</c:v>
                </c:pt>
                <c:pt idx="52">
                  <c:v>8.9099999999999966</c:v>
                </c:pt>
                <c:pt idx="53">
                  <c:v>1.019999999999996</c:v>
                </c:pt>
                <c:pt idx="54">
                  <c:v>2.0400000000000063</c:v>
                </c:pt>
                <c:pt idx="55">
                  <c:v>3.9599999999999937</c:v>
                </c:pt>
                <c:pt idx="56">
                  <c:v>3.9599999999999937</c:v>
                </c:pt>
                <c:pt idx="57">
                  <c:v>58</c:v>
                </c:pt>
                <c:pt idx="58">
                  <c:v>99.01</c:v>
                </c:pt>
                <c:pt idx="59">
                  <c:v>84</c:v>
                </c:pt>
                <c:pt idx="60">
                  <c:v>5.0499999999999972</c:v>
                </c:pt>
                <c:pt idx="61">
                  <c:v>2.019999999999996</c:v>
                </c:pt>
                <c:pt idx="62">
                  <c:v>1.019999999999996</c:v>
                </c:pt>
                <c:pt idx="63">
                  <c:v>3.9599999999999937</c:v>
                </c:pt>
                <c:pt idx="64">
                  <c:v>2.019999999999996</c:v>
                </c:pt>
                <c:pt idx="65">
                  <c:v>2.9699999999999989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52.48</c:v>
                </c:pt>
                <c:pt idx="70">
                  <c:v>100</c:v>
                </c:pt>
                <c:pt idx="71">
                  <c:v>90.1</c:v>
                </c:pt>
                <c:pt idx="72">
                  <c:v>2</c:v>
                </c:pt>
                <c:pt idx="73">
                  <c:v>4.9000000000000057</c:v>
                </c:pt>
                <c:pt idx="74">
                  <c:v>0</c:v>
                </c:pt>
                <c:pt idx="75">
                  <c:v>3.9599999999999937</c:v>
                </c:pt>
                <c:pt idx="76">
                  <c:v>1.0100000000000051</c:v>
                </c:pt>
                <c:pt idx="77">
                  <c:v>2.019999999999996</c:v>
                </c:pt>
                <c:pt idx="78">
                  <c:v>2.019999999999996</c:v>
                </c:pt>
                <c:pt idx="79">
                  <c:v>3</c:v>
                </c:pt>
                <c:pt idx="80">
                  <c:v>3.9599999999999937</c:v>
                </c:pt>
                <c:pt idx="81">
                  <c:v>4.9500000000000028</c:v>
                </c:pt>
                <c:pt idx="82">
                  <c:v>61</c:v>
                </c:pt>
                <c:pt idx="83">
                  <c:v>100</c:v>
                </c:pt>
                <c:pt idx="84">
                  <c:v>79.210000000000008</c:v>
                </c:pt>
                <c:pt idx="85">
                  <c:v>3.0600000000000023</c:v>
                </c:pt>
                <c:pt idx="86">
                  <c:v>3.0600000000000023</c:v>
                </c:pt>
                <c:pt idx="87">
                  <c:v>11.319999999999993</c:v>
                </c:pt>
                <c:pt idx="88">
                  <c:v>11.930000000000007</c:v>
                </c:pt>
                <c:pt idx="89">
                  <c:v>3.0600000000000023</c:v>
                </c:pt>
                <c:pt idx="90">
                  <c:v>3.0600000000000023</c:v>
                </c:pt>
                <c:pt idx="91">
                  <c:v>2.019999999999996</c:v>
                </c:pt>
                <c:pt idx="92">
                  <c:v>3.9599999999999937</c:v>
                </c:pt>
                <c:pt idx="93">
                  <c:v>3</c:v>
                </c:pt>
                <c:pt idx="94">
                  <c:v>2.019999999999996</c:v>
                </c:pt>
                <c:pt idx="95">
                  <c:v>3.9599999999999937</c:v>
                </c:pt>
                <c:pt idx="96">
                  <c:v>15</c:v>
                </c:pt>
                <c:pt idx="97">
                  <c:v>100</c:v>
                </c:pt>
                <c:pt idx="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781-A017-6195082978D9}"/>
            </c:ext>
          </c:extLst>
        </c:ser>
        <c:ser>
          <c:idx val="1"/>
          <c:order val="1"/>
          <c:tx>
            <c:strRef>
              <c:f>重测CPU占用!$S$3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重测CPU占用!$S$4:$S$102</c:f>
              <c:numCache>
                <c:formatCode>General</c:formatCode>
                <c:ptCount val="99"/>
                <c:pt idx="0">
                  <c:v>0</c:v>
                </c:pt>
                <c:pt idx="1">
                  <c:v>31.844999999999999</c:v>
                </c:pt>
                <c:pt idx="2">
                  <c:v>52.07</c:v>
                </c:pt>
                <c:pt idx="3">
                  <c:v>51.879999999999995</c:v>
                </c:pt>
                <c:pt idx="4">
                  <c:v>54.79</c:v>
                </c:pt>
                <c:pt idx="5">
                  <c:v>43.5</c:v>
                </c:pt>
                <c:pt idx="6">
                  <c:v>37</c:v>
                </c:pt>
                <c:pt idx="7">
                  <c:v>47.704999999999998</c:v>
                </c:pt>
                <c:pt idx="8">
                  <c:v>51.335000000000001</c:v>
                </c:pt>
                <c:pt idx="9">
                  <c:v>49.19</c:v>
                </c:pt>
                <c:pt idx="10">
                  <c:v>39.150000000000006</c:v>
                </c:pt>
                <c:pt idx="11">
                  <c:v>41.084999999999994</c:v>
                </c:pt>
                <c:pt idx="12">
                  <c:v>50.504999999999995</c:v>
                </c:pt>
                <c:pt idx="13">
                  <c:v>43.230000000000004</c:v>
                </c:pt>
                <c:pt idx="14">
                  <c:v>36.46</c:v>
                </c:pt>
                <c:pt idx="15">
                  <c:v>37.380000000000003</c:v>
                </c:pt>
                <c:pt idx="16">
                  <c:v>42.644999999999996</c:v>
                </c:pt>
                <c:pt idx="17">
                  <c:v>49.98</c:v>
                </c:pt>
                <c:pt idx="18">
                  <c:v>51.519999999999996</c:v>
                </c:pt>
                <c:pt idx="19">
                  <c:v>38.840000000000003</c:v>
                </c:pt>
                <c:pt idx="20">
                  <c:v>36.869999999999997</c:v>
                </c:pt>
                <c:pt idx="21">
                  <c:v>37.744999999999997</c:v>
                </c:pt>
                <c:pt idx="22">
                  <c:v>39.369999999999997</c:v>
                </c:pt>
                <c:pt idx="23">
                  <c:v>37</c:v>
                </c:pt>
                <c:pt idx="24">
                  <c:v>37.865000000000002</c:v>
                </c:pt>
                <c:pt idx="25">
                  <c:v>52</c:v>
                </c:pt>
                <c:pt idx="26">
                  <c:v>52.094999999999999</c:v>
                </c:pt>
                <c:pt idx="27">
                  <c:v>40.854999999999997</c:v>
                </c:pt>
                <c:pt idx="28">
                  <c:v>36.894999999999996</c:v>
                </c:pt>
                <c:pt idx="29">
                  <c:v>36.734999999999999</c:v>
                </c:pt>
                <c:pt idx="30">
                  <c:v>38.71</c:v>
                </c:pt>
                <c:pt idx="31">
                  <c:v>39.809999999999995</c:v>
                </c:pt>
                <c:pt idx="32">
                  <c:v>37.744999999999997</c:v>
                </c:pt>
                <c:pt idx="33">
                  <c:v>36.685000000000002</c:v>
                </c:pt>
                <c:pt idx="34">
                  <c:v>36.869999999999997</c:v>
                </c:pt>
                <c:pt idx="35">
                  <c:v>49.63</c:v>
                </c:pt>
                <c:pt idx="36">
                  <c:v>49.980000000000004</c:v>
                </c:pt>
                <c:pt idx="37">
                  <c:v>43.75</c:v>
                </c:pt>
                <c:pt idx="38">
                  <c:v>38.024999999999999</c:v>
                </c:pt>
                <c:pt idx="39">
                  <c:v>37.865000000000002</c:v>
                </c:pt>
                <c:pt idx="40">
                  <c:v>36.6</c:v>
                </c:pt>
                <c:pt idx="41">
                  <c:v>37.895000000000003</c:v>
                </c:pt>
                <c:pt idx="42">
                  <c:v>37.625</c:v>
                </c:pt>
                <c:pt idx="43">
                  <c:v>37</c:v>
                </c:pt>
                <c:pt idx="44">
                  <c:v>36.869999999999997</c:v>
                </c:pt>
                <c:pt idx="45">
                  <c:v>45.91</c:v>
                </c:pt>
                <c:pt idx="46">
                  <c:v>50.164999999999999</c:v>
                </c:pt>
                <c:pt idx="47">
                  <c:v>50.18</c:v>
                </c:pt>
                <c:pt idx="48">
                  <c:v>39.019999999999996</c:v>
                </c:pt>
                <c:pt idx="49">
                  <c:v>36.734999999999999</c:v>
                </c:pt>
                <c:pt idx="50">
                  <c:v>36.894999999999996</c:v>
                </c:pt>
                <c:pt idx="51">
                  <c:v>37.78</c:v>
                </c:pt>
                <c:pt idx="52">
                  <c:v>33.28</c:v>
                </c:pt>
                <c:pt idx="53">
                  <c:v>37.130000000000003</c:v>
                </c:pt>
                <c:pt idx="54">
                  <c:v>37.375</c:v>
                </c:pt>
                <c:pt idx="55">
                  <c:v>37.244999999999997</c:v>
                </c:pt>
                <c:pt idx="56">
                  <c:v>37.5</c:v>
                </c:pt>
                <c:pt idx="57">
                  <c:v>48.65</c:v>
                </c:pt>
                <c:pt idx="58">
                  <c:v>55.099999999999994</c:v>
                </c:pt>
                <c:pt idx="59">
                  <c:v>48.604999999999997</c:v>
                </c:pt>
                <c:pt idx="60">
                  <c:v>35.625</c:v>
                </c:pt>
                <c:pt idx="61">
                  <c:v>37.130000000000003</c:v>
                </c:pt>
                <c:pt idx="62">
                  <c:v>37</c:v>
                </c:pt>
                <c:pt idx="63">
                  <c:v>39.164999999999999</c:v>
                </c:pt>
                <c:pt idx="64">
                  <c:v>37.019999999999996</c:v>
                </c:pt>
                <c:pt idx="65">
                  <c:v>36.980000000000004</c:v>
                </c:pt>
                <c:pt idx="66">
                  <c:v>37.474999999999994</c:v>
                </c:pt>
                <c:pt idx="67">
                  <c:v>37.5</c:v>
                </c:pt>
                <c:pt idx="68">
                  <c:v>37.375</c:v>
                </c:pt>
                <c:pt idx="69">
                  <c:v>46.580000000000005</c:v>
                </c:pt>
                <c:pt idx="70">
                  <c:v>50.364999999999995</c:v>
                </c:pt>
                <c:pt idx="71">
                  <c:v>51.72</c:v>
                </c:pt>
                <c:pt idx="72">
                  <c:v>37.994999999999997</c:v>
                </c:pt>
                <c:pt idx="73">
                  <c:v>36.5</c:v>
                </c:pt>
                <c:pt idx="74">
                  <c:v>37.380000000000003</c:v>
                </c:pt>
                <c:pt idx="75">
                  <c:v>38.869999999999997</c:v>
                </c:pt>
                <c:pt idx="76">
                  <c:v>36.734999999999999</c:v>
                </c:pt>
                <c:pt idx="77">
                  <c:v>37.85</c:v>
                </c:pt>
                <c:pt idx="78">
                  <c:v>36.734999999999999</c:v>
                </c:pt>
                <c:pt idx="79">
                  <c:v>37.875</c:v>
                </c:pt>
                <c:pt idx="80">
                  <c:v>37.375</c:v>
                </c:pt>
                <c:pt idx="81">
                  <c:v>37.130000000000003</c:v>
                </c:pt>
                <c:pt idx="82">
                  <c:v>48.15</c:v>
                </c:pt>
                <c:pt idx="83">
                  <c:v>53.55</c:v>
                </c:pt>
                <c:pt idx="84">
                  <c:v>47.394999999999996</c:v>
                </c:pt>
                <c:pt idx="85">
                  <c:v>37.244999999999997</c:v>
                </c:pt>
                <c:pt idx="86">
                  <c:v>36.734999999999999</c:v>
                </c:pt>
                <c:pt idx="87">
                  <c:v>36.734999999999999</c:v>
                </c:pt>
                <c:pt idx="88">
                  <c:v>37.39</c:v>
                </c:pt>
                <c:pt idx="89">
                  <c:v>36.634999999999998</c:v>
                </c:pt>
                <c:pt idx="90">
                  <c:v>36.814999999999998</c:v>
                </c:pt>
                <c:pt idx="91">
                  <c:v>36.869999999999997</c:v>
                </c:pt>
                <c:pt idx="92">
                  <c:v>37.244999999999997</c:v>
                </c:pt>
                <c:pt idx="93">
                  <c:v>37.625</c:v>
                </c:pt>
                <c:pt idx="94">
                  <c:v>37</c:v>
                </c:pt>
                <c:pt idx="95">
                  <c:v>37.375</c:v>
                </c:pt>
                <c:pt idx="96">
                  <c:v>39.519999999999996</c:v>
                </c:pt>
                <c:pt idx="97">
                  <c:v>52.74</c:v>
                </c:pt>
                <c:pt idx="98">
                  <c:v>49.945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781-A017-61950829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61085972850679"/>
          <c:y val="0.85357964869775893"/>
          <c:w val="0.47782805429864256"/>
          <c:h val="0.1464203513022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4KB</a:t>
            </a:r>
            <a:r>
              <a:rPr lang="zh-CN" altLang="en-US"/>
              <a:t>顺序写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32958380202476"/>
          <c:y val="0.27543605344786448"/>
          <c:w val="0.79490508998875142"/>
          <c:h val="0.47393283225960392"/>
        </c:manualLayout>
      </c:layout>
      <c:lineChart>
        <c:grouping val="standard"/>
        <c:varyColors val="0"/>
        <c:ser>
          <c:idx val="0"/>
          <c:order val="0"/>
          <c:tx>
            <c:strRef>
              <c:f>重测CPU占用!$T$3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重测CPU占用!$T$4:$T$102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99.01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99.01</c:v>
                </c:pt>
                <c:pt idx="14">
                  <c:v>100</c:v>
                </c:pt>
                <c:pt idx="15">
                  <c:v>100</c:v>
                </c:pt>
                <c:pt idx="16">
                  <c:v>99.02</c:v>
                </c:pt>
                <c:pt idx="17">
                  <c:v>100</c:v>
                </c:pt>
                <c:pt idx="18">
                  <c:v>100</c:v>
                </c:pt>
                <c:pt idx="19">
                  <c:v>99.01</c:v>
                </c:pt>
                <c:pt idx="20">
                  <c:v>100</c:v>
                </c:pt>
                <c:pt idx="21">
                  <c:v>99.01</c:v>
                </c:pt>
                <c:pt idx="22">
                  <c:v>100</c:v>
                </c:pt>
                <c:pt idx="23">
                  <c:v>100</c:v>
                </c:pt>
                <c:pt idx="24">
                  <c:v>99.01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98.99</c:v>
                </c:pt>
                <c:pt idx="31">
                  <c:v>100</c:v>
                </c:pt>
                <c:pt idx="32">
                  <c:v>99.01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99.01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99.01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98.99</c:v>
                </c:pt>
                <c:pt idx="45">
                  <c:v>99.01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99.01</c:v>
                </c:pt>
                <c:pt idx="50">
                  <c:v>99</c:v>
                </c:pt>
                <c:pt idx="51">
                  <c:v>99</c:v>
                </c:pt>
                <c:pt idx="52">
                  <c:v>99.01</c:v>
                </c:pt>
                <c:pt idx="53">
                  <c:v>99</c:v>
                </c:pt>
                <c:pt idx="54">
                  <c:v>99.01</c:v>
                </c:pt>
                <c:pt idx="55">
                  <c:v>100</c:v>
                </c:pt>
                <c:pt idx="56">
                  <c:v>99.01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98.99</c:v>
                </c:pt>
                <c:pt idx="62">
                  <c:v>98.04</c:v>
                </c:pt>
                <c:pt idx="63">
                  <c:v>99</c:v>
                </c:pt>
                <c:pt idx="64">
                  <c:v>98.99</c:v>
                </c:pt>
                <c:pt idx="65">
                  <c:v>98.99</c:v>
                </c:pt>
                <c:pt idx="66">
                  <c:v>99.01</c:v>
                </c:pt>
                <c:pt idx="67">
                  <c:v>99</c:v>
                </c:pt>
                <c:pt idx="68">
                  <c:v>98.99</c:v>
                </c:pt>
                <c:pt idx="69">
                  <c:v>99.01</c:v>
                </c:pt>
                <c:pt idx="70">
                  <c:v>98.98</c:v>
                </c:pt>
                <c:pt idx="71">
                  <c:v>98.98</c:v>
                </c:pt>
                <c:pt idx="72">
                  <c:v>98.04</c:v>
                </c:pt>
                <c:pt idx="73">
                  <c:v>99</c:v>
                </c:pt>
                <c:pt idx="74">
                  <c:v>99.01</c:v>
                </c:pt>
                <c:pt idx="75">
                  <c:v>98.99</c:v>
                </c:pt>
                <c:pt idx="76">
                  <c:v>98.99</c:v>
                </c:pt>
                <c:pt idx="77">
                  <c:v>98.02</c:v>
                </c:pt>
                <c:pt idx="78">
                  <c:v>98.99</c:v>
                </c:pt>
                <c:pt idx="79">
                  <c:v>98.99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98</c:v>
                </c:pt>
                <c:pt idx="85">
                  <c:v>98.99</c:v>
                </c:pt>
                <c:pt idx="86">
                  <c:v>98.98</c:v>
                </c:pt>
                <c:pt idx="87">
                  <c:v>98.02</c:v>
                </c:pt>
                <c:pt idx="88">
                  <c:v>99</c:v>
                </c:pt>
                <c:pt idx="89">
                  <c:v>98.02</c:v>
                </c:pt>
                <c:pt idx="90">
                  <c:v>99</c:v>
                </c:pt>
                <c:pt idx="91">
                  <c:v>98</c:v>
                </c:pt>
                <c:pt idx="92">
                  <c:v>99.01</c:v>
                </c:pt>
                <c:pt idx="93">
                  <c:v>98</c:v>
                </c:pt>
                <c:pt idx="94">
                  <c:v>99</c:v>
                </c:pt>
                <c:pt idx="95">
                  <c:v>98.02</c:v>
                </c:pt>
                <c:pt idx="96">
                  <c:v>99</c:v>
                </c:pt>
                <c:pt idx="97">
                  <c:v>98</c:v>
                </c:pt>
                <c:pt idx="98">
                  <c:v>98.99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AA9-942E-51B6D04EAF4C}"/>
            </c:ext>
          </c:extLst>
        </c:ser>
        <c:ser>
          <c:idx val="1"/>
          <c:order val="1"/>
          <c:tx>
            <c:strRef>
              <c:f>重测CPU占用!$U$3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重测CPU占用!$U$4:$U$102</c:f>
              <c:numCache>
                <c:formatCode>General</c:formatCode>
                <c:ptCount val="99"/>
                <c:pt idx="0">
                  <c:v>18.930000000000007</c:v>
                </c:pt>
                <c:pt idx="1">
                  <c:v>20.159999999999997</c:v>
                </c:pt>
                <c:pt idx="2">
                  <c:v>19.240000000000009</c:v>
                </c:pt>
                <c:pt idx="3">
                  <c:v>18.39500000000001</c:v>
                </c:pt>
                <c:pt idx="4">
                  <c:v>19.204999999999998</c:v>
                </c:pt>
                <c:pt idx="5">
                  <c:v>15.980000000000004</c:v>
                </c:pt>
                <c:pt idx="6">
                  <c:v>20.310000000000002</c:v>
                </c:pt>
                <c:pt idx="7">
                  <c:v>18.5</c:v>
                </c:pt>
                <c:pt idx="8">
                  <c:v>18.465000000000003</c:v>
                </c:pt>
                <c:pt idx="9">
                  <c:v>20.120000000000005</c:v>
                </c:pt>
                <c:pt idx="10">
                  <c:v>18.635000000000005</c:v>
                </c:pt>
                <c:pt idx="11">
                  <c:v>17.009999999999991</c:v>
                </c:pt>
                <c:pt idx="12">
                  <c:v>19.775000000000006</c:v>
                </c:pt>
                <c:pt idx="13">
                  <c:v>18.5</c:v>
                </c:pt>
                <c:pt idx="14">
                  <c:v>18.89500000000001</c:v>
                </c:pt>
                <c:pt idx="15">
                  <c:v>18.045000000000002</c:v>
                </c:pt>
                <c:pt idx="16">
                  <c:v>18.36</c:v>
                </c:pt>
                <c:pt idx="17">
                  <c:v>17.049999999999997</c:v>
                </c:pt>
                <c:pt idx="18">
                  <c:v>19.944999999999993</c:v>
                </c:pt>
                <c:pt idx="19">
                  <c:v>21.234999999999999</c:v>
                </c:pt>
                <c:pt idx="20">
                  <c:v>20.594999999999999</c:v>
                </c:pt>
                <c:pt idx="21">
                  <c:v>19.234999999999999</c:v>
                </c:pt>
                <c:pt idx="22">
                  <c:v>17.335000000000008</c:v>
                </c:pt>
                <c:pt idx="23">
                  <c:v>19.745000000000005</c:v>
                </c:pt>
                <c:pt idx="24">
                  <c:v>18.924999999999997</c:v>
                </c:pt>
                <c:pt idx="25">
                  <c:v>18.025000000000006</c:v>
                </c:pt>
                <c:pt idx="26">
                  <c:v>17.674999999999997</c:v>
                </c:pt>
                <c:pt idx="27">
                  <c:v>17.170000000000002</c:v>
                </c:pt>
                <c:pt idx="28">
                  <c:v>17.5</c:v>
                </c:pt>
                <c:pt idx="29">
                  <c:v>15.930000000000007</c:v>
                </c:pt>
                <c:pt idx="30">
                  <c:v>18.825000000000003</c:v>
                </c:pt>
                <c:pt idx="31">
                  <c:v>21.634999999999991</c:v>
                </c:pt>
                <c:pt idx="32">
                  <c:v>20.474999999999994</c:v>
                </c:pt>
                <c:pt idx="33">
                  <c:v>19.460000000000008</c:v>
                </c:pt>
                <c:pt idx="34">
                  <c:v>18.72999999999999</c:v>
                </c:pt>
                <c:pt idx="35">
                  <c:v>17.85499999999999</c:v>
                </c:pt>
                <c:pt idx="36">
                  <c:v>25.450000000000003</c:v>
                </c:pt>
                <c:pt idx="37">
                  <c:v>14.865000000000009</c:v>
                </c:pt>
                <c:pt idx="38">
                  <c:v>16.295000000000002</c:v>
                </c:pt>
                <c:pt idx="39">
                  <c:v>17.954999999999998</c:v>
                </c:pt>
                <c:pt idx="40">
                  <c:v>21.78</c:v>
                </c:pt>
                <c:pt idx="41">
                  <c:v>24.949999999999989</c:v>
                </c:pt>
                <c:pt idx="42">
                  <c:v>20.53</c:v>
                </c:pt>
                <c:pt idx="43">
                  <c:v>22.060000000000002</c:v>
                </c:pt>
                <c:pt idx="44">
                  <c:v>21.295000000000002</c:v>
                </c:pt>
                <c:pt idx="45">
                  <c:v>20.775000000000006</c:v>
                </c:pt>
                <c:pt idx="46">
                  <c:v>16.97999999999999</c:v>
                </c:pt>
                <c:pt idx="47">
                  <c:v>17.254999999999995</c:v>
                </c:pt>
                <c:pt idx="48">
                  <c:v>17.435000000000002</c:v>
                </c:pt>
                <c:pt idx="49">
                  <c:v>16.39500000000001</c:v>
                </c:pt>
                <c:pt idx="50">
                  <c:v>15.47999999999999</c:v>
                </c:pt>
                <c:pt idx="51">
                  <c:v>16.634999999999991</c:v>
                </c:pt>
                <c:pt idx="52">
                  <c:v>17.454999999999998</c:v>
                </c:pt>
                <c:pt idx="53">
                  <c:v>19.329999999999998</c:v>
                </c:pt>
                <c:pt idx="54">
                  <c:v>17.674999999999997</c:v>
                </c:pt>
                <c:pt idx="55">
                  <c:v>20.189999999999998</c:v>
                </c:pt>
                <c:pt idx="56">
                  <c:v>19.5</c:v>
                </c:pt>
                <c:pt idx="57">
                  <c:v>21.36</c:v>
                </c:pt>
                <c:pt idx="58">
                  <c:v>21.289999999999992</c:v>
                </c:pt>
                <c:pt idx="59">
                  <c:v>19.814999999999998</c:v>
                </c:pt>
                <c:pt idx="60">
                  <c:v>17.050000000000011</c:v>
                </c:pt>
                <c:pt idx="61">
                  <c:v>17.789999999999992</c:v>
                </c:pt>
                <c:pt idx="62">
                  <c:v>18.509999999999991</c:v>
                </c:pt>
                <c:pt idx="63">
                  <c:v>21.36</c:v>
                </c:pt>
                <c:pt idx="64">
                  <c:v>22.215000000000003</c:v>
                </c:pt>
                <c:pt idx="65">
                  <c:v>21.810000000000002</c:v>
                </c:pt>
                <c:pt idx="66">
                  <c:v>21.945000000000007</c:v>
                </c:pt>
                <c:pt idx="67">
                  <c:v>20.900000000000006</c:v>
                </c:pt>
                <c:pt idx="68">
                  <c:v>20.950000000000003</c:v>
                </c:pt>
                <c:pt idx="69">
                  <c:v>19.75</c:v>
                </c:pt>
                <c:pt idx="70">
                  <c:v>19.14</c:v>
                </c:pt>
                <c:pt idx="71">
                  <c:v>18.525000000000006</c:v>
                </c:pt>
                <c:pt idx="72">
                  <c:v>20.705000000000013</c:v>
                </c:pt>
                <c:pt idx="73">
                  <c:v>22.075000000000003</c:v>
                </c:pt>
                <c:pt idx="74">
                  <c:v>21.980000000000004</c:v>
                </c:pt>
                <c:pt idx="75">
                  <c:v>18.909999999999997</c:v>
                </c:pt>
                <c:pt idx="76">
                  <c:v>16.439999999999998</c:v>
                </c:pt>
                <c:pt idx="77">
                  <c:v>20.549999999999997</c:v>
                </c:pt>
                <c:pt idx="78">
                  <c:v>22.284999999999997</c:v>
                </c:pt>
                <c:pt idx="79">
                  <c:v>18.61</c:v>
                </c:pt>
                <c:pt idx="80">
                  <c:v>23.075000000000003</c:v>
                </c:pt>
                <c:pt idx="81">
                  <c:v>21.439999999999998</c:v>
                </c:pt>
                <c:pt idx="82">
                  <c:v>21.664999999999992</c:v>
                </c:pt>
                <c:pt idx="83">
                  <c:v>21.805000000000007</c:v>
                </c:pt>
                <c:pt idx="84">
                  <c:v>21.075000000000003</c:v>
                </c:pt>
                <c:pt idx="85">
                  <c:v>22.360000000000014</c:v>
                </c:pt>
                <c:pt idx="86">
                  <c:v>23.585000000000008</c:v>
                </c:pt>
                <c:pt idx="87">
                  <c:v>22.049999999999997</c:v>
                </c:pt>
                <c:pt idx="88">
                  <c:v>19.669999999999987</c:v>
                </c:pt>
                <c:pt idx="89">
                  <c:v>22.775000000000006</c:v>
                </c:pt>
                <c:pt idx="90">
                  <c:v>21</c:v>
                </c:pt>
                <c:pt idx="91">
                  <c:v>19.004999999999995</c:v>
                </c:pt>
                <c:pt idx="92">
                  <c:v>16.409999999999997</c:v>
                </c:pt>
                <c:pt idx="93">
                  <c:v>22.97999999999999</c:v>
                </c:pt>
                <c:pt idx="94">
                  <c:v>19.800000000000011</c:v>
                </c:pt>
                <c:pt idx="95">
                  <c:v>18.97999999999999</c:v>
                </c:pt>
                <c:pt idx="96">
                  <c:v>16.949999999999989</c:v>
                </c:pt>
                <c:pt idx="97">
                  <c:v>18.314999999999998</c:v>
                </c:pt>
                <c:pt idx="98">
                  <c:v>20.044999999999987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6-4AA9-942E-51B6D04E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RocksDB的CPU占用!$A$5</c:f>
              <c:strCache>
                <c:ptCount val="1"/>
                <c:pt idx="0">
                  <c:v>128B前台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RocksDB的CPU占用!$A$6:$A$75</c:f>
              <c:numCache>
                <c:formatCode>General</c:formatCode>
                <c:ptCount val="70"/>
                <c:pt idx="0">
                  <c:v>39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78.789999999999992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2-4E78-8F90-EF57DC62DD6A}"/>
            </c:ext>
          </c:extLst>
        </c:ser>
        <c:ser>
          <c:idx val="1"/>
          <c:order val="1"/>
          <c:tx>
            <c:strRef>
              <c:f>RocksDB的CPU占用!$B$5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RocksDB的CPU占用!$B$6:$B$75</c:f>
              <c:numCache>
                <c:formatCode>General</c:formatCode>
                <c:ptCount val="70"/>
                <c:pt idx="0">
                  <c:v>7</c:v>
                </c:pt>
                <c:pt idx="1">
                  <c:v>0.5</c:v>
                </c:pt>
                <c:pt idx="2">
                  <c:v>7.07</c:v>
                </c:pt>
                <c:pt idx="3">
                  <c:v>3.5600000000000023</c:v>
                </c:pt>
                <c:pt idx="4">
                  <c:v>52.53</c:v>
                </c:pt>
                <c:pt idx="5">
                  <c:v>36.5</c:v>
                </c:pt>
                <c:pt idx="6">
                  <c:v>0</c:v>
                </c:pt>
                <c:pt idx="7">
                  <c:v>7.5</c:v>
                </c:pt>
                <c:pt idx="8">
                  <c:v>0</c:v>
                </c:pt>
                <c:pt idx="9">
                  <c:v>7.5</c:v>
                </c:pt>
                <c:pt idx="10">
                  <c:v>21.225000000000001</c:v>
                </c:pt>
                <c:pt idx="11">
                  <c:v>45.11</c:v>
                </c:pt>
                <c:pt idx="12">
                  <c:v>29.534999999999997</c:v>
                </c:pt>
                <c:pt idx="13">
                  <c:v>0</c:v>
                </c:pt>
                <c:pt idx="14">
                  <c:v>8.4149999999999991</c:v>
                </c:pt>
                <c:pt idx="15">
                  <c:v>2.0200000000000031</c:v>
                </c:pt>
                <c:pt idx="16">
                  <c:v>5</c:v>
                </c:pt>
                <c:pt idx="17">
                  <c:v>28.065000000000005</c:v>
                </c:pt>
                <c:pt idx="18">
                  <c:v>44.120000000000005</c:v>
                </c:pt>
                <c:pt idx="19">
                  <c:v>54.174999999999997</c:v>
                </c:pt>
                <c:pt idx="20">
                  <c:v>39</c:v>
                </c:pt>
                <c:pt idx="21">
                  <c:v>8.0799999999999983</c:v>
                </c:pt>
                <c:pt idx="22">
                  <c:v>6.634999999999998</c:v>
                </c:pt>
                <c:pt idx="23">
                  <c:v>0</c:v>
                </c:pt>
                <c:pt idx="24">
                  <c:v>40.545000000000002</c:v>
                </c:pt>
                <c:pt idx="25">
                  <c:v>45.5</c:v>
                </c:pt>
                <c:pt idx="26">
                  <c:v>53.56</c:v>
                </c:pt>
                <c:pt idx="27">
                  <c:v>46.120000000000005</c:v>
                </c:pt>
                <c:pt idx="28">
                  <c:v>0</c:v>
                </c:pt>
                <c:pt idx="29">
                  <c:v>7.9200000000000017</c:v>
                </c:pt>
                <c:pt idx="30">
                  <c:v>0</c:v>
                </c:pt>
                <c:pt idx="31">
                  <c:v>51.94</c:v>
                </c:pt>
                <c:pt idx="32">
                  <c:v>52.265000000000001</c:v>
                </c:pt>
                <c:pt idx="33">
                  <c:v>43.94</c:v>
                </c:pt>
                <c:pt idx="34">
                  <c:v>53.674999999999997</c:v>
                </c:pt>
                <c:pt idx="35">
                  <c:v>9.8999999999999986</c:v>
                </c:pt>
                <c:pt idx="36">
                  <c:v>6.634999999999998</c:v>
                </c:pt>
                <c:pt idx="37">
                  <c:v>11.089999999999996</c:v>
                </c:pt>
                <c:pt idx="38">
                  <c:v>49.099999999999994</c:v>
                </c:pt>
                <c:pt idx="39">
                  <c:v>53.67</c:v>
                </c:pt>
                <c:pt idx="40">
                  <c:v>44.5</c:v>
                </c:pt>
                <c:pt idx="41">
                  <c:v>52.58</c:v>
                </c:pt>
                <c:pt idx="42">
                  <c:v>27.275000000000006</c:v>
                </c:pt>
                <c:pt idx="43">
                  <c:v>7.9200000000000017</c:v>
                </c:pt>
                <c:pt idx="44">
                  <c:v>19.479999999999997</c:v>
                </c:pt>
                <c:pt idx="45">
                  <c:v>44.900000000000006</c:v>
                </c:pt>
                <c:pt idx="46">
                  <c:v>53.954999999999998</c:v>
                </c:pt>
                <c:pt idx="47">
                  <c:v>44.39</c:v>
                </c:pt>
                <c:pt idx="48">
                  <c:v>53.209999999999994</c:v>
                </c:pt>
                <c:pt idx="49">
                  <c:v>21</c:v>
                </c:pt>
                <c:pt idx="50">
                  <c:v>8</c:v>
                </c:pt>
                <c:pt idx="51">
                  <c:v>21</c:v>
                </c:pt>
                <c:pt idx="52">
                  <c:v>43.295000000000002</c:v>
                </c:pt>
                <c:pt idx="53">
                  <c:v>53.795000000000002</c:v>
                </c:pt>
                <c:pt idx="54">
                  <c:v>43.5</c:v>
                </c:pt>
                <c:pt idx="55">
                  <c:v>52.08</c:v>
                </c:pt>
                <c:pt idx="56">
                  <c:v>38.755000000000003</c:v>
                </c:pt>
                <c:pt idx="57">
                  <c:v>8</c:v>
                </c:pt>
                <c:pt idx="58">
                  <c:v>29.28</c:v>
                </c:pt>
                <c:pt idx="59">
                  <c:v>44.66</c:v>
                </c:pt>
                <c:pt idx="60">
                  <c:v>53.305000000000007</c:v>
                </c:pt>
                <c:pt idx="61">
                  <c:v>44</c:v>
                </c:pt>
                <c:pt idx="62">
                  <c:v>51.319999999999993</c:v>
                </c:pt>
                <c:pt idx="63">
                  <c:v>6.5649999999999977</c:v>
                </c:pt>
                <c:pt idx="64">
                  <c:v>0.99000000000000199</c:v>
                </c:pt>
                <c:pt idx="65">
                  <c:v>32.254999999999995</c:v>
                </c:pt>
                <c:pt idx="66">
                  <c:v>44.150000000000006</c:v>
                </c:pt>
                <c:pt idx="67">
                  <c:v>52.614999999999995</c:v>
                </c:pt>
                <c:pt idx="68">
                  <c:v>44.66</c:v>
                </c:pt>
                <c:pt idx="69">
                  <c:v>52.064999999999998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2-4E78-8F90-EF57DC62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占用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RocksDB的CPU占用!$E$5</c:f>
              <c:strCache>
                <c:ptCount val="1"/>
                <c:pt idx="0">
                  <c:v>4KB前台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RocksDB的CPU占用!$E$6:$E$62</c:f>
              <c:numCache>
                <c:formatCode>General</c:formatCode>
                <c:ptCount val="57"/>
                <c:pt idx="0">
                  <c:v>54.9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95.05</c:v>
                </c:pt>
                <c:pt idx="5">
                  <c:v>79</c:v>
                </c:pt>
                <c:pt idx="6">
                  <c:v>4.9500000000000028</c:v>
                </c:pt>
                <c:pt idx="7">
                  <c:v>17.349999999999994</c:v>
                </c:pt>
                <c:pt idx="8">
                  <c:v>100</c:v>
                </c:pt>
                <c:pt idx="9">
                  <c:v>71.72</c:v>
                </c:pt>
                <c:pt idx="10">
                  <c:v>99.01</c:v>
                </c:pt>
                <c:pt idx="11">
                  <c:v>7.1400000000000006</c:v>
                </c:pt>
                <c:pt idx="12">
                  <c:v>16.829999999999998</c:v>
                </c:pt>
                <c:pt idx="13">
                  <c:v>100</c:v>
                </c:pt>
                <c:pt idx="14">
                  <c:v>51</c:v>
                </c:pt>
                <c:pt idx="15">
                  <c:v>5.8799999999999955</c:v>
                </c:pt>
                <c:pt idx="16">
                  <c:v>4.9500000000000028</c:v>
                </c:pt>
                <c:pt idx="17">
                  <c:v>3.0300000000000011</c:v>
                </c:pt>
                <c:pt idx="18">
                  <c:v>85</c:v>
                </c:pt>
                <c:pt idx="19">
                  <c:v>99.01</c:v>
                </c:pt>
                <c:pt idx="20">
                  <c:v>81.819999999999993</c:v>
                </c:pt>
                <c:pt idx="21">
                  <c:v>1.019999999999996</c:v>
                </c:pt>
                <c:pt idx="22">
                  <c:v>5.8799999999999955</c:v>
                </c:pt>
                <c:pt idx="23">
                  <c:v>1.9599999999999937</c:v>
                </c:pt>
                <c:pt idx="24">
                  <c:v>3.0600000000000023</c:v>
                </c:pt>
                <c:pt idx="25">
                  <c:v>0</c:v>
                </c:pt>
                <c:pt idx="26">
                  <c:v>10</c:v>
                </c:pt>
                <c:pt idx="27">
                  <c:v>33.33</c:v>
                </c:pt>
                <c:pt idx="28">
                  <c:v>44.33</c:v>
                </c:pt>
                <c:pt idx="29">
                  <c:v>68</c:v>
                </c:pt>
                <c:pt idx="30">
                  <c:v>73.739999999999995</c:v>
                </c:pt>
                <c:pt idx="31">
                  <c:v>74</c:v>
                </c:pt>
                <c:pt idx="32">
                  <c:v>73.739999999999995</c:v>
                </c:pt>
                <c:pt idx="33">
                  <c:v>74.489999999999995</c:v>
                </c:pt>
                <c:pt idx="34">
                  <c:v>73.2</c:v>
                </c:pt>
                <c:pt idx="35">
                  <c:v>75</c:v>
                </c:pt>
                <c:pt idx="36">
                  <c:v>72.73</c:v>
                </c:pt>
                <c:pt idx="37">
                  <c:v>58.82</c:v>
                </c:pt>
                <c:pt idx="38">
                  <c:v>55.67</c:v>
                </c:pt>
                <c:pt idx="39">
                  <c:v>69.31</c:v>
                </c:pt>
                <c:pt idx="40">
                  <c:v>74</c:v>
                </c:pt>
                <c:pt idx="41">
                  <c:v>73.47</c:v>
                </c:pt>
                <c:pt idx="42">
                  <c:v>72</c:v>
                </c:pt>
                <c:pt idx="43">
                  <c:v>76.77</c:v>
                </c:pt>
                <c:pt idx="44">
                  <c:v>75.489999999999995</c:v>
                </c:pt>
                <c:pt idx="45">
                  <c:v>74</c:v>
                </c:pt>
                <c:pt idx="46">
                  <c:v>74.75</c:v>
                </c:pt>
                <c:pt idx="47">
                  <c:v>44</c:v>
                </c:pt>
                <c:pt idx="48">
                  <c:v>32.67</c:v>
                </c:pt>
                <c:pt idx="49">
                  <c:v>43.16</c:v>
                </c:pt>
                <c:pt idx="50">
                  <c:v>73.789999999999992</c:v>
                </c:pt>
                <c:pt idx="51">
                  <c:v>73.789999999999992</c:v>
                </c:pt>
                <c:pt idx="52">
                  <c:v>73</c:v>
                </c:pt>
                <c:pt idx="53">
                  <c:v>73</c:v>
                </c:pt>
                <c:pt idx="54">
                  <c:v>73.47</c:v>
                </c:pt>
                <c:pt idx="55">
                  <c:v>75.489999999999995</c:v>
                </c:pt>
                <c:pt idx="56">
                  <c:v>73.739999999999995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6D8-BCC6-61DC84763C40}"/>
            </c:ext>
          </c:extLst>
        </c:ser>
        <c:ser>
          <c:idx val="1"/>
          <c:order val="1"/>
          <c:tx>
            <c:strRef>
              <c:f>RocksDB的CPU占用!$F$5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RocksDB的CPU占用!$F$6:$F$62</c:f>
              <c:numCache>
                <c:formatCode>General</c:formatCode>
                <c:ptCount val="57"/>
                <c:pt idx="0">
                  <c:v>17.255000000000003</c:v>
                </c:pt>
                <c:pt idx="1">
                  <c:v>38.4</c:v>
                </c:pt>
                <c:pt idx="2">
                  <c:v>49.32</c:v>
                </c:pt>
                <c:pt idx="3">
                  <c:v>45.290000000000006</c:v>
                </c:pt>
                <c:pt idx="4">
                  <c:v>49.685000000000002</c:v>
                </c:pt>
                <c:pt idx="5">
                  <c:v>46.46</c:v>
                </c:pt>
                <c:pt idx="6">
                  <c:v>37.755000000000003</c:v>
                </c:pt>
                <c:pt idx="7">
                  <c:v>42.104999999999997</c:v>
                </c:pt>
                <c:pt idx="8">
                  <c:v>47.04</c:v>
                </c:pt>
                <c:pt idx="9">
                  <c:v>44.664999999999999</c:v>
                </c:pt>
                <c:pt idx="10">
                  <c:v>44.75</c:v>
                </c:pt>
                <c:pt idx="11">
                  <c:v>37</c:v>
                </c:pt>
                <c:pt idx="12">
                  <c:v>41.354999999999997</c:v>
                </c:pt>
                <c:pt idx="13">
                  <c:v>42.71</c:v>
                </c:pt>
                <c:pt idx="14">
                  <c:v>41.404999999999994</c:v>
                </c:pt>
                <c:pt idx="15">
                  <c:v>36.734999999999999</c:v>
                </c:pt>
                <c:pt idx="16">
                  <c:v>37.5</c:v>
                </c:pt>
                <c:pt idx="17">
                  <c:v>39.604999999999997</c:v>
                </c:pt>
                <c:pt idx="18">
                  <c:v>46.94</c:v>
                </c:pt>
                <c:pt idx="19">
                  <c:v>44.734999999999999</c:v>
                </c:pt>
                <c:pt idx="20">
                  <c:v>46.494999999999997</c:v>
                </c:pt>
                <c:pt idx="21">
                  <c:v>36.225000000000001</c:v>
                </c:pt>
                <c:pt idx="22">
                  <c:v>37.880000000000003</c:v>
                </c:pt>
                <c:pt idx="23">
                  <c:v>41.51</c:v>
                </c:pt>
                <c:pt idx="24">
                  <c:v>36.36</c:v>
                </c:pt>
                <c:pt idx="25">
                  <c:v>38.6</c:v>
                </c:pt>
                <c:pt idx="26">
                  <c:v>58.674999999999997</c:v>
                </c:pt>
                <c:pt idx="27">
                  <c:v>76.275000000000006</c:v>
                </c:pt>
                <c:pt idx="28">
                  <c:v>74.004999999999995</c:v>
                </c:pt>
                <c:pt idx="29">
                  <c:v>22.794999999999995</c:v>
                </c:pt>
                <c:pt idx="30">
                  <c:v>1</c:v>
                </c:pt>
                <c:pt idx="31">
                  <c:v>1.009999999999998</c:v>
                </c:pt>
                <c:pt idx="32">
                  <c:v>4.07</c:v>
                </c:pt>
                <c:pt idx="33">
                  <c:v>1.9799999999999969</c:v>
                </c:pt>
                <c:pt idx="34">
                  <c:v>1.009999999999998</c:v>
                </c:pt>
                <c:pt idx="35">
                  <c:v>3.4750000000000014</c:v>
                </c:pt>
                <c:pt idx="36">
                  <c:v>31.865000000000002</c:v>
                </c:pt>
                <c:pt idx="37">
                  <c:v>67.17</c:v>
                </c:pt>
                <c:pt idx="38">
                  <c:v>67.814999999999998</c:v>
                </c:pt>
                <c:pt idx="39">
                  <c:v>16.160000000000004</c:v>
                </c:pt>
                <c:pt idx="40">
                  <c:v>0</c:v>
                </c:pt>
                <c:pt idx="41">
                  <c:v>1.009999999999998</c:v>
                </c:pt>
                <c:pt idx="42">
                  <c:v>5.4450000000000003</c:v>
                </c:pt>
                <c:pt idx="43">
                  <c:v>8.3150000000000048</c:v>
                </c:pt>
                <c:pt idx="44">
                  <c:v>2.4500000000000028</c:v>
                </c:pt>
                <c:pt idx="45">
                  <c:v>2.4750000000000014</c:v>
                </c:pt>
                <c:pt idx="46">
                  <c:v>4.4099999999999966</c:v>
                </c:pt>
                <c:pt idx="47">
                  <c:v>62.370000000000005</c:v>
                </c:pt>
                <c:pt idx="48">
                  <c:v>79.08</c:v>
                </c:pt>
                <c:pt idx="49">
                  <c:v>74.25</c:v>
                </c:pt>
                <c:pt idx="50">
                  <c:v>7</c:v>
                </c:pt>
                <c:pt idx="51">
                  <c:v>2.9699999999999989</c:v>
                </c:pt>
                <c:pt idx="52">
                  <c:v>1.5</c:v>
                </c:pt>
                <c:pt idx="53">
                  <c:v>3.9799999999999969</c:v>
                </c:pt>
                <c:pt idx="54">
                  <c:v>6.9500000000000028</c:v>
                </c:pt>
                <c:pt idx="55">
                  <c:v>1.4849999999999994</c:v>
                </c:pt>
                <c:pt idx="5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6D8-BCC6-61DC8476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RocksDB的CPU占用!$C$5</c:f>
              <c:strCache>
                <c:ptCount val="1"/>
                <c:pt idx="0">
                  <c:v>1KB前台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RocksDB的CPU占用!$C$6:$C$80</c:f>
              <c:numCache>
                <c:formatCode>General</c:formatCode>
                <c:ptCount val="75"/>
                <c:pt idx="0">
                  <c:v>7</c:v>
                </c:pt>
                <c:pt idx="1">
                  <c:v>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81</c:v>
                </c:pt>
                <c:pt idx="18">
                  <c:v>6</c:v>
                </c:pt>
                <c:pt idx="19">
                  <c:v>5.0499999999999972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36.630000000000003</c:v>
                </c:pt>
                <c:pt idx="25">
                  <c:v>4.0799999999999983</c:v>
                </c:pt>
                <c:pt idx="26">
                  <c:v>3.0900000000000034</c:v>
                </c:pt>
                <c:pt idx="27">
                  <c:v>43.56</c:v>
                </c:pt>
                <c:pt idx="28">
                  <c:v>100</c:v>
                </c:pt>
                <c:pt idx="29">
                  <c:v>100</c:v>
                </c:pt>
                <c:pt idx="30">
                  <c:v>98.99</c:v>
                </c:pt>
                <c:pt idx="31">
                  <c:v>100</c:v>
                </c:pt>
                <c:pt idx="32">
                  <c:v>52.53</c:v>
                </c:pt>
                <c:pt idx="33">
                  <c:v>5.0499999999999972</c:v>
                </c:pt>
                <c:pt idx="34">
                  <c:v>4.0400000000000063</c:v>
                </c:pt>
                <c:pt idx="35">
                  <c:v>7</c:v>
                </c:pt>
                <c:pt idx="36">
                  <c:v>9.0900000000000034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45</c:v>
                </c:pt>
                <c:pt idx="43">
                  <c:v>3.0600000000000023</c:v>
                </c:pt>
                <c:pt idx="44">
                  <c:v>5.8799999999999955</c:v>
                </c:pt>
                <c:pt idx="45">
                  <c:v>4</c:v>
                </c:pt>
                <c:pt idx="46">
                  <c:v>0</c:v>
                </c:pt>
                <c:pt idx="47">
                  <c:v>50.51</c:v>
                </c:pt>
                <c:pt idx="48">
                  <c:v>67.349999999999994</c:v>
                </c:pt>
                <c:pt idx="49">
                  <c:v>69.31</c:v>
                </c:pt>
                <c:pt idx="50">
                  <c:v>69.31</c:v>
                </c:pt>
                <c:pt idx="51">
                  <c:v>68.63</c:v>
                </c:pt>
                <c:pt idx="52">
                  <c:v>44</c:v>
                </c:pt>
                <c:pt idx="53">
                  <c:v>4.9500000000000028</c:v>
                </c:pt>
                <c:pt idx="54">
                  <c:v>1.019999999999996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44.9</c:v>
                </c:pt>
                <c:pt idx="59">
                  <c:v>99.01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15.840000000000003</c:v>
                </c:pt>
                <c:pt idx="65">
                  <c:v>4.0400000000000063</c:v>
                </c:pt>
                <c:pt idx="66">
                  <c:v>7.769999999999996</c:v>
                </c:pt>
                <c:pt idx="67">
                  <c:v>5.0499999999999972</c:v>
                </c:pt>
                <c:pt idx="68">
                  <c:v>7.9200000000000017</c:v>
                </c:pt>
                <c:pt idx="69">
                  <c:v>3.0600000000000023</c:v>
                </c:pt>
                <c:pt idx="70">
                  <c:v>3</c:v>
                </c:pt>
                <c:pt idx="71">
                  <c:v>44.44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4ADD-B1CB-2633B5C799A0}"/>
            </c:ext>
          </c:extLst>
        </c:ser>
        <c:ser>
          <c:idx val="1"/>
          <c:order val="1"/>
          <c:tx>
            <c:strRef>
              <c:f>RocksDB的CPU占用!$D$5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RocksDB的CPU占用!$D$6:$D$80</c:f>
              <c:numCache>
                <c:formatCode>General</c:formatCode>
                <c:ptCount val="75"/>
                <c:pt idx="0">
                  <c:v>34.344999999999999</c:v>
                </c:pt>
                <c:pt idx="1">
                  <c:v>53.51</c:v>
                </c:pt>
                <c:pt idx="2">
                  <c:v>27.449999999999996</c:v>
                </c:pt>
                <c:pt idx="3">
                  <c:v>42.274999999999999</c:v>
                </c:pt>
                <c:pt idx="4">
                  <c:v>42.015000000000001</c:v>
                </c:pt>
                <c:pt idx="5">
                  <c:v>35.07</c:v>
                </c:pt>
                <c:pt idx="6">
                  <c:v>48.53</c:v>
                </c:pt>
                <c:pt idx="7">
                  <c:v>48.284999999999997</c:v>
                </c:pt>
                <c:pt idx="8">
                  <c:v>48.555</c:v>
                </c:pt>
                <c:pt idx="9">
                  <c:v>46.44</c:v>
                </c:pt>
                <c:pt idx="10">
                  <c:v>48.04</c:v>
                </c:pt>
                <c:pt idx="11">
                  <c:v>45.255000000000003</c:v>
                </c:pt>
                <c:pt idx="12">
                  <c:v>49.86</c:v>
                </c:pt>
                <c:pt idx="13">
                  <c:v>45.9</c:v>
                </c:pt>
                <c:pt idx="14">
                  <c:v>48.795000000000002</c:v>
                </c:pt>
                <c:pt idx="15">
                  <c:v>44.914999999999999</c:v>
                </c:pt>
                <c:pt idx="16">
                  <c:v>47.4</c:v>
                </c:pt>
                <c:pt idx="17">
                  <c:v>46.715000000000003</c:v>
                </c:pt>
                <c:pt idx="18">
                  <c:v>38.615000000000002</c:v>
                </c:pt>
                <c:pt idx="19">
                  <c:v>38.725000000000001</c:v>
                </c:pt>
                <c:pt idx="20">
                  <c:v>47.46</c:v>
                </c:pt>
                <c:pt idx="21">
                  <c:v>46.754999999999995</c:v>
                </c:pt>
                <c:pt idx="22">
                  <c:v>46.104999999999997</c:v>
                </c:pt>
                <c:pt idx="23">
                  <c:v>44.214999999999996</c:v>
                </c:pt>
                <c:pt idx="24">
                  <c:v>44.12</c:v>
                </c:pt>
                <c:pt idx="25">
                  <c:v>39.625</c:v>
                </c:pt>
                <c:pt idx="26">
                  <c:v>38.5</c:v>
                </c:pt>
                <c:pt idx="27">
                  <c:v>48.774999999999999</c:v>
                </c:pt>
                <c:pt idx="28">
                  <c:v>44.045000000000002</c:v>
                </c:pt>
                <c:pt idx="29">
                  <c:v>42.954999999999998</c:v>
                </c:pt>
                <c:pt idx="30">
                  <c:v>46.174999999999997</c:v>
                </c:pt>
                <c:pt idx="31">
                  <c:v>42.2</c:v>
                </c:pt>
                <c:pt idx="32">
                  <c:v>46.594999999999999</c:v>
                </c:pt>
                <c:pt idx="33">
                  <c:v>38.71</c:v>
                </c:pt>
                <c:pt idx="34">
                  <c:v>39</c:v>
                </c:pt>
                <c:pt idx="35">
                  <c:v>37.894999999999996</c:v>
                </c:pt>
                <c:pt idx="36">
                  <c:v>40.185000000000002</c:v>
                </c:pt>
                <c:pt idx="37">
                  <c:v>45.5</c:v>
                </c:pt>
                <c:pt idx="38">
                  <c:v>42.59</c:v>
                </c:pt>
                <c:pt idx="39">
                  <c:v>45.49</c:v>
                </c:pt>
                <c:pt idx="40">
                  <c:v>45.335000000000001</c:v>
                </c:pt>
                <c:pt idx="41">
                  <c:v>43.645000000000003</c:v>
                </c:pt>
                <c:pt idx="42">
                  <c:v>36.695</c:v>
                </c:pt>
                <c:pt idx="43">
                  <c:v>39.424999999999997</c:v>
                </c:pt>
                <c:pt idx="44">
                  <c:v>38.5</c:v>
                </c:pt>
                <c:pt idx="45">
                  <c:v>40.594999999999999</c:v>
                </c:pt>
                <c:pt idx="46">
                  <c:v>42.03</c:v>
                </c:pt>
                <c:pt idx="47">
                  <c:v>65.694999999999993</c:v>
                </c:pt>
                <c:pt idx="48">
                  <c:v>63.725000000000001</c:v>
                </c:pt>
                <c:pt idx="49">
                  <c:v>60.575000000000003</c:v>
                </c:pt>
                <c:pt idx="50">
                  <c:v>62.25</c:v>
                </c:pt>
                <c:pt idx="51">
                  <c:v>62.134999999999998</c:v>
                </c:pt>
                <c:pt idx="52">
                  <c:v>50.519999999999996</c:v>
                </c:pt>
                <c:pt idx="53">
                  <c:v>38</c:v>
                </c:pt>
                <c:pt idx="54">
                  <c:v>41.424999999999997</c:v>
                </c:pt>
                <c:pt idx="55">
                  <c:v>43.45</c:v>
                </c:pt>
                <c:pt idx="56">
                  <c:v>42.2</c:v>
                </c:pt>
                <c:pt idx="57">
                  <c:v>43.32</c:v>
                </c:pt>
                <c:pt idx="58">
                  <c:v>47.935000000000002</c:v>
                </c:pt>
                <c:pt idx="59">
                  <c:v>44.52</c:v>
                </c:pt>
                <c:pt idx="60">
                  <c:v>46.54</c:v>
                </c:pt>
                <c:pt idx="61">
                  <c:v>43.63</c:v>
                </c:pt>
                <c:pt idx="62">
                  <c:v>45.274999999999999</c:v>
                </c:pt>
                <c:pt idx="63">
                  <c:v>46.779999999999994</c:v>
                </c:pt>
                <c:pt idx="64">
                  <c:v>38.414999999999999</c:v>
                </c:pt>
                <c:pt idx="65">
                  <c:v>45.814999999999998</c:v>
                </c:pt>
                <c:pt idx="66">
                  <c:v>37.5</c:v>
                </c:pt>
                <c:pt idx="67">
                  <c:v>39.704999999999998</c:v>
                </c:pt>
                <c:pt idx="68">
                  <c:v>39.32</c:v>
                </c:pt>
                <c:pt idx="69">
                  <c:v>34.510000000000005</c:v>
                </c:pt>
                <c:pt idx="70">
                  <c:v>38.234999999999999</c:v>
                </c:pt>
                <c:pt idx="71">
                  <c:v>44.24</c:v>
                </c:pt>
                <c:pt idx="72">
                  <c:v>43.16</c:v>
                </c:pt>
                <c:pt idx="73">
                  <c:v>47.645000000000003</c:v>
                </c:pt>
                <c:pt idx="74">
                  <c:v>45.44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4ADD-B1CB-2633B5C7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98.02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99.01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71.289999999999992</c:v>
                </c:pt>
                <c:pt idx="15">
                  <c:v>74.260000000000005</c:v>
                </c:pt>
                <c:pt idx="16">
                  <c:v>100</c:v>
                </c:pt>
                <c:pt idx="17">
                  <c:v>100</c:v>
                </c:pt>
                <c:pt idx="18">
                  <c:v>66.33</c:v>
                </c:pt>
                <c:pt idx="19">
                  <c:v>5</c:v>
                </c:pt>
                <c:pt idx="20">
                  <c:v>11.219999999999999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21.209999999999994</c:v>
                </c:pt>
                <c:pt idx="26">
                  <c:v>3.0600000000000023</c:v>
                </c:pt>
                <c:pt idx="27">
                  <c:v>7</c:v>
                </c:pt>
                <c:pt idx="28">
                  <c:v>61.39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</c:v>
                </c:pt>
                <c:pt idx="34">
                  <c:v>3.0600000000000023</c:v>
                </c:pt>
                <c:pt idx="35">
                  <c:v>6.0600000000000023</c:v>
                </c:pt>
                <c:pt idx="36">
                  <c:v>4.0400000000000063</c:v>
                </c:pt>
                <c:pt idx="37">
                  <c:v>71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50.5</c:v>
                </c:pt>
                <c:pt idx="43">
                  <c:v>4.0400000000000063</c:v>
                </c:pt>
                <c:pt idx="44">
                  <c:v>4.0400000000000063</c:v>
                </c:pt>
                <c:pt idx="45">
                  <c:v>4.0400000000000063</c:v>
                </c:pt>
                <c:pt idx="46">
                  <c:v>3.0900000000000034</c:v>
                </c:pt>
                <c:pt idx="47">
                  <c:v>15.150000000000006</c:v>
                </c:pt>
                <c:pt idx="48">
                  <c:v>100</c:v>
                </c:pt>
                <c:pt idx="49">
                  <c:v>100</c:v>
                </c:pt>
                <c:pt idx="50">
                  <c:v>99.01</c:v>
                </c:pt>
                <c:pt idx="51">
                  <c:v>100</c:v>
                </c:pt>
                <c:pt idx="52">
                  <c:v>100</c:v>
                </c:pt>
                <c:pt idx="53">
                  <c:v>19.189999999999998</c:v>
                </c:pt>
                <c:pt idx="54">
                  <c:v>5</c:v>
                </c:pt>
                <c:pt idx="55">
                  <c:v>7</c:v>
                </c:pt>
                <c:pt idx="56">
                  <c:v>6.9300000000000068</c:v>
                </c:pt>
                <c:pt idx="57">
                  <c:v>6.9300000000000068</c:v>
                </c:pt>
                <c:pt idx="58">
                  <c:v>4</c:v>
                </c:pt>
                <c:pt idx="59">
                  <c:v>70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83.17</c:v>
                </c:pt>
                <c:pt idx="65">
                  <c:v>3.0600000000000023</c:v>
                </c:pt>
                <c:pt idx="66">
                  <c:v>6.9300000000000068</c:v>
                </c:pt>
                <c:pt idx="67">
                  <c:v>6.8599999999999994</c:v>
                </c:pt>
                <c:pt idx="68">
                  <c:v>6</c:v>
                </c:pt>
                <c:pt idx="69">
                  <c:v>5.0499999999999972</c:v>
                </c:pt>
                <c:pt idx="70">
                  <c:v>4</c:v>
                </c:pt>
                <c:pt idx="71">
                  <c:v>15.310000000000002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23.760000000000005</c:v>
                </c:pt>
                <c:pt idx="78">
                  <c:v>5.0499999999999972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7.9200000000000017</c:v>
                </c:pt>
                <c:pt idx="83">
                  <c:v>5.9399999999999977</c:v>
                </c:pt>
                <c:pt idx="84">
                  <c:v>3.0300000000000011</c:v>
                </c:pt>
                <c:pt idx="85">
                  <c:v>83.17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99.01</c:v>
                </c:pt>
                <c:pt idx="90">
                  <c:v>71.430000000000007</c:v>
                </c:pt>
                <c:pt idx="91">
                  <c:v>5</c:v>
                </c:pt>
                <c:pt idx="92">
                  <c:v>5.9399999999999977</c:v>
                </c:pt>
                <c:pt idx="93">
                  <c:v>6</c:v>
                </c:pt>
                <c:pt idx="94">
                  <c:v>6.9300000000000068</c:v>
                </c:pt>
                <c:pt idx="95">
                  <c:v>5.0499999999999972</c:v>
                </c:pt>
                <c:pt idx="96">
                  <c:v>4.9500000000000028</c:v>
                </c:pt>
                <c:pt idx="97">
                  <c:v>4.9500000000000028</c:v>
                </c:pt>
                <c:pt idx="98">
                  <c:v>4.0799999999999983</c:v>
                </c:pt>
                <c:pt idx="99">
                  <c:v>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8-4A45-9F93-C34AF75346C7}"/>
            </c:ext>
          </c:extLst>
        </c:ser>
        <c:ser>
          <c:idx val="2"/>
          <c:order val="1"/>
          <c:marker>
            <c:symbol val="none"/>
          </c:marker>
          <c:val>
            <c:numRef>
              <c:f>Sheet1!$H$3:$H$102</c:f>
              <c:numCache>
                <c:formatCode>General</c:formatCode>
                <c:ptCount val="100"/>
                <c:pt idx="0">
                  <c:v>5.9950000000000045</c:v>
                </c:pt>
                <c:pt idx="1">
                  <c:v>25.310000000000002</c:v>
                </c:pt>
                <c:pt idx="2">
                  <c:v>26.769999999999996</c:v>
                </c:pt>
                <c:pt idx="3">
                  <c:v>43.07</c:v>
                </c:pt>
                <c:pt idx="4">
                  <c:v>41.174999999999997</c:v>
                </c:pt>
                <c:pt idx="5">
                  <c:v>45.385000000000005</c:v>
                </c:pt>
                <c:pt idx="6">
                  <c:v>42.5</c:v>
                </c:pt>
                <c:pt idx="7">
                  <c:v>47.685000000000002</c:v>
                </c:pt>
                <c:pt idx="8">
                  <c:v>42.584999999999994</c:v>
                </c:pt>
                <c:pt idx="9">
                  <c:v>45.375</c:v>
                </c:pt>
                <c:pt idx="10">
                  <c:v>44.85</c:v>
                </c:pt>
                <c:pt idx="11">
                  <c:v>50.43</c:v>
                </c:pt>
                <c:pt idx="12">
                  <c:v>45.699999999999996</c:v>
                </c:pt>
                <c:pt idx="13">
                  <c:v>46.254999999999995</c:v>
                </c:pt>
                <c:pt idx="14">
                  <c:v>43.795000000000002</c:v>
                </c:pt>
                <c:pt idx="15">
                  <c:v>41.8</c:v>
                </c:pt>
                <c:pt idx="16">
                  <c:v>44.949999999999996</c:v>
                </c:pt>
                <c:pt idx="17">
                  <c:v>42.954999999999998</c:v>
                </c:pt>
                <c:pt idx="18">
                  <c:v>44.564999999999998</c:v>
                </c:pt>
                <c:pt idx="19">
                  <c:v>38.234999999999999</c:v>
                </c:pt>
                <c:pt idx="20">
                  <c:v>38.774999999999999</c:v>
                </c:pt>
                <c:pt idx="21">
                  <c:v>45.22</c:v>
                </c:pt>
                <c:pt idx="22">
                  <c:v>44.120000000000005</c:v>
                </c:pt>
                <c:pt idx="23">
                  <c:v>45.65</c:v>
                </c:pt>
                <c:pt idx="24">
                  <c:v>45.980000000000004</c:v>
                </c:pt>
                <c:pt idx="25">
                  <c:v>39.655000000000001</c:v>
                </c:pt>
                <c:pt idx="26">
                  <c:v>38.144999999999996</c:v>
                </c:pt>
                <c:pt idx="27">
                  <c:v>38.119999999999997</c:v>
                </c:pt>
                <c:pt idx="28">
                  <c:v>43</c:v>
                </c:pt>
                <c:pt idx="29">
                  <c:v>46.08</c:v>
                </c:pt>
                <c:pt idx="30">
                  <c:v>41.33</c:v>
                </c:pt>
                <c:pt idx="31">
                  <c:v>45.58</c:v>
                </c:pt>
                <c:pt idx="32">
                  <c:v>44.61</c:v>
                </c:pt>
                <c:pt idx="33">
                  <c:v>39.015000000000001</c:v>
                </c:pt>
                <c:pt idx="34">
                  <c:v>38.35</c:v>
                </c:pt>
                <c:pt idx="35">
                  <c:v>38</c:v>
                </c:pt>
                <c:pt idx="36">
                  <c:v>38.019999999999996</c:v>
                </c:pt>
                <c:pt idx="37">
                  <c:v>45.63</c:v>
                </c:pt>
                <c:pt idx="38">
                  <c:v>43.784999999999997</c:v>
                </c:pt>
                <c:pt idx="39">
                  <c:v>45.86</c:v>
                </c:pt>
                <c:pt idx="40">
                  <c:v>43.715000000000003</c:v>
                </c:pt>
                <c:pt idx="41">
                  <c:v>44.655000000000001</c:v>
                </c:pt>
                <c:pt idx="42">
                  <c:v>42.06</c:v>
                </c:pt>
                <c:pt idx="43">
                  <c:v>38.35</c:v>
                </c:pt>
                <c:pt idx="44">
                  <c:v>38.265000000000001</c:v>
                </c:pt>
                <c:pt idx="45">
                  <c:v>37.880000000000003</c:v>
                </c:pt>
                <c:pt idx="46">
                  <c:v>37.880000000000003</c:v>
                </c:pt>
                <c:pt idx="47">
                  <c:v>44.025000000000006</c:v>
                </c:pt>
                <c:pt idx="48">
                  <c:v>43.260000000000005</c:v>
                </c:pt>
                <c:pt idx="49">
                  <c:v>44.33</c:v>
                </c:pt>
                <c:pt idx="50">
                  <c:v>44.025000000000006</c:v>
                </c:pt>
                <c:pt idx="51">
                  <c:v>41.989999999999995</c:v>
                </c:pt>
                <c:pt idx="52">
                  <c:v>45.495000000000005</c:v>
                </c:pt>
                <c:pt idx="53">
                  <c:v>39.265000000000001</c:v>
                </c:pt>
                <c:pt idx="54">
                  <c:v>38.835000000000001</c:v>
                </c:pt>
                <c:pt idx="55">
                  <c:v>38.615000000000002</c:v>
                </c:pt>
                <c:pt idx="56">
                  <c:v>39.32</c:v>
                </c:pt>
                <c:pt idx="57">
                  <c:v>38.94</c:v>
                </c:pt>
                <c:pt idx="58">
                  <c:v>41.384999999999998</c:v>
                </c:pt>
                <c:pt idx="59">
                  <c:v>42.5</c:v>
                </c:pt>
                <c:pt idx="60">
                  <c:v>43.910000000000004</c:v>
                </c:pt>
                <c:pt idx="61">
                  <c:v>44.424999999999997</c:v>
                </c:pt>
                <c:pt idx="62">
                  <c:v>43.230000000000004</c:v>
                </c:pt>
                <c:pt idx="63">
                  <c:v>45.574999999999996</c:v>
                </c:pt>
                <c:pt idx="64">
                  <c:v>43.05</c:v>
                </c:pt>
                <c:pt idx="65">
                  <c:v>36.790000000000006</c:v>
                </c:pt>
                <c:pt idx="66">
                  <c:v>37.5</c:v>
                </c:pt>
                <c:pt idx="67">
                  <c:v>38.119999999999997</c:v>
                </c:pt>
                <c:pt idx="68">
                  <c:v>38.57</c:v>
                </c:pt>
                <c:pt idx="69">
                  <c:v>38.5</c:v>
                </c:pt>
                <c:pt idx="70">
                  <c:v>40.5</c:v>
                </c:pt>
                <c:pt idx="71">
                  <c:v>39.704999999999998</c:v>
                </c:pt>
                <c:pt idx="72">
                  <c:v>45.355000000000004</c:v>
                </c:pt>
                <c:pt idx="73">
                  <c:v>42.995000000000005</c:v>
                </c:pt>
                <c:pt idx="74">
                  <c:v>45.935000000000002</c:v>
                </c:pt>
                <c:pt idx="75">
                  <c:v>43.21</c:v>
                </c:pt>
                <c:pt idx="76">
                  <c:v>47.254999999999995</c:v>
                </c:pt>
                <c:pt idx="77">
                  <c:v>40.065000000000005</c:v>
                </c:pt>
                <c:pt idx="78">
                  <c:v>37.880000000000003</c:v>
                </c:pt>
                <c:pt idx="79">
                  <c:v>37.5</c:v>
                </c:pt>
                <c:pt idx="80">
                  <c:v>37.630000000000003</c:v>
                </c:pt>
                <c:pt idx="81">
                  <c:v>38.835000000000001</c:v>
                </c:pt>
                <c:pt idx="82">
                  <c:v>41.92</c:v>
                </c:pt>
                <c:pt idx="83">
                  <c:v>39.15</c:v>
                </c:pt>
                <c:pt idx="84">
                  <c:v>38.384999999999998</c:v>
                </c:pt>
                <c:pt idx="85">
                  <c:v>45.225000000000001</c:v>
                </c:pt>
                <c:pt idx="86">
                  <c:v>46.244999999999997</c:v>
                </c:pt>
                <c:pt idx="87">
                  <c:v>42.564999999999998</c:v>
                </c:pt>
                <c:pt idx="88">
                  <c:v>44.724999999999994</c:v>
                </c:pt>
                <c:pt idx="89">
                  <c:v>42.09</c:v>
                </c:pt>
                <c:pt idx="90">
                  <c:v>43.86</c:v>
                </c:pt>
                <c:pt idx="91">
                  <c:v>37.5</c:v>
                </c:pt>
                <c:pt idx="92">
                  <c:v>37.244999999999997</c:v>
                </c:pt>
                <c:pt idx="93">
                  <c:v>37.865000000000002</c:v>
                </c:pt>
                <c:pt idx="94">
                  <c:v>37.880000000000003</c:v>
                </c:pt>
                <c:pt idx="95">
                  <c:v>37.880000000000003</c:v>
                </c:pt>
                <c:pt idx="96">
                  <c:v>41.345000000000006</c:v>
                </c:pt>
                <c:pt idx="97">
                  <c:v>38.5</c:v>
                </c:pt>
                <c:pt idx="98">
                  <c:v>36.230000000000004</c:v>
                </c:pt>
                <c:pt idx="99">
                  <c:v>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8-4A45-9F93-C34AF753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2175"/>
        <c:axId val="1575487567"/>
      </c:lineChart>
      <c:lineChart>
        <c:grouping val="standard"/>
        <c:varyColors val="0"/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Sheet1!$B$1:$B$124</c:f>
              <c:numCache>
                <c:formatCode>General</c:formatCode>
                <c:ptCount val="124"/>
                <c:pt idx="0">
                  <c:v>292</c:v>
                </c:pt>
                <c:pt idx="1">
                  <c:v>952</c:v>
                </c:pt>
                <c:pt idx="2">
                  <c:v>957</c:v>
                </c:pt>
                <c:pt idx="3">
                  <c:v>1304</c:v>
                </c:pt>
                <c:pt idx="4">
                  <c:v>1308</c:v>
                </c:pt>
                <c:pt idx="5">
                  <c:v>1399</c:v>
                </c:pt>
                <c:pt idx="6">
                  <c:v>1443</c:v>
                </c:pt>
                <c:pt idx="7">
                  <c:v>1363</c:v>
                </c:pt>
                <c:pt idx="8">
                  <c:v>1442</c:v>
                </c:pt>
                <c:pt idx="9">
                  <c:v>1384</c:v>
                </c:pt>
                <c:pt idx="10">
                  <c:v>1362</c:v>
                </c:pt>
                <c:pt idx="11">
                  <c:v>1449</c:v>
                </c:pt>
                <c:pt idx="12">
                  <c:v>1390</c:v>
                </c:pt>
                <c:pt idx="13">
                  <c:v>1420</c:v>
                </c:pt>
                <c:pt idx="14">
                  <c:v>1267</c:v>
                </c:pt>
                <c:pt idx="15">
                  <c:v>1297</c:v>
                </c:pt>
                <c:pt idx="16">
                  <c:v>1417</c:v>
                </c:pt>
                <c:pt idx="17">
                  <c:v>1456</c:v>
                </c:pt>
                <c:pt idx="18">
                  <c:v>1265</c:v>
                </c:pt>
                <c:pt idx="19">
                  <c:v>1121</c:v>
                </c:pt>
                <c:pt idx="20">
                  <c:v>1081</c:v>
                </c:pt>
                <c:pt idx="21">
                  <c:v>1380</c:v>
                </c:pt>
                <c:pt idx="22">
                  <c:v>1412</c:v>
                </c:pt>
                <c:pt idx="23">
                  <c:v>1444</c:v>
                </c:pt>
                <c:pt idx="24">
                  <c:v>1404</c:v>
                </c:pt>
                <c:pt idx="25">
                  <c:v>1128</c:v>
                </c:pt>
                <c:pt idx="26">
                  <c:v>1107</c:v>
                </c:pt>
                <c:pt idx="27">
                  <c:v>1104</c:v>
                </c:pt>
                <c:pt idx="28">
                  <c:v>1239</c:v>
                </c:pt>
                <c:pt idx="29">
                  <c:v>1424</c:v>
                </c:pt>
                <c:pt idx="30">
                  <c:v>1466</c:v>
                </c:pt>
                <c:pt idx="31">
                  <c:v>1443</c:v>
                </c:pt>
                <c:pt idx="32">
                  <c:v>1418</c:v>
                </c:pt>
                <c:pt idx="33">
                  <c:v>1097</c:v>
                </c:pt>
                <c:pt idx="34">
                  <c:v>1113</c:v>
                </c:pt>
                <c:pt idx="35">
                  <c:v>1095</c:v>
                </c:pt>
                <c:pt idx="36">
                  <c:v>1094</c:v>
                </c:pt>
                <c:pt idx="37">
                  <c:v>1269</c:v>
                </c:pt>
                <c:pt idx="38">
                  <c:v>1458</c:v>
                </c:pt>
                <c:pt idx="39">
                  <c:v>1414</c:v>
                </c:pt>
                <c:pt idx="40">
                  <c:v>1487</c:v>
                </c:pt>
                <c:pt idx="41">
                  <c:v>1444</c:v>
                </c:pt>
                <c:pt idx="42">
                  <c:v>1300</c:v>
                </c:pt>
                <c:pt idx="43">
                  <c:v>1112</c:v>
                </c:pt>
                <c:pt idx="44">
                  <c:v>1110</c:v>
                </c:pt>
                <c:pt idx="45">
                  <c:v>1117</c:v>
                </c:pt>
                <c:pt idx="46">
                  <c:v>1113</c:v>
                </c:pt>
                <c:pt idx="47">
                  <c:v>1046</c:v>
                </c:pt>
                <c:pt idx="48">
                  <c:v>1462</c:v>
                </c:pt>
                <c:pt idx="49">
                  <c:v>1473</c:v>
                </c:pt>
                <c:pt idx="50">
                  <c:v>1441</c:v>
                </c:pt>
                <c:pt idx="51">
                  <c:v>1473</c:v>
                </c:pt>
                <c:pt idx="52">
                  <c:v>1461</c:v>
                </c:pt>
                <c:pt idx="53">
                  <c:v>1182</c:v>
                </c:pt>
                <c:pt idx="54">
                  <c:v>1078</c:v>
                </c:pt>
                <c:pt idx="55">
                  <c:v>1035</c:v>
                </c:pt>
                <c:pt idx="56">
                  <c:v>1066</c:v>
                </c:pt>
                <c:pt idx="57">
                  <c:v>1054</c:v>
                </c:pt>
                <c:pt idx="58">
                  <c:v>1131</c:v>
                </c:pt>
                <c:pt idx="59">
                  <c:v>1176</c:v>
                </c:pt>
                <c:pt idx="60">
                  <c:v>1447</c:v>
                </c:pt>
                <c:pt idx="61">
                  <c:v>1425</c:v>
                </c:pt>
                <c:pt idx="62">
                  <c:v>1463</c:v>
                </c:pt>
                <c:pt idx="63">
                  <c:v>1398</c:v>
                </c:pt>
                <c:pt idx="64">
                  <c:v>1338</c:v>
                </c:pt>
                <c:pt idx="65">
                  <c:v>1168</c:v>
                </c:pt>
                <c:pt idx="66">
                  <c:v>1192</c:v>
                </c:pt>
                <c:pt idx="67">
                  <c:v>1096</c:v>
                </c:pt>
                <c:pt idx="68">
                  <c:v>1100</c:v>
                </c:pt>
                <c:pt idx="69">
                  <c:v>1105</c:v>
                </c:pt>
                <c:pt idx="70">
                  <c:v>1138</c:v>
                </c:pt>
                <c:pt idx="71">
                  <c:v>1017</c:v>
                </c:pt>
                <c:pt idx="72">
                  <c:v>1442</c:v>
                </c:pt>
                <c:pt idx="73">
                  <c:v>1463</c:v>
                </c:pt>
                <c:pt idx="74">
                  <c:v>1411</c:v>
                </c:pt>
                <c:pt idx="75">
                  <c:v>1463</c:v>
                </c:pt>
                <c:pt idx="76">
                  <c:v>1439</c:v>
                </c:pt>
                <c:pt idx="77">
                  <c:v>1142</c:v>
                </c:pt>
                <c:pt idx="78">
                  <c:v>1136</c:v>
                </c:pt>
                <c:pt idx="79">
                  <c:v>1159</c:v>
                </c:pt>
                <c:pt idx="80">
                  <c:v>1090</c:v>
                </c:pt>
                <c:pt idx="81">
                  <c:v>1070</c:v>
                </c:pt>
                <c:pt idx="82">
                  <c:v>1118</c:v>
                </c:pt>
                <c:pt idx="83">
                  <c:v>1077</c:v>
                </c:pt>
                <c:pt idx="84">
                  <c:v>1054</c:v>
                </c:pt>
                <c:pt idx="85">
                  <c:v>1233</c:v>
                </c:pt>
                <c:pt idx="86">
                  <c:v>1384</c:v>
                </c:pt>
                <c:pt idx="87">
                  <c:v>1432</c:v>
                </c:pt>
                <c:pt idx="88">
                  <c:v>1396</c:v>
                </c:pt>
                <c:pt idx="89">
                  <c:v>1451</c:v>
                </c:pt>
                <c:pt idx="90">
                  <c:v>1310</c:v>
                </c:pt>
                <c:pt idx="91">
                  <c:v>1168</c:v>
                </c:pt>
                <c:pt idx="92">
                  <c:v>1198</c:v>
                </c:pt>
                <c:pt idx="93">
                  <c:v>1192</c:v>
                </c:pt>
                <c:pt idx="94">
                  <c:v>1111</c:v>
                </c:pt>
                <c:pt idx="95">
                  <c:v>1079</c:v>
                </c:pt>
                <c:pt idx="96">
                  <c:v>1142</c:v>
                </c:pt>
                <c:pt idx="97">
                  <c:v>1083</c:v>
                </c:pt>
                <c:pt idx="98">
                  <c:v>960</c:v>
                </c:pt>
                <c:pt idx="99">
                  <c:v>1439</c:v>
                </c:pt>
                <c:pt idx="100">
                  <c:v>1449</c:v>
                </c:pt>
                <c:pt idx="101">
                  <c:v>1454</c:v>
                </c:pt>
                <c:pt idx="102">
                  <c:v>1419</c:v>
                </c:pt>
                <c:pt idx="103">
                  <c:v>1470</c:v>
                </c:pt>
                <c:pt idx="104">
                  <c:v>1248</c:v>
                </c:pt>
                <c:pt idx="105">
                  <c:v>1143</c:v>
                </c:pt>
                <c:pt idx="106">
                  <c:v>1145</c:v>
                </c:pt>
                <c:pt idx="107">
                  <c:v>1120</c:v>
                </c:pt>
                <c:pt idx="108">
                  <c:v>1108</c:v>
                </c:pt>
                <c:pt idx="109">
                  <c:v>1084</c:v>
                </c:pt>
                <c:pt idx="110">
                  <c:v>1065</c:v>
                </c:pt>
                <c:pt idx="111">
                  <c:v>1068</c:v>
                </c:pt>
                <c:pt idx="112">
                  <c:v>1069</c:v>
                </c:pt>
                <c:pt idx="113">
                  <c:v>1029</c:v>
                </c:pt>
                <c:pt idx="114">
                  <c:v>1438</c:v>
                </c:pt>
                <c:pt idx="115">
                  <c:v>1399</c:v>
                </c:pt>
                <c:pt idx="116">
                  <c:v>1463</c:v>
                </c:pt>
                <c:pt idx="117">
                  <c:v>1435</c:v>
                </c:pt>
                <c:pt idx="118">
                  <c:v>1450</c:v>
                </c:pt>
                <c:pt idx="119">
                  <c:v>1147</c:v>
                </c:pt>
                <c:pt idx="120">
                  <c:v>1162</c:v>
                </c:pt>
                <c:pt idx="121">
                  <c:v>1157</c:v>
                </c:pt>
                <c:pt idx="122">
                  <c:v>1151</c:v>
                </c:pt>
                <c:pt idx="123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8-4A45-9F93-C34AF753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54335"/>
        <c:axId val="1575500879"/>
      </c:lineChart>
      <c:catAx>
        <c:axId val="158314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487567"/>
        <c:crosses val="autoZero"/>
        <c:auto val="1"/>
        <c:lblAlgn val="ctr"/>
        <c:lblOffset val="100"/>
        <c:noMultiLvlLbl val="0"/>
      </c:catAx>
      <c:valAx>
        <c:axId val="15754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142175"/>
        <c:crosses val="autoZero"/>
        <c:crossBetween val="between"/>
      </c:valAx>
      <c:valAx>
        <c:axId val="1575500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73754335"/>
        <c:crosses val="max"/>
        <c:crossBetween val="between"/>
      </c:valAx>
      <c:catAx>
        <c:axId val="1573754335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500879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Sheet1!$B$1:$B$124</c:f>
              <c:numCache>
                <c:formatCode>General</c:formatCode>
                <c:ptCount val="124"/>
                <c:pt idx="0">
                  <c:v>292</c:v>
                </c:pt>
                <c:pt idx="1">
                  <c:v>952</c:v>
                </c:pt>
                <c:pt idx="2">
                  <c:v>957</c:v>
                </c:pt>
                <c:pt idx="3">
                  <c:v>1304</c:v>
                </c:pt>
                <c:pt idx="4">
                  <c:v>1308</c:v>
                </c:pt>
                <c:pt idx="5">
                  <c:v>1399</c:v>
                </c:pt>
                <c:pt idx="6">
                  <c:v>1443</c:v>
                </c:pt>
                <c:pt idx="7">
                  <c:v>1363</c:v>
                </c:pt>
                <c:pt idx="8">
                  <c:v>1442</c:v>
                </c:pt>
                <c:pt idx="9">
                  <c:v>1384</c:v>
                </c:pt>
                <c:pt idx="10">
                  <c:v>1362</c:v>
                </c:pt>
                <c:pt idx="11">
                  <c:v>1449</c:v>
                </c:pt>
                <c:pt idx="12">
                  <c:v>1390</c:v>
                </c:pt>
                <c:pt idx="13">
                  <c:v>1420</c:v>
                </c:pt>
                <c:pt idx="14">
                  <c:v>1267</c:v>
                </c:pt>
                <c:pt idx="15">
                  <c:v>1297</c:v>
                </c:pt>
                <c:pt idx="16">
                  <c:v>1417</c:v>
                </c:pt>
                <c:pt idx="17">
                  <c:v>1456</c:v>
                </c:pt>
                <c:pt idx="18">
                  <c:v>1265</c:v>
                </c:pt>
                <c:pt idx="19">
                  <c:v>1121</c:v>
                </c:pt>
                <c:pt idx="20">
                  <c:v>1081</c:v>
                </c:pt>
                <c:pt idx="21">
                  <c:v>1380</c:v>
                </c:pt>
                <c:pt idx="22">
                  <c:v>1412</c:v>
                </c:pt>
                <c:pt idx="23">
                  <c:v>1444</c:v>
                </c:pt>
                <c:pt idx="24">
                  <c:v>1404</c:v>
                </c:pt>
                <c:pt idx="25">
                  <c:v>1128</c:v>
                </c:pt>
                <c:pt idx="26">
                  <c:v>1107</c:v>
                </c:pt>
                <c:pt idx="27">
                  <c:v>1104</c:v>
                </c:pt>
                <c:pt idx="28">
                  <c:v>1239</c:v>
                </c:pt>
                <c:pt idx="29">
                  <c:v>1424</c:v>
                </c:pt>
                <c:pt idx="30">
                  <c:v>1466</c:v>
                </c:pt>
                <c:pt idx="31">
                  <c:v>1443</c:v>
                </c:pt>
                <c:pt idx="32">
                  <c:v>1418</c:v>
                </c:pt>
                <c:pt idx="33">
                  <c:v>1097</c:v>
                </c:pt>
                <c:pt idx="34">
                  <c:v>1113</c:v>
                </c:pt>
                <c:pt idx="35">
                  <c:v>1095</c:v>
                </c:pt>
                <c:pt idx="36">
                  <c:v>1094</c:v>
                </c:pt>
                <c:pt idx="37">
                  <c:v>1269</c:v>
                </c:pt>
                <c:pt idx="38">
                  <c:v>1458</c:v>
                </c:pt>
                <c:pt idx="39">
                  <c:v>1414</c:v>
                </c:pt>
                <c:pt idx="40">
                  <c:v>1487</c:v>
                </c:pt>
                <c:pt idx="41">
                  <c:v>1444</c:v>
                </c:pt>
                <c:pt idx="42">
                  <c:v>1300</c:v>
                </c:pt>
                <c:pt idx="43">
                  <c:v>1112</c:v>
                </c:pt>
                <c:pt idx="44">
                  <c:v>1110</c:v>
                </c:pt>
                <c:pt idx="45">
                  <c:v>1117</c:v>
                </c:pt>
                <c:pt idx="46">
                  <c:v>1113</c:v>
                </c:pt>
                <c:pt idx="47">
                  <c:v>1046</c:v>
                </c:pt>
                <c:pt idx="48">
                  <c:v>1462</c:v>
                </c:pt>
                <c:pt idx="49">
                  <c:v>1473</c:v>
                </c:pt>
                <c:pt idx="50">
                  <c:v>1441</c:v>
                </c:pt>
                <c:pt idx="51">
                  <c:v>1473</c:v>
                </c:pt>
                <c:pt idx="52">
                  <c:v>1461</c:v>
                </c:pt>
                <c:pt idx="53">
                  <c:v>1182</c:v>
                </c:pt>
                <c:pt idx="54">
                  <c:v>1078</c:v>
                </c:pt>
                <c:pt idx="55">
                  <c:v>1035</c:v>
                </c:pt>
                <c:pt idx="56">
                  <c:v>1066</c:v>
                </c:pt>
                <c:pt idx="57">
                  <c:v>1054</c:v>
                </c:pt>
                <c:pt idx="58">
                  <c:v>1131</c:v>
                </c:pt>
                <c:pt idx="59">
                  <c:v>1176</c:v>
                </c:pt>
                <c:pt idx="60">
                  <c:v>1447</c:v>
                </c:pt>
                <c:pt idx="61">
                  <c:v>1425</c:v>
                </c:pt>
                <c:pt idx="62">
                  <c:v>1463</c:v>
                </c:pt>
                <c:pt idx="63">
                  <c:v>1398</c:v>
                </c:pt>
                <c:pt idx="64">
                  <c:v>1338</c:v>
                </c:pt>
                <c:pt idx="65">
                  <c:v>1168</c:v>
                </c:pt>
                <c:pt idx="66">
                  <c:v>1192</c:v>
                </c:pt>
                <c:pt idx="67">
                  <c:v>1096</c:v>
                </c:pt>
                <c:pt idx="68">
                  <c:v>1100</c:v>
                </c:pt>
                <c:pt idx="69">
                  <c:v>1105</c:v>
                </c:pt>
                <c:pt idx="70">
                  <c:v>1138</c:v>
                </c:pt>
                <c:pt idx="71">
                  <c:v>1017</c:v>
                </c:pt>
                <c:pt idx="72">
                  <c:v>1442</c:v>
                </c:pt>
                <c:pt idx="73">
                  <c:v>1463</c:v>
                </c:pt>
                <c:pt idx="74">
                  <c:v>1411</c:v>
                </c:pt>
                <c:pt idx="75">
                  <c:v>1463</c:v>
                </c:pt>
                <c:pt idx="76">
                  <c:v>1439</c:v>
                </c:pt>
                <c:pt idx="77">
                  <c:v>1142</c:v>
                </c:pt>
                <c:pt idx="78">
                  <c:v>1136</c:v>
                </c:pt>
                <c:pt idx="79">
                  <c:v>1159</c:v>
                </c:pt>
                <c:pt idx="80">
                  <c:v>1090</c:v>
                </c:pt>
                <c:pt idx="81">
                  <c:v>1070</c:v>
                </c:pt>
                <c:pt idx="82">
                  <c:v>1118</c:v>
                </c:pt>
                <c:pt idx="83">
                  <c:v>1077</c:v>
                </c:pt>
                <c:pt idx="84">
                  <c:v>1054</c:v>
                </c:pt>
                <c:pt idx="85">
                  <c:v>1233</c:v>
                </c:pt>
                <c:pt idx="86">
                  <c:v>1384</c:v>
                </c:pt>
                <c:pt idx="87">
                  <c:v>1432</c:v>
                </c:pt>
                <c:pt idx="88">
                  <c:v>1396</c:v>
                </c:pt>
                <c:pt idx="89">
                  <c:v>1451</c:v>
                </c:pt>
                <c:pt idx="90">
                  <c:v>1310</c:v>
                </c:pt>
                <c:pt idx="91">
                  <c:v>1168</c:v>
                </c:pt>
                <c:pt idx="92">
                  <c:v>1198</c:v>
                </c:pt>
                <c:pt idx="93">
                  <c:v>1192</c:v>
                </c:pt>
                <c:pt idx="94">
                  <c:v>1111</c:v>
                </c:pt>
                <c:pt idx="95">
                  <c:v>1079</c:v>
                </c:pt>
                <c:pt idx="96">
                  <c:v>1142</c:v>
                </c:pt>
                <c:pt idx="97">
                  <c:v>1083</c:v>
                </c:pt>
                <c:pt idx="98">
                  <c:v>960</c:v>
                </c:pt>
                <c:pt idx="99">
                  <c:v>1439</c:v>
                </c:pt>
                <c:pt idx="100">
                  <c:v>1449</c:v>
                </c:pt>
                <c:pt idx="101">
                  <c:v>1454</c:v>
                </c:pt>
                <c:pt idx="102">
                  <c:v>1419</c:v>
                </c:pt>
                <c:pt idx="103">
                  <c:v>1470</c:v>
                </c:pt>
                <c:pt idx="104">
                  <c:v>1248</c:v>
                </c:pt>
                <c:pt idx="105">
                  <c:v>1143</c:v>
                </c:pt>
                <c:pt idx="106">
                  <c:v>1145</c:v>
                </c:pt>
                <c:pt idx="107">
                  <c:v>1120</c:v>
                </c:pt>
                <c:pt idx="108">
                  <c:v>1108</c:v>
                </c:pt>
                <c:pt idx="109">
                  <c:v>1084</c:v>
                </c:pt>
                <c:pt idx="110">
                  <c:v>1065</c:v>
                </c:pt>
                <c:pt idx="111">
                  <c:v>1068</c:v>
                </c:pt>
                <c:pt idx="112">
                  <c:v>1069</c:v>
                </c:pt>
                <c:pt idx="113">
                  <c:v>1029</c:v>
                </c:pt>
                <c:pt idx="114">
                  <c:v>1438</c:v>
                </c:pt>
                <c:pt idx="115">
                  <c:v>1399</c:v>
                </c:pt>
                <c:pt idx="116">
                  <c:v>1463</c:v>
                </c:pt>
                <c:pt idx="117">
                  <c:v>1435</c:v>
                </c:pt>
                <c:pt idx="118">
                  <c:v>1450</c:v>
                </c:pt>
                <c:pt idx="119">
                  <c:v>1147</c:v>
                </c:pt>
                <c:pt idx="120">
                  <c:v>1162</c:v>
                </c:pt>
                <c:pt idx="121">
                  <c:v>1157</c:v>
                </c:pt>
                <c:pt idx="122">
                  <c:v>1151</c:v>
                </c:pt>
                <c:pt idx="123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0-49C7-B3FA-8A87C00DA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42175"/>
        <c:axId val="1575487567"/>
      </c:lineChart>
      <c:catAx>
        <c:axId val="158314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487567"/>
        <c:crosses val="autoZero"/>
        <c:auto val="1"/>
        <c:lblAlgn val="ctr"/>
        <c:lblOffset val="100"/>
        <c:noMultiLvlLbl val="0"/>
      </c:catAx>
      <c:valAx>
        <c:axId val="15754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1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Kvell-8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write'!$N$36:$N$75</c15:sqref>
                  </c15:fullRef>
                </c:ext>
              </c:extLst>
              <c:f>'KVell micro-benchmark write'!$N$36:$N$61</c:f>
              <c:numCache>
                <c:formatCode>General</c:formatCode>
                <c:ptCount val="26"/>
                <c:pt idx="0">
                  <c:v>1.6159999999999997</c:v>
                </c:pt>
                <c:pt idx="1">
                  <c:v>1.6159999999999997</c:v>
                </c:pt>
                <c:pt idx="2">
                  <c:v>1.6159999999999997</c:v>
                </c:pt>
                <c:pt idx="3">
                  <c:v>1.6159999999999997</c:v>
                </c:pt>
                <c:pt idx="4">
                  <c:v>1.6159999999999997</c:v>
                </c:pt>
                <c:pt idx="5">
                  <c:v>1.6159999999999997</c:v>
                </c:pt>
                <c:pt idx="6">
                  <c:v>1.6159999999999997</c:v>
                </c:pt>
                <c:pt idx="7">
                  <c:v>1.6159999999999997</c:v>
                </c:pt>
                <c:pt idx="8">
                  <c:v>1.8279999999999994</c:v>
                </c:pt>
                <c:pt idx="9">
                  <c:v>1.8279999999999994</c:v>
                </c:pt>
                <c:pt idx="10">
                  <c:v>1.8279999999999994</c:v>
                </c:pt>
                <c:pt idx="11">
                  <c:v>1.8279999999999994</c:v>
                </c:pt>
                <c:pt idx="12">
                  <c:v>2.328000000000003</c:v>
                </c:pt>
                <c:pt idx="13">
                  <c:v>2.328000000000003</c:v>
                </c:pt>
                <c:pt idx="14">
                  <c:v>2.328000000000003</c:v>
                </c:pt>
                <c:pt idx="15">
                  <c:v>2.328000000000003</c:v>
                </c:pt>
                <c:pt idx="16">
                  <c:v>2.328000000000003</c:v>
                </c:pt>
                <c:pt idx="17">
                  <c:v>2.828000000000003</c:v>
                </c:pt>
                <c:pt idx="18">
                  <c:v>2.828000000000003</c:v>
                </c:pt>
                <c:pt idx="19">
                  <c:v>2.828000000000003</c:v>
                </c:pt>
                <c:pt idx="20">
                  <c:v>2.828000000000003</c:v>
                </c:pt>
                <c:pt idx="21">
                  <c:v>3.328000000000003</c:v>
                </c:pt>
                <c:pt idx="22">
                  <c:v>3.328000000000003</c:v>
                </c:pt>
                <c:pt idx="23">
                  <c:v>3.328000000000003</c:v>
                </c:pt>
                <c:pt idx="24">
                  <c:v>3.328000000000003</c:v>
                </c:pt>
                <c:pt idx="25">
                  <c:v>3.328000000000003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4-4DFC-81FA-5301DF38A36A}"/>
            </c:ext>
          </c:extLst>
        </c:ser>
        <c:ser>
          <c:idx val="1"/>
          <c:order val="1"/>
          <c:tx>
            <c:v>P2KVS-8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write'!$G$12:$G$39</c15:sqref>
                  </c15:fullRef>
                </c:ext>
              </c:extLst>
              <c:f>'KVell micro-benchmark write'!$G$12:$G$37</c:f>
              <c:numCache>
                <c:formatCode>General</c:formatCode>
                <c:ptCount val="26"/>
                <c:pt idx="0">
                  <c:v>0.56399999999999995</c:v>
                </c:pt>
                <c:pt idx="1">
                  <c:v>0.55399999999999994</c:v>
                </c:pt>
                <c:pt idx="2">
                  <c:v>0.75300000000000011</c:v>
                </c:pt>
                <c:pt idx="3">
                  <c:v>0.79400000000000004</c:v>
                </c:pt>
                <c:pt idx="4">
                  <c:v>0.95200000000000007</c:v>
                </c:pt>
                <c:pt idx="5">
                  <c:v>0.82299999999999995</c:v>
                </c:pt>
                <c:pt idx="6">
                  <c:v>0.79000000000000092</c:v>
                </c:pt>
                <c:pt idx="7">
                  <c:v>0.9850000000000001</c:v>
                </c:pt>
                <c:pt idx="8">
                  <c:v>0.82500000000000084</c:v>
                </c:pt>
                <c:pt idx="9">
                  <c:v>0.86899999999999911</c:v>
                </c:pt>
                <c:pt idx="10">
                  <c:v>0.81699999999999995</c:v>
                </c:pt>
                <c:pt idx="11">
                  <c:v>0.94600000000000006</c:v>
                </c:pt>
                <c:pt idx="12">
                  <c:v>0.96199999999999997</c:v>
                </c:pt>
                <c:pt idx="13">
                  <c:v>0.90099999999999902</c:v>
                </c:pt>
                <c:pt idx="14">
                  <c:v>0.96399999999999997</c:v>
                </c:pt>
                <c:pt idx="15">
                  <c:v>0.93100000000000005</c:v>
                </c:pt>
                <c:pt idx="16">
                  <c:v>1.002</c:v>
                </c:pt>
                <c:pt idx="17">
                  <c:v>0.95200000000000007</c:v>
                </c:pt>
                <c:pt idx="18">
                  <c:v>1.0329999999999999</c:v>
                </c:pt>
                <c:pt idx="19">
                  <c:v>1.022</c:v>
                </c:pt>
                <c:pt idx="20">
                  <c:v>1.0569999999999999</c:v>
                </c:pt>
                <c:pt idx="21">
                  <c:v>1.0720000000000001</c:v>
                </c:pt>
                <c:pt idx="22">
                  <c:v>1.083</c:v>
                </c:pt>
                <c:pt idx="23">
                  <c:v>1.1139999999999999</c:v>
                </c:pt>
                <c:pt idx="24">
                  <c:v>1.1970000000000001</c:v>
                </c:pt>
                <c:pt idx="25">
                  <c:v>1.0569999999999999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4-4DFC-81FA-5301DF38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4863"/>
        <c:axId val="164378495"/>
      </c:lineChart>
      <c:catAx>
        <c:axId val="1002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78495"/>
        <c:crosses val="autoZero"/>
        <c:auto val="1"/>
        <c:lblAlgn val="ctr"/>
        <c:lblOffset val="100"/>
        <c:tickLblSkip val="5"/>
        <c:noMultiLvlLbl val="0"/>
      </c:catAx>
      <c:valAx>
        <c:axId val="164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en-US" altLang="zh-CN" baseline="0"/>
                  <a:t> Util. (GB)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Sheet2!$H$8:$H$113</c:f>
              <c:numCache>
                <c:formatCode>General</c:formatCode>
                <c:ptCount val="1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99.02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45.54</c:v>
                </c:pt>
                <c:pt idx="15">
                  <c:v>63.64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19.39</c:v>
                </c:pt>
                <c:pt idx="20">
                  <c:v>17.819999999999993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90</c:v>
                </c:pt>
                <c:pt idx="25">
                  <c:v>9.6200000000000045</c:v>
                </c:pt>
                <c:pt idx="26">
                  <c:v>6.0600000000000023</c:v>
                </c:pt>
                <c:pt idx="27">
                  <c:v>71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61</c:v>
                </c:pt>
                <c:pt idx="32">
                  <c:v>3.0600000000000023</c:v>
                </c:pt>
                <c:pt idx="33">
                  <c:v>76.77</c:v>
                </c:pt>
                <c:pt idx="34">
                  <c:v>100</c:v>
                </c:pt>
                <c:pt idx="35">
                  <c:v>99.01</c:v>
                </c:pt>
                <c:pt idx="36">
                  <c:v>100</c:v>
                </c:pt>
                <c:pt idx="37">
                  <c:v>32.989999999999995</c:v>
                </c:pt>
                <c:pt idx="38">
                  <c:v>53</c:v>
                </c:pt>
                <c:pt idx="39">
                  <c:v>99.01</c:v>
                </c:pt>
                <c:pt idx="40">
                  <c:v>100</c:v>
                </c:pt>
                <c:pt idx="41">
                  <c:v>99.01</c:v>
                </c:pt>
                <c:pt idx="42">
                  <c:v>37</c:v>
                </c:pt>
                <c:pt idx="43">
                  <c:v>14.290000000000006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99.01</c:v>
                </c:pt>
                <c:pt idx="48">
                  <c:v>9.2800000000000011</c:v>
                </c:pt>
                <c:pt idx="49">
                  <c:v>41.58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81.63</c:v>
                </c:pt>
                <c:pt idx="54">
                  <c:v>6.0600000000000023</c:v>
                </c:pt>
                <c:pt idx="55">
                  <c:v>38.380000000000003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88.89</c:v>
                </c:pt>
                <c:pt idx="60">
                  <c:v>6.0600000000000023</c:v>
                </c:pt>
                <c:pt idx="61">
                  <c:v>6.1200000000000045</c:v>
                </c:pt>
                <c:pt idx="62">
                  <c:v>55.56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7.1400000000000006</c:v>
                </c:pt>
                <c:pt idx="68">
                  <c:v>8</c:v>
                </c:pt>
                <c:pt idx="69">
                  <c:v>6.9300000000000068</c:v>
                </c:pt>
                <c:pt idx="70">
                  <c:v>97.03</c:v>
                </c:pt>
                <c:pt idx="71">
                  <c:v>100</c:v>
                </c:pt>
                <c:pt idx="72">
                  <c:v>100</c:v>
                </c:pt>
                <c:pt idx="73">
                  <c:v>99.01</c:v>
                </c:pt>
                <c:pt idx="74">
                  <c:v>89.11</c:v>
                </c:pt>
                <c:pt idx="75">
                  <c:v>5.0999999999999943</c:v>
                </c:pt>
                <c:pt idx="76">
                  <c:v>3.1200000000000045</c:v>
                </c:pt>
                <c:pt idx="77">
                  <c:v>32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52.04</c:v>
                </c:pt>
                <c:pt idx="83">
                  <c:v>5.0999999999999943</c:v>
                </c:pt>
                <c:pt idx="84">
                  <c:v>7</c:v>
                </c:pt>
                <c:pt idx="85">
                  <c:v>97</c:v>
                </c:pt>
                <c:pt idx="86">
                  <c:v>100</c:v>
                </c:pt>
                <c:pt idx="87">
                  <c:v>100</c:v>
                </c:pt>
                <c:pt idx="88">
                  <c:v>99.01</c:v>
                </c:pt>
                <c:pt idx="89">
                  <c:v>52</c:v>
                </c:pt>
                <c:pt idx="90">
                  <c:v>7.8400000000000034</c:v>
                </c:pt>
                <c:pt idx="91">
                  <c:v>6.0600000000000023</c:v>
                </c:pt>
                <c:pt idx="92">
                  <c:v>29.700000000000003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67.680000000000007</c:v>
                </c:pt>
                <c:pt idx="98">
                  <c:v>7</c:v>
                </c:pt>
                <c:pt idx="99">
                  <c:v>6</c:v>
                </c:pt>
                <c:pt idx="100">
                  <c:v>4.1200000000000045</c:v>
                </c:pt>
                <c:pt idx="101">
                  <c:v>88</c:v>
                </c:pt>
                <c:pt idx="102">
                  <c:v>100</c:v>
                </c:pt>
                <c:pt idx="103">
                  <c:v>99.02</c:v>
                </c:pt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C-459D-8BE6-B89AE7E98B75}"/>
            </c:ext>
          </c:extLst>
        </c:ser>
        <c:ser>
          <c:idx val="2"/>
          <c:order val="1"/>
          <c:marker>
            <c:symbol val="none"/>
          </c:marker>
          <c:val>
            <c:numRef>
              <c:f>Sheet2!$I$8:$I$113</c:f>
              <c:numCache>
                <c:formatCode>General</c:formatCode>
                <c:ptCount val="106"/>
                <c:pt idx="0">
                  <c:v>41.18</c:v>
                </c:pt>
                <c:pt idx="1">
                  <c:v>43.39</c:v>
                </c:pt>
                <c:pt idx="2">
                  <c:v>41.55</c:v>
                </c:pt>
                <c:pt idx="3">
                  <c:v>43.664999999999999</c:v>
                </c:pt>
                <c:pt idx="4">
                  <c:v>44.805</c:v>
                </c:pt>
                <c:pt idx="5">
                  <c:v>44.335000000000001</c:v>
                </c:pt>
                <c:pt idx="6">
                  <c:v>43.724999999999994</c:v>
                </c:pt>
                <c:pt idx="7">
                  <c:v>48.43</c:v>
                </c:pt>
                <c:pt idx="8">
                  <c:v>62.135000000000005</c:v>
                </c:pt>
                <c:pt idx="9">
                  <c:v>47.305</c:v>
                </c:pt>
                <c:pt idx="10">
                  <c:v>43.564999999999998</c:v>
                </c:pt>
                <c:pt idx="11">
                  <c:v>71.644999999999996</c:v>
                </c:pt>
                <c:pt idx="12">
                  <c:v>55.195</c:v>
                </c:pt>
                <c:pt idx="13">
                  <c:v>43.599999999999994</c:v>
                </c:pt>
                <c:pt idx="14">
                  <c:v>41.06</c:v>
                </c:pt>
                <c:pt idx="15">
                  <c:v>51.945</c:v>
                </c:pt>
                <c:pt idx="16">
                  <c:v>69.64</c:v>
                </c:pt>
                <c:pt idx="17">
                  <c:v>59.585000000000001</c:v>
                </c:pt>
                <c:pt idx="18">
                  <c:v>46.22</c:v>
                </c:pt>
                <c:pt idx="19">
                  <c:v>39.03</c:v>
                </c:pt>
                <c:pt idx="20">
                  <c:v>39.85</c:v>
                </c:pt>
                <c:pt idx="21">
                  <c:v>62.379999999999995</c:v>
                </c:pt>
                <c:pt idx="22">
                  <c:v>70.67</c:v>
                </c:pt>
                <c:pt idx="23">
                  <c:v>59</c:v>
                </c:pt>
                <c:pt idx="24">
                  <c:v>44.635000000000005</c:v>
                </c:pt>
                <c:pt idx="25">
                  <c:v>38.774999999999999</c:v>
                </c:pt>
                <c:pt idx="26">
                  <c:v>39</c:v>
                </c:pt>
                <c:pt idx="27">
                  <c:v>45.55</c:v>
                </c:pt>
                <c:pt idx="28">
                  <c:v>69.150000000000006</c:v>
                </c:pt>
                <c:pt idx="29">
                  <c:v>70.155000000000001</c:v>
                </c:pt>
                <c:pt idx="30">
                  <c:v>48.36</c:v>
                </c:pt>
                <c:pt idx="31">
                  <c:v>40.765000000000001</c:v>
                </c:pt>
                <c:pt idx="32">
                  <c:v>38.384999999999998</c:v>
                </c:pt>
                <c:pt idx="33">
                  <c:v>48.805</c:v>
                </c:pt>
                <c:pt idx="34">
                  <c:v>72.91</c:v>
                </c:pt>
                <c:pt idx="35">
                  <c:v>56.25</c:v>
                </c:pt>
                <c:pt idx="36">
                  <c:v>47.224999999999994</c:v>
                </c:pt>
                <c:pt idx="37">
                  <c:v>41.125</c:v>
                </c:pt>
                <c:pt idx="38">
                  <c:v>45.75</c:v>
                </c:pt>
                <c:pt idx="39">
                  <c:v>72.5</c:v>
                </c:pt>
                <c:pt idx="40">
                  <c:v>63</c:v>
                </c:pt>
                <c:pt idx="41">
                  <c:v>43.92</c:v>
                </c:pt>
                <c:pt idx="42">
                  <c:v>42.32</c:v>
                </c:pt>
                <c:pt idx="43">
                  <c:v>39.5</c:v>
                </c:pt>
                <c:pt idx="44">
                  <c:v>58.365000000000002</c:v>
                </c:pt>
                <c:pt idx="45">
                  <c:v>73.784999999999997</c:v>
                </c:pt>
                <c:pt idx="46">
                  <c:v>49.765000000000001</c:v>
                </c:pt>
                <c:pt idx="47">
                  <c:v>43.524999999999999</c:v>
                </c:pt>
                <c:pt idx="48">
                  <c:v>40.594999999999999</c:v>
                </c:pt>
                <c:pt idx="49">
                  <c:v>42.05</c:v>
                </c:pt>
                <c:pt idx="50">
                  <c:v>68.91</c:v>
                </c:pt>
                <c:pt idx="51">
                  <c:v>73.295000000000002</c:v>
                </c:pt>
                <c:pt idx="52">
                  <c:v>72.06</c:v>
                </c:pt>
                <c:pt idx="53">
                  <c:v>71.704999999999998</c:v>
                </c:pt>
                <c:pt idx="54">
                  <c:v>70.42</c:v>
                </c:pt>
                <c:pt idx="55">
                  <c:v>66.84</c:v>
                </c:pt>
                <c:pt idx="56">
                  <c:v>66.210000000000008</c:v>
                </c:pt>
                <c:pt idx="57">
                  <c:v>72.085000000000008</c:v>
                </c:pt>
                <c:pt idx="58">
                  <c:v>71.245000000000005</c:v>
                </c:pt>
                <c:pt idx="59">
                  <c:v>74.935000000000002</c:v>
                </c:pt>
                <c:pt idx="60">
                  <c:v>69.539999999999992</c:v>
                </c:pt>
                <c:pt idx="61">
                  <c:v>71.075000000000003</c:v>
                </c:pt>
                <c:pt idx="62">
                  <c:v>55.055</c:v>
                </c:pt>
                <c:pt idx="63">
                  <c:v>63.644999999999996</c:v>
                </c:pt>
                <c:pt idx="64">
                  <c:v>71.48</c:v>
                </c:pt>
                <c:pt idx="65">
                  <c:v>71.06</c:v>
                </c:pt>
                <c:pt idx="66">
                  <c:v>74.52</c:v>
                </c:pt>
                <c:pt idx="67">
                  <c:v>68.97</c:v>
                </c:pt>
                <c:pt idx="68">
                  <c:v>70.42</c:v>
                </c:pt>
                <c:pt idx="69">
                  <c:v>69.805000000000007</c:v>
                </c:pt>
                <c:pt idx="70">
                  <c:v>51.914999999999999</c:v>
                </c:pt>
                <c:pt idx="71">
                  <c:v>68.674999999999997</c:v>
                </c:pt>
                <c:pt idx="72">
                  <c:v>74.28</c:v>
                </c:pt>
                <c:pt idx="73">
                  <c:v>73.41</c:v>
                </c:pt>
                <c:pt idx="74">
                  <c:v>74.14</c:v>
                </c:pt>
                <c:pt idx="75">
                  <c:v>71.015000000000001</c:v>
                </c:pt>
                <c:pt idx="76">
                  <c:v>69.97</c:v>
                </c:pt>
                <c:pt idx="77">
                  <c:v>66.424999999999997</c:v>
                </c:pt>
                <c:pt idx="78">
                  <c:v>48.604999999999997</c:v>
                </c:pt>
                <c:pt idx="79">
                  <c:v>70.914999999999992</c:v>
                </c:pt>
                <c:pt idx="80">
                  <c:v>73.265000000000001</c:v>
                </c:pt>
                <c:pt idx="81">
                  <c:v>74.17</c:v>
                </c:pt>
                <c:pt idx="82">
                  <c:v>72.134999999999991</c:v>
                </c:pt>
                <c:pt idx="83">
                  <c:v>69.314999999999998</c:v>
                </c:pt>
                <c:pt idx="84">
                  <c:v>69.365000000000009</c:v>
                </c:pt>
                <c:pt idx="85">
                  <c:v>57.325000000000003</c:v>
                </c:pt>
                <c:pt idx="86">
                  <c:v>70.965000000000003</c:v>
                </c:pt>
                <c:pt idx="87">
                  <c:v>73.039999999999992</c:v>
                </c:pt>
                <c:pt idx="88">
                  <c:v>72.08</c:v>
                </c:pt>
                <c:pt idx="89">
                  <c:v>72.349999999999994</c:v>
                </c:pt>
                <c:pt idx="90">
                  <c:v>69.025000000000006</c:v>
                </c:pt>
                <c:pt idx="91">
                  <c:v>72.224999999999994</c:v>
                </c:pt>
                <c:pt idx="92">
                  <c:v>68.63</c:v>
                </c:pt>
                <c:pt idx="93">
                  <c:v>51.849999999999994</c:v>
                </c:pt>
                <c:pt idx="94">
                  <c:v>71.275000000000006</c:v>
                </c:pt>
                <c:pt idx="95">
                  <c:v>68.47</c:v>
                </c:pt>
                <c:pt idx="96">
                  <c:v>74.64500000000001</c:v>
                </c:pt>
                <c:pt idx="97">
                  <c:v>73.444999999999993</c:v>
                </c:pt>
                <c:pt idx="98">
                  <c:v>70.099999999999994</c:v>
                </c:pt>
                <c:pt idx="99">
                  <c:v>66.795000000000002</c:v>
                </c:pt>
                <c:pt idx="100">
                  <c:v>71.215000000000003</c:v>
                </c:pt>
                <c:pt idx="101">
                  <c:v>56.174999999999997</c:v>
                </c:pt>
                <c:pt idx="102">
                  <c:v>58.085000000000001</c:v>
                </c:pt>
                <c:pt idx="103">
                  <c:v>73.039999999999992</c:v>
                </c:pt>
                <c:pt idx="104">
                  <c:v>70.775000000000006</c:v>
                </c:pt>
                <c:pt idx="105">
                  <c:v>72.569999999999993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C-459D-8BE6-B89AE7E9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00319"/>
        <c:axId val="1709477503"/>
      </c:lineChart>
      <c:lineChart>
        <c:grouping val="standard"/>
        <c:varyColors val="0"/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Sheet2!$C$1:$C$113</c:f>
              <c:numCache>
                <c:formatCode>General</c:formatCode>
                <c:ptCount val="113"/>
                <c:pt idx="0">
                  <c:v>272</c:v>
                </c:pt>
                <c:pt idx="1">
                  <c:v>913</c:v>
                </c:pt>
                <c:pt idx="2">
                  <c:v>878</c:v>
                </c:pt>
                <c:pt idx="3">
                  <c:v>1325</c:v>
                </c:pt>
                <c:pt idx="4">
                  <c:v>1252</c:v>
                </c:pt>
                <c:pt idx="5">
                  <c:v>1455</c:v>
                </c:pt>
                <c:pt idx="6">
                  <c:v>1412</c:v>
                </c:pt>
                <c:pt idx="7">
                  <c:v>1407</c:v>
                </c:pt>
                <c:pt idx="8">
                  <c:v>1403</c:v>
                </c:pt>
                <c:pt idx="9">
                  <c:v>1417</c:v>
                </c:pt>
                <c:pt idx="10">
                  <c:v>1605</c:v>
                </c:pt>
                <c:pt idx="11">
                  <c:v>1534</c:v>
                </c:pt>
                <c:pt idx="12">
                  <c:v>1425</c:v>
                </c:pt>
                <c:pt idx="13">
                  <c:v>1566</c:v>
                </c:pt>
                <c:pt idx="14">
                  <c:v>2012</c:v>
                </c:pt>
                <c:pt idx="15">
                  <c:v>1408</c:v>
                </c:pt>
                <c:pt idx="16">
                  <c:v>1389</c:v>
                </c:pt>
                <c:pt idx="17">
                  <c:v>1134</c:v>
                </c:pt>
                <c:pt idx="18">
                  <c:v>1748</c:v>
                </c:pt>
                <c:pt idx="19">
                  <c:v>2001</c:v>
                </c:pt>
                <c:pt idx="20">
                  <c:v>1475</c:v>
                </c:pt>
                <c:pt idx="21">
                  <c:v>1356</c:v>
                </c:pt>
                <c:pt idx="22">
                  <c:v>1121</c:v>
                </c:pt>
                <c:pt idx="23">
                  <c:v>1180</c:v>
                </c:pt>
                <c:pt idx="24">
                  <c:v>2027</c:v>
                </c:pt>
                <c:pt idx="25">
                  <c:v>1997</c:v>
                </c:pt>
                <c:pt idx="26">
                  <c:v>1461</c:v>
                </c:pt>
                <c:pt idx="27">
                  <c:v>1188</c:v>
                </c:pt>
                <c:pt idx="28">
                  <c:v>1039</c:v>
                </c:pt>
                <c:pt idx="29">
                  <c:v>996</c:v>
                </c:pt>
                <c:pt idx="30">
                  <c:v>1516</c:v>
                </c:pt>
                <c:pt idx="31">
                  <c:v>2028</c:v>
                </c:pt>
                <c:pt idx="32">
                  <c:v>1824</c:v>
                </c:pt>
                <c:pt idx="33">
                  <c:v>1414</c:v>
                </c:pt>
                <c:pt idx="34">
                  <c:v>1191</c:v>
                </c:pt>
                <c:pt idx="35">
                  <c:v>1028</c:v>
                </c:pt>
                <c:pt idx="36">
                  <c:v>1845</c:v>
                </c:pt>
                <c:pt idx="37">
                  <c:v>1966</c:v>
                </c:pt>
                <c:pt idx="38">
                  <c:v>1371</c:v>
                </c:pt>
                <c:pt idx="39">
                  <c:v>1384</c:v>
                </c:pt>
                <c:pt idx="40">
                  <c:v>1086</c:v>
                </c:pt>
                <c:pt idx="41">
                  <c:v>1631</c:v>
                </c:pt>
                <c:pt idx="42">
                  <c:v>2003</c:v>
                </c:pt>
                <c:pt idx="43">
                  <c:v>1600</c:v>
                </c:pt>
                <c:pt idx="44">
                  <c:v>1411</c:v>
                </c:pt>
                <c:pt idx="45">
                  <c:v>1091</c:v>
                </c:pt>
                <c:pt idx="46">
                  <c:v>1135</c:v>
                </c:pt>
                <c:pt idx="47">
                  <c:v>1980</c:v>
                </c:pt>
                <c:pt idx="48">
                  <c:v>1899</c:v>
                </c:pt>
                <c:pt idx="49">
                  <c:v>1359</c:v>
                </c:pt>
                <c:pt idx="50">
                  <c:v>1314</c:v>
                </c:pt>
                <c:pt idx="51">
                  <c:v>1097</c:v>
                </c:pt>
                <c:pt idx="52">
                  <c:v>1352</c:v>
                </c:pt>
                <c:pt idx="53">
                  <c:v>1992</c:v>
                </c:pt>
                <c:pt idx="54">
                  <c:v>1986</c:v>
                </c:pt>
                <c:pt idx="55">
                  <c:v>2012</c:v>
                </c:pt>
                <c:pt idx="56">
                  <c:v>2005</c:v>
                </c:pt>
                <c:pt idx="57">
                  <c:v>1944</c:v>
                </c:pt>
                <c:pt idx="58">
                  <c:v>1595</c:v>
                </c:pt>
                <c:pt idx="59">
                  <c:v>2012</c:v>
                </c:pt>
                <c:pt idx="60">
                  <c:v>1979</c:v>
                </c:pt>
                <c:pt idx="61">
                  <c:v>1926</c:v>
                </c:pt>
                <c:pt idx="62">
                  <c:v>1931</c:v>
                </c:pt>
                <c:pt idx="63">
                  <c:v>1919</c:v>
                </c:pt>
                <c:pt idx="64">
                  <c:v>1776</c:v>
                </c:pt>
                <c:pt idx="65">
                  <c:v>1174</c:v>
                </c:pt>
                <c:pt idx="66">
                  <c:v>1992</c:v>
                </c:pt>
                <c:pt idx="67">
                  <c:v>1980</c:v>
                </c:pt>
                <c:pt idx="68">
                  <c:v>1979</c:v>
                </c:pt>
                <c:pt idx="69">
                  <c:v>1973</c:v>
                </c:pt>
                <c:pt idx="70">
                  <c:v>1969</c:v>
                </c:pt>
                <c:pt idx="71">
                  <c:v>1946</c:v>
                </c:pt>
                <c:pt idx="72">
                  <c:v>1636</c:v>
                </c:pt>
                <c:pt idx="73">
                  <c:v>1548</c:v>
                </c:pt>
                <c:pt idx="74">
                  <c:v>1983</c:v>
                </c:pt>
                <c:pt idx="75">
                  <c:v>1965</c:v>
                </c:pt>
                <c:pt idx="76">
                  <c:v>1966</c:v>
                </c:pt>
                <c:pt idx="77">
                  <c:v>1960</c:v>
                </c:pt>
                <c:pt idx="78">
                  <c:v>1946</c:v>
                </c:pt>
                <c:pt idx="79">
                  <c:v>1937</c:v>
                </c:pt>
                <c:pt idx="80">
                  <c:v>1432</c:v>
                </c:pt>
                <c:pt idx="81">
                  <c:v>1724</c:v>
                </c:pt>
                <c:pt idx="82">
                  <c:v>2011</c:v>
                </c:pt>
                <c:pt idx="83">
                  <c:v>1973</c:v>
                </c:pt>
                <c:pt idx="84">
                  <c:v>1990</c:v>
                </c:pt>
                <c:pt idx="85">
                  <c:v>1984</c:v>
                </c:pt>
                <c:pt idx="86">
                  <c:v>1945</c:v>
                </c:pt>
                <c:pt idx="87">
                  <c:v>1665</c:v>
                </c:pt>
                <c:pt idx="88">
                  <c:v>1735</c:v>
                </c:pt>
                <c:pt idx="89">
                  <c:v>1986</c:v>
                </c:pt>
                <c:pt idx="90">
                  <c:v>1994</c:v>
                </c:pt>
                <c:pt idx="91">
                  <c:v>1978</c:v>
                </c:pt>
                <c:pt idx="92">
                  <c:v>1907</c:v>
                </c:pt>
                <c:pt idx="93">
                  <c:v>1914</c:v>
                </c:pt>
                <c:pt idx="94">
                  <c:v>1937</c:v>
                </c:pt>
                <c:pt idx="95">
                  <c:v>1469</c:v>
                </c:pt>
                <c:pt idx="96">
                  <c:v>1661</c:v>
                </c:pt>
                <c:pt idx="97">
                  <c:v>1970</c:v>
                </c:pt>
                <c:pt idx="98">
                  <c:v>1954</c:v>
                </c:pt>
                <c:pt idx="99">
                  <c:v>1952</c:v>
                </c:pt>
                <c:pt idx="100">
                  <c:v>1941</c:v>
                </c:pt>
                <c:pt idx="101">
                  <c:v>1941</c:v>
                </c:pt>
                <c:pt idx="102">
                  <c:v>1964</c:v>
                </c:pt>
                <c:pt idx="103">
                  <c:v>1825</c:v>
                </c:pt>
                <c:pt idx="104">
                  <c:v>1289</c:v>
                </c:pt>
                <c:pt idx="105">
                  <c:v>1995</c:v>
                </c:pt>
                <c:pt idx="106">
                  <c:v>1998</c:v>
                </c:pt>
                <c:pt idx="107">
                  <c:v>1951</c:v>
                </c:pt>
                <c:pt idx="108">
                  <c:v>2006</c:v>
                </c:pt>
                <c:pt idx="109">
                  <c:v>1960</c:v>
                </c:pt>
                <c:pt idx="110">
                  <c:v>1945</c:v>
                </c:pt>
                <c:pt idx="111">
                  <c:v>1852</c:v>
                </c:pt>
                <c:pt idx="112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59D-8BE6-B89AE7E9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41631"/>
        <c:axId val="1582512447"/>
      </c:lineChart>
      <c:catAx>
        <c:axId val="17187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477503"/>
        <c:crosses val="autoZero"/>
        <c:auto val="1"/>
        <c:lblAlgn val="ctr"/>
        <c:lblOffset val="100"/>
        <c:noMultiLvlLbl val="0"/>
      </c:catAx>
      <c:valAx>
        <c:axId val="1709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700319"/>
        <c:crosses val="autoZero"/>
        <c:crossBetween val="between"/>
      </c:valAx>
      <c:valAx>
        <c:axId val="158251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18241631"/>
        <c:crosses val="max"/>
        <c:crossBetween val="between"/>
      </c:valAx>
      <c:catAx>
        <c:axId val="17182416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8251244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Sheet2!$C$1:$C$113</c:f>
              <c:numCache>
                <c:formatCode>General</c:formatCode>
                <c:ptCount val="113"/>
                <c:pt idx="0">
                  <c:v>272</c:v>
                </c:pt>
                <c:pt idx="1">
                  <c:v>913</c:v>
                </c:pt>
                <c:pt idx="2">
                  <c:v>878</c:v>
                </c:pt>
                <c:pt idx="3">
                  <c:v>1325</c:v>
                </c:pt>
                <c:pt idx="4">
                  <c:v>1252</c:v>
                </c:pt>
                <c:pt idx="5">
                  <c:v>1455</c:v>
                </c:pt>
                <c:pt idx="6">
                  <c:v>1412</c:v>
                </c:pt>
                <c:pt idx="7">
                  <c:v>1407</c:v>
                </c:pt>
                <c:pt idx="8">
                  <c:v>1403</c:v>
                </c:pt>
                <c:pt idx="9">
                  <c:v>1417</c:v>
                </c:pt>
                <c:pt idx="10">
                  <c:v>1605</c:v>
                </c:pt>
                <c:pt idx="11">
                  <c:v>1534</c:v>
                </c:pt>
                <c:pt idx="12">
                  <c:v>1425</c:v>
                </c:pt>
                <c:pt idx="13">
                  <c:v>1566</c:v>
                </c:pt>
                <c:pt idx="14">
                  <c:v>2012</c:v>
                </c:pt>
                <c:pt idx="15">
                  <c:v>1408</c:v>
                </c:pt>
                <c:pt idx="16">
                  <c:v>1389</c:v>
                </c:pt>
                <c:pt idx="17">
                  <c:v>1134</c:v>
                </c:pt>
                <c:pt idx="18">
                  <c:v>1748</c:v>
                </c:pt>
                <c:pt idx="19">
                  <c:v>2001</c:v>
                </c:pt>
                <c:pt idx="20">
                  <c:v>1475</c:v>
                </c:pt>
                <c:pt idx="21">
                  <c:v>1356</c:v>
                </c:pt>
                <c:pt idx="22">
                  <c:v>1121</c:v>
                </c:pt>
                <c:pt idx="23">
                  <c:v>1180</c:v>
                </c:pt>
                <c:pt idx="24">
                  <c:v>2027</c:v>
                </c:pt>
                <c:pt idx="25">
                  <c:v>1997</c:v>
                </c:pt>
                <c:pt idx="26">
                  <c:v>1461</c:v>
                </c:pt>
                <c:pt idx="27">
                  <c:v>1188</c:v>
                </c:pt>
                <c:pt idx="28">
                  <c:v>1039</c:v>
                </c:pt>
                <c:pt idx="29">
                  <c:v>996</c:v>
                </c:pt>
                <c:pt idx="30">
                  <c:v>1516</c:v>
                </c:pt>
                <c:pt idx="31">
                  <c:v>2028</c:v>
                </c:pt>
                <c:pt idx="32">
                  <c:v>1824</c:v>
                </c:pt>
                <c:pt idx="33">
                  <c:v>1414</c:v>
                </c:pt>
                <c:pt idx="34">
                  <c:v>1191</c:v>
                </c:pt>
                <c:pt idx="35">
                  <c:v>1028</c:v>
                </c:pt>
                <c:pt idx="36">
                  <c:v>1845</c:v>
                </c:pt>
                <c:pt idx="37">
                  <c:v>1966</c:v>
                </c:pt>
                <c:pt idx="38">
                  <c:v>1371</c:v>
                </c:pt>
                <c:pt idx="39">
                  <c:v>1384</c:v>
                </c:pt>
                <c:pt idx="40">
                  <c:v>1086</c:v>
                </c:pt>
                <c:pt idx="41">
                  <c:v>1631</c:v>
                </c:pt>
                <c:pt idx="42">
                  <c:v>2003</c:v>
                </c:pt>
                <c:pt idx="43">
                  <c:v>1600</c:v>
                </c:pt>
                <c:pt idx="44">
                  <c:v>1411</c:v>
                </c:pt>
                <c:pt idx="45">
                  <c:v>1091</c:v>
                </c:pt>
                <c:pt idx="46">
                  <c:v>1135</c:v>
                </c:pt>
                <c:pt idx="47">
                  <c:v>1980</c:v>
                </c:pt>
                <c:pt idx="48">
                  <c:v>1899</c:v>
                </c:pt>
                <c:pt idx="49">
                  <c:v>1359</c:v>
                </c:pt>
                <c:pt idx="50">
                  <c:v>1314</c:v>
                </c:pt>
                <c:pt idx="51">
                  <c:v>1097</c:v>
                </c:pt>
                <c:pt idx="52">
                  <c:v>1352</c:v>
                </c:pt>
                <c:pt idx="53">
                  <c:v>1992</c:v>
                </c:pt>
                <c:pt idx="54">
                  <c:v>1986</c:v>
                </c:pt>
                <c:pt idx="55">
                  <c:v>2012</c:v>
                </c:pt>
                <c:pt idx="56">
                  <c:v>2005</c:v>
                </c:pt>
                <c:pt idx="57">
                  <c:v>1944</c:v>
                </c:pt>
                <c:pt idx="58">
                  <c:v>1595</c:v>
                </c:pt>
                <c:pt idx="59">
                  <c:v>2012</c:v>
                </c:pt>
                <c:pt idx="60">
                  <c:v>1979</c:v>
                </c:pt>
                <c:pt idx="61">
                  <c:v>1926</c:v>
                </c:pt>
                <c:pt idx="62">
                  <c:v>1931</c:v>
                </c:pt>
                <c:pt idx="63">
                  <c:v>1919</c:v>
                </c:pt>
                <c:pt idx="64">
                  <c:v>1776</c:v>
                </c:pt>
                <c:pt idx="65">
                  <c:v>1174</c:v>
                </c:pt>
                <c:pt idx="66">
                  <c:v>1992</c:v>
                </c:pt>
                <c:pt idx="67">
                  <c:v>1980</c:v>
                </c:pt>
                <c:pt idx="68">
                  <c:v>1979</c:v>
                </c:pt>
                <c:pt idx="69">
                  <c:v>1973</c:v>
                </c:pt>
                <c:pt idx="70">
                  <c:v>1969</c:v>
                </c:pt>
                <c:pt idx="71">
                  <c:v>1946</c:v>
                </c:pt>
                <c:pt idx="72">
                  <c:v>1636</c:v>
                </c:pt>
                <c:pt idx="73">
                  <c:v>1548</c:v>
                </c:pt>
                <c:pt idx="74">
                  <c:v>1983</c:v>
                </c:pt>
                <c:pt idx="75">
                  <c:v>1965</c:v>
                </c:pt>
                <c:pt idx="76">
                  <c:v>1966</c:v>
                </c:pt>
                <c:pt idx="77">
                  <c:v>1960</c:v>
                </c:pt>
                <c:pt idx="78">
                  <c:v>1946</c:v>
                </c:pt>
                <c:pt idx="79">
                  <c:v>1937</c:v>
                </c:pt>
                <c:pt idx="80">
                  <c:v>1432</c:v>
                </c:pt>
                <c:pt idx="81">
                  <c:v>1724</c:v>
                </c:pt>
                <c:pt idx="82">
                  <c:v>2011</c:v>
                </c:pt>
                <c:pt idx="83">
                  <c:v>1973</c:v>
                </c:pt>
                <c:pt idx="84">
                  <c:v>1990</c:v>
                </c:pt>
                <c:pt idx="85">
                  <c:v>1984</c:v>
                </c:pt>
                <c:pt idx="86">
                  <c:v>1945</c:v>
                </c:pt>
                <c:pt idx="87">
                  <c:v>1665</c:v>
                </c:pt>
                <c:pt idx="88">
                  <c:v>1735</c:v>
                </c:pt>
                <c:pt idx="89">
                  <c:v>1986</c:v>
                </c:pt>
                <c:pt idx="90">
                  <c:v>1994</c:v>
                </c:pt>
                <c:pt idx="91">
                  <c:v>1978</c:v>
                </c:pt>
                <c:pt idx="92">
                  <c:v>1907</c:v>
                </c:pt>
                <c:pt idx="93">
                  <c:v>1914</c:v>
                </c:pt>
                <c:pt idx="94">
                  <c:v>1937</c:v>
                </c:pt>
                <c:pt idx="95">
                  <c:v>1469</c:v>
                </c:pt>
                <c:pt idx="96">
                  <c:v>1661</c:v>
                </c:pt>
                <c:pt idx="97">
                  <c:v>1970</c:v>
                </c:pt>
                <c:pt idx="98">
                  <c:v>1954</c:v>
                </c:pt>
                <c:pt idx="99">
                  <c:v>1952</c:v>
                </c:pt>
                <c:pt idx="100">
                  <c:v>1941</c:v>
                </c:pt>
                <c:pt idx="101">
                  <c:v>1941</c:v>
                </c:pt>
                <c:pt idx="102">
                  <c:v>1964</c:v>
                </c:pt>
                <c:pt idx="103">
                  <c:v>1825</c:v>
                </c:pt>
                <c:pt idx="104">
                  <c:v>1289</c:v>
                </c:pt>
                <c:pt idx="105">
                  <c:v>1995</c:v>
                </c:pt>
                <c:pt idx="106">
                  <c:v>1998</c:v>
                </c:pt>
                <c:pt idx="107">
                  <c:v>1951</c:v>
                </c:pt>
                <c:pt idx="108">
                  <c:v>2006</c:v>
                </c:pt>
                <c:pt idx="109">
                  <c:v>1960</c:v>
                </c:pt>
                <c:pt idx="110">
                  <c:v>1945</c:v>
                </c:pt>
                <c:pt idx="111">
                  <c:v>1852</c:v>
                </c:pt>
                <c:pt idx="112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1-4FF1-9E76-F5123F2C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00319"/>
        <c:axId val="1709477503"/>
      </c:lineChart>
      <c:catAx>
        <c:axId val="17187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477503"/>
        <c:crosses val="autoZero"/>
        <c:auto val="1"/>
        <c:lblAlgn val="ctr"/>
        <c:lblOffset val="100"/>
        <c:noMultiLvlLbl val="0"/>
      </c:catAx>
      <c:valAx>
        <c:axId val="1709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7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Sheet2!$H$8:$H$115</c:f>
              <c:numCache>
                <c:formatCode>General</c:formatCode>
                <c:ptCount val="1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99.02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45.54</c:v>
                </c:pt>
                <c:pt idx="15">
                  <c:v>63.64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19.39</c:v>
                </c:pt>
                <c:pt idx="20">
                  <c:v>17.819999999999993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90</c:v>
                </c:pt>
                <c:pt idx="25">
                  <c:v>9.6200000000000045</c:v>
                </c:pt>
                <c:pt idx="26">
                  <c:v>6.0600000000000023</c:v>
                </c:pt>
                <c:pt idx="27">
                  <c:v>71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61</c:v>
                </c:pt>
                <c:pt idx="32">
                  <c:v>3.0600000000000023</c:v>
                </c:pt>
                <c:pt idx="33">
                  <c:v>76.77</c:v>
                </c:pt>
                <c:pt idx="34">
                  <c:v>100</c:v>
                </c:pt>
                <c:pt idx="35">
                  <c:v>99.01</c:v>
                </c:pt>
                <c:pt idx="36">
                  <c:v>100</c:v>
                </c:pt>
                <c:pt idx="37">
                  <c:v>32.989999999999995</c:v>
                </c:pt>
                <c:pt idx="38">
                  <c:v>53</c:v>
                </c:pt>
                <c:pt idx="39">
                  <c:v>99.01</c:v>
                </c:pt>
                <c:pt idx="40">
                  <c:v>100</c:v>
                </c:pt>
                <c:pt idx="41">
                  <c:v>99.01</c:v>
                </c:pt>
                <c:pt idx="42">
                  <c:v>37</c:v>
                </c:pt>
                <c:pt idx="43">
                  <c:v>14.290000000000006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99.01</c:v>
                </c:pt>
                <c:pt idx="48">
                  <c:v>9.2800000000000011</c:v>
                </c:pt>
                <c:pt idx="49">
                  <c:v>41.58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81.63</c:v>
                </c:pt>
                <c:pt idx="54">
                  <c:v>6.0600000000000023</c:v>
                </c:pt>
                <c:pt idx="55">
                  <c:v>38.380000000000003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88.89</c:v>
                </c:pt>
                <c:pt idx="60">
                  <c:v>6.0600000000000023</c:v>
                </c:pt>
                <c:pt idx="61">
                  <c:v>6.1200000000000045</c:v>
                </c:pt>
                <c:pt idx="62">
                  <c:v>55.56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7.1400000000000006</c:v>
                </c:pt>
                <c:pt idx="68">
                  <c:v>8</c:v>
                </c:pt>
                <c:pt idx="69">
                  <c:v>6.9300000000000068</c:v>
                </c:pt>
                <c:pt idx="70">
                  <c:v>97.03</c:v>
                </c:pt>
                <c:pt idx="71">
                  <c:v>100</c:v>
                </c:pt>
                <c:pt idx="72">
                  <c:v>100</c:v>
                </c:pt>
                <c:pt idx="73">
                  <c:v>99.01</c:v>
                </c:pt>
                <c:pt idx="74">
                  <c:v>89.11</c:v>
                </c:pt>
                <c:pt idx="75">
                  <c:v>5.0999999999999943</c:v>
                </c:pt>
                <c:pt idx="76">
                  <c:v>3.1200000000000045</c:v>
                </c:pt>
                <c:pt idx="77">
                  <c:v>32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52.04</c:v>
                </c:pt>
                <c:pt idx="83">
                  <c:v>5.0999999999999943</c:v>
                </c:pt>
                <c:pt idx="84">
                  <c:v>7</c:v>
                </c:pt>
                <c:pt idx="85">
                  <c:v>97</c:v>
                </c:pt>
                <c:pt idx="86">
                  <c:v>100</c:v>
                </c:pt>
                <c:pt idx="87">
                  <c:v>100</c:v>
                </c:pt>
                <c:pt idx="88">
                  <c:v>99.01</c:v>
                </c:pt>
                <c:pt idx="89">
                  <c:v>52</c:v>
                </c:pt>
                <c:pt idx="90">
                  <c:v>7.8400000000000034</c:v>
                </c:pt>
                <c:pt idx="91">
                  <c:v>6.0600000000000023</c:v>
                </c:pt>
                <c:pt idx="92">
                  <c:v>29.700000000000003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67.680000000000007</c:v>
                </c:pt>
                <c:pt idx="98">
                  <c:v>7</c:v>
                </c:pt>
                <c:pt idx="99">
                  <c:v>6</c:v>
                </c:pt>
                <c:pt idx="100">
                  <c:v>4.1200000000000045</c:v>
                </c:pt>
                <c:pt idx="101">
                  <c:v>88</c:v>
                </c:pt>
                <c:pt idx="102">
                  <c:v>100</c:v>
                </c:pt>
                <c:pt idx="103">
                  <c:v>99.02</c:v>
                </c:pt>
                <c:pt idx="104">
                  <c:v>100</c:v>
                </c:pt>
                <c:pt idx="105">
                  <c:v>100</c:v>
                </c:pt>
                <c:pt idx="106">
                  <c:v>22</c:v>
                </c:pt>
                <c:pt idx="107">
                  <c:v>5.0499999999999972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4-4B91-BC3F-0CD24703D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Sheet2!$I$8:$I$115</c:f>
              <c:numCache>
                <c:formatCode>General</c:formatCode>
                <c:ptCount val="108"/>
                <c:pt idx="0">
                  <c:v>41.18</c:v>
                </c:pt>
                <c:pt idx="1">
                  <c:v>43.39</c:v>
                </c:pt>
                <c:pt idx="2">
                  <c:v>41.55</c:v>
                </c:pt>
                <c:pt idx="3">
                  <c:v>43.664999999999999</c:v>
                </c:pt>
                <c:pt idx="4">
                  <c:v>44.805</c:v>
                </c:pt>
                <c:pt idx="5">
                  <c:v>44.335000000000001</c:v>
                </c:pt>
                <c:pt idx="6">
                  <c:v>43.724999999999994</c:v>
                </c:pt>
                <c:pt idx="7">
                  <c:v>48.43</c:v>
                </c:pt>
                <c:pt idx="8">
                  <c:v>62.135000000000005</c:v>
                </c:pt>
                <c:pt idx="9">
                  <c:v>47.305</c:v>
                </c:pt>
                <c:pt idx="10">
                  <c:v>43.564999999999998</c:v>
                </c:pt>
                <c:pt idx="11">
                  <c:v>71.644999999999996</c:v>
                </c:pt>
                <c:pt idx="12">
                  <c:v>55.195</c:v>
                </c:pt>
                <c:pt idx="13">
                  <c:v>43.599999999999994</c:v>
                </c:pt>
                <c:pt idx="14">
                  <c:v>41.06</c:v>
                </c:pt>
                <c:pt idx="15">
                  <c:v>51.945</c:v>
                </c:pt>
                <c:pt idx="16">
                  <c:v>69.64</c:v>
                </c:pt>
                <c:pt idx="17">
                  <c:v>59.585000000000001</c:v>
                </c:pt>
                <c:pt idx="18">
                  <c:v>46.22</c:v>
                </c:pt>
                <c:pt idx="19">
                  <c:v>39.03</c:v>
                </c:pt>
                <c:pt idx="20">
                  <c:v>39.85</c:v>
                </c:pt>
                <c:pt idx="21">
                  <c:v>62.379999999999995</c:v>
                </c:pt>
                <c:pt idx="22">
                  <c:v>70.67</c:v>
                </c:pt>
                <c:pt idx="23">
                  <c:v>59</c:v>
                </c:pt>
                <c:pt idx="24">
                  <c:v>44.635000000000005</c:v>
                </c:pt>
                <c:pt idx="25">
                  <c:v>38.774999999999999</c:v>
                </c:pt>
                <c:pt idx="26">
                  <c:v>39</c:v>
                </c:pt>
                <c:pt idx="27">
                  <c:v>45.55</c:v>
                </c:pt>
                <c:pt idx="28">
                  <c:v>69.150000000000006</c:v>
                </c:pt>
                <c:pt idx="29">
                  <c:v>70.155000000000001</c:v>
                </c:pt>
                <c:pt idx="30">
                  <c:v>48.36</c:v>
                </c:pt>
                <c:pt idx="31">
                  <c:v>40.765000000000001</c:v>
                </c:pt>
                <c:pt idx="32">
                  <c:v>38.384999999999998</c:v>
                </c:pt>
                <c:pt idx="33">
                  <c:v>48.805</c:v>
                </c:pt>
                <c:pt idx="34">
                  <c:v>72.91</c:v>
                </c:pt>
                <c:pt idx="35">
                  <c:v>56.25</c:v>
                </c:pt>
                <c:pt idx="36">
                  <c:v>47.224999999999994</c:v>
                </c:pt>
                <c:pt idx="37">
                  <c:v>41.125</c:v>
                </c:pt>
                <c:pt idx="38">
                  <c:v>45.75</c:v>
                </c:pt>
                <c:pt idx="39">
                  <c:v>72.5</c:v>
                </c:pt>
                <c:pt idx="40">
                  <c:v>63</c:v>
                </c:pt>
                <c:pt idx="41">
                  <c:v>43.92</c:v>
                </c:pt>
                <c:pt idx="42">
                  <c:v>42.32</c:v>
                </c:pt>
                <c:pt idx="43">
                  <c:v>39.5</c:v>
                </c:pt>
                <c:pt idx="44">
                  <c:v>58.365000000000002</c:v>
                </c:pt>
                <c:pt idx="45">
                  <c:v>73.784999999999997</c:v>
                </c:pt>
                <c:pt idx="46">
                  <c:v>49.765000000000001</c:v>
                </c:pt>
                <c:pt idx="47">
                  <c:v>43.524999999999999</c:v>
                </c:pt>
                <c:pt idx="48">
                  <c:v>40.594999999999999</c:v>
                </c:pt>
                <c:pt idx="49">
                  <c:v>42.05</c:v>
                </c:pt>
                <c:pt idx="50">
                  <c:v>68.91</c:v>
                </c:pt>
                <c:pt idx="51">
                  <c:v>73.295000000000002</c:v>
                </c:pt>
                <c:pt idx="52">
                  <c:v>72.06</c:v>
                </c:pt>
                <c:pt idx="53">
                  <c:v>71.704999999999998</c:v>
                </c:pt>
                <c:pt idx="54">
                  <c:v>70.42</c:v>
                </c:pt>
                <c:pt idx="55">
                  <c:v>66.84</c:v>
                </c:pt>
                <c:pt idx="56">
                  <c:v>66.210000000000008</c:v>
                </c:pt>
                <c:pt idx="57">
                  <c:v>72.085000000000008</c:v>
                </c:pt>
                <c:pt idx="58">
                  <c:v>71.245000000000005</c:v>
                </c:pt>
                <c:pt idx="59">
                  <c:v>74.935000000000002</c:v>
                </c:pt>
                <c:pt idx="60">
                  <c:v>69.539999999999992</c:v>
                </c:pt>
                <c:pt idx="61">
                  <c:v>71.075000000000003</c:v>
                </c:pt>
                <c:pt idx="62">
                  <c:v>55.055</c:v>
                </c:pt>
                <c:pt idx="63">
                  <c:v>63.644999999999996</c:v>
                </c:pt>
                <c:pt idx="64">
                  <c:v>71.48</c:v>
                </c:pt>
                <c:pt idx="65">
                  <c:v>71.06</c:v>
                </c:pt>
                <c:pt idx="66">
                  <c:v>74.52</c:v>
                </c:pt>
                <c:pt idx="67">
                  <c:v>68.97</c:v>
                </c:pt>
                <c:pt idx="68">
                  <c:v>70.42</c:v>
                </c:pt>
                <c:pt idx="69">
                  <c:v>69.805000000000007</c:v>
                </c:pt>
                <c:pt idx="70">
                  <c:v>51.914999999999999</c:v>
                </c:pt>
                <c:pt idx="71">
                  <c:v>68.674999999999997</c:v>
                </c:pt>
                <c:pt idx="72">
                  <c:v>74.28</c:v>
                </c:pt>
                <c:pt idx="73">
                  <c:v>73.41</c:v>
                </c:pt>
                <c:pt idx="74">
                  <c:v>74.14</c:v>
                </c:pt>
                <c:pt idx="75">
                  <c:v>71.015000000000001</c:v>
                </c:pt>
                <c:pt idx="76">
                  <c:v>69.97</c:v>
                </c:pt>
                <c:pt idx="77">
                  <c:v>66.424999999999997</c:v>
                </c:pt>
                <c:pt idx="78">
                  <c:v>48.604999999999997</c:v>
                </c:pt>
                <c:pt idx="79">
                  <c:v>70.914999999999992</c:v>
                </c:pt>
                <c:pt idx="80">
                  <c:v>73.265000000000001</c:v>
                </c:pt>
                <c:pt idx="81">
                  <c:v>74.17</c:v>
                </c:pt>
                <c:pt idx="82">
                  <c:v>72.134999999999991</c:v>
                </c:pt>
                <c:pt idx="83">
                  <c:v>69.314999999999998</c:v>
                </c:pt>
                <c:pt idx="84">
                  <c:v>69.365000000000009</c:v>
                </c:pt>
                <c:pt idx="85">
                  <c:v>57.325000000000003</c:v>
                </c:pt>
                <c:pt idx="86">
                  <c:v>70.965000000000003</c:v>
                </c:pt>
                <c:pt idx="87">
                  <c:v>73.039999999999992</c:v>
                </c:pt>
                <c:pt idx="88">
                  <c:v>72.08</c:v>
                </c:pt>
                <c:pt idx="89">
                  <c:v>72.349999999999994</c:v>
                </c:pt>
                <c:pt idx="90">
                  <c:v>69.025000000000006</c:v>
                </c:pt>
                <c:pt idx="91">
                  <c:v>72.224999999999994</c:v>
                </c:pt>
                <c:pt idx="92">
                  <c:v>68.63</c:v>
                </c:pt>
                <c:pt idx="93">
                  <c:v>51.849999999999994</c:v>
                </c:pt>
                <c:pt idx="94">
                  <c:v>71.275000000000006</c:v>
                </c:pt>
                <c:pt idx="95">
                  <c:v>68.47</c:v>
                </c:pt>
                <c:pt idx="96">
                  <c:v>74.64500000000001</c:v>
                </c:pt>
                <c:pt idx="97">
                  <c:v>73.444999999999993</c:v>
                </c:pt>
                <c:pt idx="98">
                  <c:v>70.099999999999994</c:v>
                </c:pt>
                <c:pt idx="99">
                  <c:v>66.795000000000002</c:v>
                </c:pt>
                <c:pt idx="100">
                  <c:v>71.215000000000003</c:v>
                </c:pt>
                <c:pt idx="101">
                  <c:v>56.174999999999997</c:v>
                </c:pt>
                <c:pt idx="102">
                  <c:v>58.085000000000001</c:v>
                </c:pt>
                <c:pt idx="103">
                  <c:v>73.039999999999992</c:v>
                </c:pt>
                <c:pt idx="104">
                  <c:v>70.775000000000006</c:v>
                </c:pt>
                <c:pt idx="105">
                  <c:v>72.569999999999993</c:v>
                </c:pt>
                <c:pt idx="106">
                  <c:v>68.63</c:v>
                </c:pt>
                <c:pt idx="107">
                  <c:v>69.81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4-4B91-BC3F-0CD24703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19919"/>
        <c:axId val="1575497135"/>
      </c:lineChart>
      <c:catAx>
        <c:axId val="171871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497135"/>
        <c:crosses val="autoZero"/>
        <c:auto val="1"/>
        <c:lblAlgn val="ctr"/>
        <c:lblOffset val="100"/>
        <c:noMultiLvlLbl val="0"/>
      </c:catAx>
      <c:valAx>
        <c:axId val="15754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71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21926268650382"/>
          <c:y val="0.24636463642928358"/>
          <c:w val="0.71072521595177951"/>
          <c:h val="0.52161117916173461"/>
        </c:manualLayout>
      </c:layout>
      <c:lineChart>
        <c:grouping val="standard"/>
        <c:varyColors val="0"/>
        <c:ser>
          <c:idx val="0"/>
          <c:order val="0"/>
          <c:tx>
            <c:v>Kvell-8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write'!$D$12:$D$51</c15:sqref>
                  </c15:fullRef>
                </c:ext>
              </c:extLst>
              <c:f>'KVell micro-benchmark write'!$D$12:$D$37</c:f>
              <c:numCache>
                <c:formatCode>General</c:formatCode>
                <c:ptCount val="26"/>
                <c:pt idx="0">
                  <c:v>438.9</c:v>
                </c:pt>
                <c:pt idx="1">
                  <c:v>500</c:v>
                </c:pt>
                <c:pt idx="2">
                  <c:v>438.9</c:v>
                </c:pt>
                <c:pt idx="3">
                  <c:v>477.79999999999995</c:v>
                </c:pt>
                <c:pt idx="4">
                  <c:v>483.29999999999995</c:v>
                </c:pt>
                <c:pt idx="5">
                  <c:v>488.20000000000005</c:v>
                </c:pt>
                <c:pt idx="6">
                  <c:v>488.20000000000005</c:v>
                </c:pt>
                <c:pt idx="7">
                  <c:v>455.6</c:v>
                </c:pt>
                <c:pt idx="8">
                  <c:v>676</c:v>
                </c:pt>
                <c:pt idx="9">
                  <c:v>644</c:v>
                </c:pt>
                <c:pt idx="10">
                  <c:v>611</c:v>
                </c:pt>
                <c:pt idx="11">
                  <c:v>672</c:v>
                </c:pt>
                <c:pt idx="12">
                  <c:v>753</c:v>
                </c:pt>
                <c:pt idx="13">
                  <c:v>729</c:v>
                </c:pt>
                <c:pt idx="14">
                  <c:v>741</c:v>
                </c:pt>
                <c:pt idx="15">
                  <c:v>724</c:v>
                </c:pt>
                <c:pt idx="16">
                  <c:v>788</c:v>
                </c:pt>
                <c:pt idx="17">
                  <c:v>700</c:v>
                </c:pt>
                <c:pt idx="18">
                  <c:v>735</c:v>
                </c:pt>
                <c:pt idx="19">
                  <c:v>706</c:v>
                </c:pt>
                <c:pt idx="20">
                  <c:v>747</c:v>
                </c:pt>
                <c:pt idx="21">
                  <c:v>700</c:v>
                </c:pt>
                <c:pt idx="22">
                  <c:v>753</c:v>
                </c:pt>
                <c:pt idx="23">
                  <c:v>672</c:v>
                </c:pt>
                <c:pt idx="24">
                  <c:v>735</c:v>
                </c:pt>
                <c:pt idx="25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13E-9650-16ECB8749447}"/>
            </c:ext>
          </c:extLst>
        </c:ser>
        <c:ser>
          <c:idx val="1"/>
          <c:order val="1"/>
          <c:tx>
            <c:v>P2KVS-8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write'!$I$12:$I$39</c15:sqref>
                  </c15:fullRef>
                </c:ext>
              </c:extLst>
              <c:f>'KVell micro-benchmark write'!$I$12:$I$37</c:f>
              <c:numCache>
                <c:formatCode>General</c:formatCode>
                <c:ptCount val="26"/>
                <c:pt idx="0">
                  <c:v>1228</c:v>
                </c:pt>
                <c:pt idx="1">
                  <c:v>694.1</c:v>
                </c:pt>
                <c:pt idx="2">
                  <c:v>729.4</c:v>
                </c:pt>
                <c:pt idx="3">
                  <c:v>1239</c:v>
                </c:pt>
                <c:pt idx="4">
                  <c:v>1137</c:v>
                </c:pt>
                <c:pt idx="5">
                  <c:v>1139</c:v>
                </c:pt>
                <c:pt idx="6">
                  <c:v>1183</c:v>
                </c:pt>
                <c:pt idx="7">
                  <c:v>1178</c:v>
                </c:pt>
                <c:pt idx="8">
                  <c:v>1294</c:v>
                </c:pt>
                <c:pt idx="9">
                  <c:v>1122</c:v>
                </c:pt>
                <c:pt idx="10">
                  <c:v>1250</c:v>
                </c:pt>
                <c:pt idx="11">
                  <c:v>1194</c:v>
                </c:pt>
                <c:pt idx="12">
                  <c:v>1256</c:v>
                </c:pt>
                <c:pt idx="13">
                  <c:v>1200</c:v>
                </c:pt>
                <c:pt idx="14">
                  <c:v>1233</c:v>
                </c:pt>
                <c:pt idx="15">
                  <c:v>1317</c:v>
                </c:pt>
                <c:pt idx="16">
                  <c:v>1278</c:v>
                </c:pt>
                <c:pt idx="17">
                  <c:v>1106</c:v>
                </c:pt>
                <c:pt idx="18">
                  <c:v>1089</c:v>
                </c:pt>
                <c:pt idx="19">
                  <c:v>1156</c:v>
                </c:pt>
                <c:pt idx="20">
                  <c:v>1100</c:v>
                </c:pt>
                <c:pt idx="21">
                  <c:v>1133</c:v>
                </c:pt>
                <c:pt idx="22">
                  <c:v>1156</c:v>
                </c:pt>
                <c:pt idx="23">
                  <c:v>1211</c:v>
                </c:pt>
                <c:pt idx="24">
                  <c:v>1235</c:v>
                </c:pt>
                <c:pt idx="25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3E-9650-16ECB874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4863"/>
        <c:axId val="164378495"/>
      </c:lineChart>
      <c:catAx>
        <c:axId val="1002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78495"/>
        <c:crosses val="autoZero"/>
        <c:auto val="1"/>
        <c:lblAlgn val="ctr"/>
        <c:lblOffset val="50"/>
        <c:tickLblSkip val="5"/>
        <c:tickMarkSkip val="1"/>
        <c:noMultiLvlLbl val="0"/>
      </c:catAx>
      <c:valAx>
        <c:axId val="164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CPU util.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36218394864232"/>
          <c:y val="0.27208947417352825"/>
          <c:w val="0.65674277522697533"/>
          <c:h val="0.49977136879573014"/>
        </c:manualLayout>
      </c:layout>
      <c:lineChart>
        <c:grouping val="standard"/>
        <c:varyColors val="0"/>
        <c:ser>
          <c:idx val="0"/>
          <c:order val="0"/>
          <c:tx>
            <c:v>Kvell-8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write'!$E$12:$E$51</c15:sqref>
                  </c15:fullRef>
                </c:ext>
              </c:extLst>
              <c:f>'KVell micro-benchmark write'!$E$12:$E$37</c:f>
              <c:numCache>
                <c:formatCode>General</c:formatCode>
                <c:ptCount val="26"/>
                <c:pt idx="0">
                  <c:v>54.862499999999997</c:v>
                </c:pt>
                <c:pt idx="1">
                  <c:v>62.5</c:v>
                </c:pt>
                <c:pt idx="2">
                  <c:v>54.862499999999997</c:v>
                </c:pt>
                <c:pt idx="3">
                  <c:v>59.724999999999994</c:v>
                </c:pt>
                <c:pt idx="4">
                  <c:v>60.412499999999994</c:v>
                </c:pt>
                <c:pt idx="5">
                  <c:v>61.025000000000006</c:v>
                </c:pt>
                <c:pt idx="6">
                  <c:v>61.025000000000006</c:v>
                </c:pt>
                <c:pt idx="7">
                  <c:v>56.95</c:v>
                </c:pt>
                <c:pt idx="8">
                  <c:v>84.5</c:v>
                </c:pt>
                <c:pt idx="9">
                  <c:v>80.5</c:v>
                </c:pt>
                <c:pt idx="10">
                  <c:v>76.375</c:v>
                </c:pt>
                <c:pt idx="11">
                  <c:v>84</c:v>
                </c:pt>
                <c:pt idx="12">
                  <c:v>94.125</c:v>
                </c:pt>
                <c:pt idx="13">
                  <c:v>91.125</c:v>
                </c:pt>
                <c:pt idx="14">
                  <c:v>92.625</c:v>
                </c:pt>
                <c:pt idx="15">
                  <c:v>90.5</c:v>
                </c:pt>
                <c:pt idx="16">
                  <c:v>98.5</c:v>
                </c:pt>
                <c:pt idx="17">
                  <c:v>87.5</c:v>
                </c:pt>
                <c:pt idx="18">
                  <c:v>91.875</c:v>
                </c:pt>
                <c:pt idx="19">
                  <c:v>88.25</c:v>
                </c:pt>
                <c:pt idx="20">
                  <c:v>93.375</c:v>
                </c:pt>
                <c:pt idx="21">
                  <c:v>87.5</c:v>
                </c:pt>
                <c:pt idx="22">
                  <c:v>94.125</c:v>
                </c:pt>
                <c:pt idx="23">
                  <c:v>84</c:v>
                </c:pt>
                <c:pt idx="24">
                  <c:v>91.875</c:v>
                </c:pt>
                <c:pt idx="25">
                  <c:v>93.375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40CA-AB26-F9D2346CD2A9}"/>
            </c:ext>
          </c:extLst>
        </c:ser>
        <c:ser>
          <c:idx val="1"/>
          <c:order val="1"/>
          <c:tx>
            <c:v>P2KVS-8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'KVell micro-benchmark write'!$J$12:$J$39</c15:sqref>
                  </c15:fullRef>
                </c:ext>
              </c:extLst>
              <c:f>'KVell micro-benchmark write'!$J$12:$J$37</c:f>
              <c:numCache>
                <c:formatCode>General</c:formatCode>
                <c:ptCount val="26"/>
                <c:pt idx="0">
                  <c:v>51.166666666666664</c:v>
                </c:pt>
                <c:pt idx="1">
                  <c:v>28.920833333333334</c:v>
                </c:pt>
                <c:pt idx="2">
                  <c:v>30.391666666666666</c:v>
                </c:pt>
                <c:pt idx="3">
                  <c:v>51.625</c:v>
                </c:pt>
                <c:pt idx="4">
                  <c:v>47.375</c:v>
                </c:pt>
                <c:pt idx="5">
                  <c:v>47.458333333333336</c:v>
                </c:pt>
                <c:pt idx="6">
                  <c:v>49.291666666666664</c:v>
                </c:pt>
                <c:pt idx="7">
                  <c:v>49.083333333333336</c:v>
                </c:pt>
                <c:pt idx="8">
                  <c:v>53.916666666666664</c:v>
                </c:pt>
                <c:pt idx="9">
                  <c:v>46.75</c:v>
                </c:pt>
                <c:pt idx="10">
                  <c:v>52.083333333333336</c:v>
                </c:pt>
                <c:pt idx="11">
                  <c:v>49.75</c:v>
                </c:pt>
                <c:pt idx="12">
                  <c:v>52.333333333333336</c:v>
                </c:pt>
                <c:pt idx="13">
                  <c:v>50</c:v>
                </c:pt>
                <c:pt idx="14">
                  <c:v>51.375</c:v>
                </c:pt>
                <c:pt idx="15">
                  <c:v>54.875</c:v>
                </c:pt>
                <c:pt idx="16">
                  <c:v>53.25</c:v>
                </c:pt>
                <c:pt idx="17">
                  <c:v>46.083333333333336</c:v>
                </c:pt>
                <c:pt idx="18">
                  <c:v>45.375</c:v>
                </c:pt>
                <c:pt idx="19">
                  <c:v>48.166666666666664</c:v>
                </c:pt>
                <c:pt idx="20">
                  <c:v>45.833333333333336</c:v>
                </c:pt>
                <c:pt idx="21">
                  <c:v>47.208333333333336</c:v>
                </c:pt>
                <c:pt idx="22">
                  <c:v>48.166666666666664</c:v>
                </c:pt>
                <c:pt idx="23">
                  <c:v>50.458333333333336</c:v>
                </c:pt>
                <c:pt idx="24">
                  <c:v>51.458333333333336</c:v>
                </c:pt>
                <c:pt idx="25">
                  <c:v>54.666666666666664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40CA-AB26-F9D2346C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4863"/>
        <c:axId val="164378495"/>
      </c:lineChart>
      <c:catAx>
        <c:axId val="1002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78495"/>
        <c:crosses val="autoZero"/>
        <c:auto val="1"/>
        <c:lblAlgn val="ctr"/>
        <c:lblOffset val="100"/>
        <c:tickLblSkip val="5"/>
        <c:noMultiLvlLbl val="0"/>
      </c:catAx>
      <c:valAx>
        <c:axId val="1643784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Avg. CPU util. per core(%)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1511021544470531E-2"/>
              <c:y val="0.18693684149944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4458549055447"/>
          <c:y val="9.3601954143681831E-2"/>
          <c:w val="0.8725882629443803"/>
          <c:h val="0.52244279638195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'KVell YCSB'!$J$3</c:f>
              <c:strCache>
                <c:ptCount val="1"/>
                <c:pt idx="0">
                  <c:v>Kvell-4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5B-436C-B7CA-597CE35E43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B-436C-B7CA-597CE35E43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5B-436C-B7CA-597CE35E43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B-436C-B7CA-597CE35E43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5B-436C-B7CA-597CE35E43C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B-436C-B7CA-597CE35E4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[1]模拟测试YCSB版!$B$253:$H$253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'KVell YCSB'!$K$3:$Q$3</c:f>
              <c:numCache>
                <c:formatCode>General</c:formatCode>
                <c:ptCount val="7"/>
                <c:pt idx="0">
                  <c:v>1281</c:v>
                </c:pt>
                <c:pt idx="1">
                  <c:v>567</c:v>
                </c:pt>
                <c:pt idx="2">
                  <c:v>952</c:v>
                </c:pt>
                <c:pt idx="3">
                  <c:v>1070</c:v>
                </c:pt>
                <c:pt idx="4">
                  <c:v>952</c:v>
                </c:pt>
                <c:pt idx="5">
                  <c:v>13</c:v>
                </c:pt>
                <c:pt idx="6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5B-436C-B7CA-597CE35E43CC}"/>
            </c:ext>
          </c:extLst>
        </c:ser>
        <c:ser>
          <c:idx val="1"/>
          <c:order val="1"/>
          <c:tx>
            <c:strRef>
              <c:f>[1]模拟测试YCSB版!$A$255</c:f>
              <c:strCache>
                <c:ptCount val="1"/>
                <c:pt idx="0">
                  <c:v>p²KVS-4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B-436C-B7CA-597CE35E43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5B-436C-B7CA-597CE35E43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5B-436C-B7CA-597CE35E43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5B-436C-B7CA-597CE35E43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5B-436C-B7CA-597CE35E43C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5B-436C-B7CA-597CE35E4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[1]模拟测试YCSB版!$B$253:$H$253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[1]模拟测试YCSB版!$B$255:$H$255</c:f>
              <c:numCache>
                <c:formatCode>General</c:formatCode>
                <c:ptCount val="7"/>
                <c:pt idx="0">
                  <c:v>1464</c:v>
                </c:pt>
                <c:pt idx="1">
                  <c:v>853</c:v>
                </c:pt>
                <c:pt idx="2">
                  <c:v>1046</c:v>
                </c:pt>
                <c:pt idx="3">
                  <c:v>855</c:v>
                </c:pt>
                <c:pt idx="4">
                  <c:v>1039</c:v>
                </c:pt>
                <c:pt idx="5">
                  <c:v>24</c:v>
                </c:pt>
                <c:pt idx="6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5B-436C-B7CA-597CE35E43CC}"/>
            </c:ext>
          </c:extLst>
        </c:ser>
        <c:ser>
          <c:idx val="2"/>
          <c:order val="2"/>
          <c:tx>
            <c:strRef>
              <c:f>'KVell YCSB'!$J$6</c:f>
              <c:strCache>
                <c:ptCount val="1"/>
                <c:pt idx="0">
                  <c:v>Kvell-8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5B-436C-B7CA-597CE35E43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5B-436C-B7CA-597CE35E43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5B-436C-B7CA-597CE35E43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5B-436C-B7CA-597CE35E43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5B-436C-B7CA-597CE35E43C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5B-436C-B7CA-597CE35E4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[1]模拟测试YCSB版!$B$253:$H$253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'KVell YCSB'!$K$6:$Q$6</c:f>
              <c:numCache>
                <c:formatCode>General</c:formatCode>
                <c:ptCount val="7"/>
                <c:pt idx="0">
                  <c:v>2433</c:v>
                </c:pt>
                <c:pt idx="1">
                  <c:v>632</c:v>
                </c:pt>
                <c:pt idx="2">
                  <c:v>1274</c:v>
                </c:pt>
                <c:pt idx="3">
                  <c:v>1533</c:v>
                </c:pt>
                <c:pt idx="4">
                  <c:v>1274</c:v>
                </c:pt>
                <c:pt idx="5">
                  <c:v>13</c:v>
                </c:pt>
                <c:pt idx="6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5B-436C-B7CA-597CE35E43CC}"/>
            </c:ext>
          </c:extLst>
        </c:ser>
        <c:ser>
          <c:idx val="3"/>
          <c:order val="3"/>
          <c:tx>
            <c:strRef>
              <c:f>[1]模拟测试YCSB版!$A$257</c:f>
              <c:strCache>
                <c:ptCount val="1"/>
                <c:pt idx="0">
                  <c:v>p²KVS-8</c:v>
                </c:pt>
              </c:strCache>
            </c:strRef>
          </c:tx>
          <c:spPr>
            <a:pattFill prst="wdUpDiag">
              <a:fgClr>
                <a:schemeClr val="bg2">
                  <a:lumMod val="25000"/>
                </a:schemeClr>
              </a:fgClr>
              <a:bgClr>
                <a:srgbClr val="FF0000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5B-436C-B7CA-597CE35E43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5B-436C-B7CA-597CE35E43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5B-436C-B7CA-597CE35E43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5B-436C-B7CA-597CE35E43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5B-436C-B7CA-597CE35E43C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5B-436C-B7CA-597CE35E4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[1]模拟测试YCSB版!$B$253:$H$253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[1]模拟测试YCSB版!$B$257:$H$257</c:f>
              <c:numCache>
                <c:formatCode>General</c:formatCode>
                <c:ptCount val="7"/>
                <c:pt idx="0">
                  <c:v>2536</c:v>
                </c:pt>
                <c:pt idx="1">
                  <c:v>1058</c:v>
                </c:pt>
                <c:pt idx="2">
                  <c:v>1299</c:v>
                </c:pt>
                <c:pt idx="3">
                  <c:v>1244</c:v>
                </c:pt>
                <c:pt idx="4">
                  <c:v>1425</c:v>
                </c:pt>
                <c:pt idx="5">
                  <c:v>23</c:v>
                </c:pt>
                <c:pt idx="6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45B-436C-B7CA-597CE35E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100195263"/>
        <c:axId val="96041215"/>
      </c:barChart>
      <c:catAx>
        <c:axId val="1001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1215"/>
        <c:crosses val="autoZero"/>
        <c:auto val="1"/>
        <c:lblAlgn val="ctr"/>
        <c:lblOffset val="100"/>
        <c:noMultiLvlLbl val="0"/>
      </c:catAx>
      <c:valAx>
        <c:axId val="960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</a:rPr>
                  <a:t>KQPS</a:t>
                </a:r>
                <a:endParaRPr lang="zh-CN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01952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275780050364844"/>
          <c:y val="9.5890504781574293E-2"/>
          <c:w val="0.25675971802393227"/>
          <c:h val="0.2031286482891994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8573595871751"/>
          <c:y val="0.23988455641184117"/>
          <c:w val="0.8725882629443803"/>
          <c:h val="0.61353502536343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'KVell YCSB'!$J$6</c:f>
              <c:strCache>
                <c:ptCount val="1"/>
                <c:pt idx="0">
                  <c:v>Kvell-8</c:v>
                </c:pt>
              </c:strCache>
            </c:strRef>
          </c:tx>
          <c:spPr>
            <a:solidFill>
              <a:schemeClr val="bg1">
                <a:alpha val="89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FE-4525-A13E-A3E95004ED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FE-4525-A13E-A3E95004ED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FE-4525-A13E-A3E95004ED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FE-4525-A13E-A3E95004ED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FE-4525-A13E-A3E95004ED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FE-4525-A13E-A3E95004E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[1]模拟测试YCSB版!$B$262:$H$262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[1]模拟测试YCSB版!$B$266:$H$266</c:f>
              <c:numCache>
                <c:formatCode>General</c:formatCode>
                <c:ptCount val="7"/>
                <c:pt idx="0">
                  <c:v>2433</c:v>
                </c:pt>
                <c:pt idx="1">
                  <c:v>632</c:v>
                </c:pt>
                <c:pt idx="2">
                  <c:v>1274</c:v>
                </c:pt>
                <c:pt idx="3">
                  <c:v>1533</c:v>
                </c:pt>
                <c:pt idx="4">
                  <c:v>1274</c:v>
                </c:pt>
                <c:pt idx="5">
                  <c:v>13</c:v>
                </c:pt>
                <c:pt idx="6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E-4525-A13E-A3E95004ED8D}"/>
            </c:ext>
          </c:extLst>
        </c:ser>
        <c:ser>
          <c:idx val="1"/>
          <c:order val="1"/>
          <c:tx>
            <c:strRef>
              <c:f>'KVell YCSB'!$J$7</c:f>
              <c:strCache>
                <c:ptCount val="1"/>
                <c:pt idx="0">
                  <c:v>Kvell-8(30GB page cache)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FE-4525-A13E-A3E95004ED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FE-4525-A13E-A3E95004ED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FE-4525-A13E-A3E95004ED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FE-4525-A13E-A3E95004ED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FE-4525-A13E-A3E95004ED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FE-4525-A13E-A3E95004E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[1]模拟测试YCSB版!$B$262:$H$262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[1]模拟测试YCSB版!$B$267:$H$267</c:f>
              <c:numCache>
                <c:formatCode>General</c:formatCode>
                <c:ptCount val="7"/>
                <c:pt idx="0">
                  <c:v>2129</c:v>
                </c:pt>
                <c:pt idx="1">
                  <c:v>873</c:v>
                </c:pt>
                <c:pt idx="2">
                  <c:v>2130</c:v>
                </c:pt>
                <c:pt idx="3">
                  <c:v>2290</c:v>
                </c:pt>
                <c:pt idx="4">
                  <c:v>2130</c:v>
                </c:pt>
                <c:pt idx="5">
                  <c:v>23</c:v>
                </c:pt>
                <c:pt idx="6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FE-4525-A13E-A3E95004ED8D}"/>
            </c:ext>
          </c:extLst>
        </c:ser>
        <c:ser>
          <c:idx val="2"/>
          <c:order val="2"/>
          <c:tx>
            <c:strRef>
              <c:f>[1]模拟测试YCSB版!$A$268</c:f>
              <c:strCache>
                <c:ptCount val="1"/>
                <c:pt idx="0">
                  <c:v>P2KVS-8</c:v>
                </c:pt>
              </c:strCache>
            </c:strRef>
          </c:tx>
          <c:spPr>
            <a:solidFill>
              <a:srgbClr val="FF0000">
                <a:alpha val="89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FE-4525-A13E-A3E95004ED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FE-4525-A13E-A3E95004ED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5FE-4525-A13E-A3E95004ED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FE-4525-A13E-A3E95004ED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5FE-4525-A13E-A3E95004ED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5FE-4525-A13E-A3E95004E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[1]模拟测试YCSB版!$B$262:$H$262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[1]模拟测试YCSB版!$B$268:$H$268</c:f>
              <c:numCache>
                <c:formatCode>General</c:formatCode>
                <c:ptCount val="7"/>
                <c:pt idx="0">
                  <c:v>2536</c:v>
                </c:pt>
                <c:pt idx="1">
                  <c:v>1058</c:v>
                </c:pt>
                <c:pt idx="2">
                  <c:v>1299</c:v>
                </c:pt>
                <c:pt idx="3">
                  <c:v>1244</c:v>
                </c:pt>
                <c:pt idx="4">
                  <c:v>1425</c:v>
                </c:pt>
                <c:pt idx="5">
                  <c:v>23</c:v>
                </c:pt>
                <c:pt idx="6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FE-4525-A13E-A3E95004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9"/>
        <c:axId val="100195263"/>
        <c:axId val="96041215"/>
      </c:barChart>
      <c:catAx>
        <c:axId val="1001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1215"/>
        <c:crosses val="autoZero"/>
        <c:auto val="1"/>
        <c:lblAlgn val="ctr"/>
        <c:lblOffset val="100"/>
        <c:noMultiLvlLbl val="0"/>
      </c:catAx>
      <c:valAx>
        <c:axId val="960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</a:rPr>
                  <a:t>KQPS</a:t>
                </a:r>
                <a:endParaRPr lang="zh-CN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52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0450690951167294"/>
          <c:y val="0.22089074803149605"/>
          <c:w val="0.2828476621115481"/>
          <c:h val="0.2619248277559055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085808171616"/>
          <c:y val="0.20667224212203936"/>
          <c:w val="0.79298704197408387"/>
          <c:h val="0.56757799062692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'P2KVS-LevelDB'!$B$3</c:f>
              <c:strCache>
                <c:ptCount val="1"/>
                <c:pt idx="0">
                  <c:v>LevelDB (1 user-thread)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alt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'P2KVS-LevelDB'!$A$4:$A$6</c:f>
              <c:strCache>
                <c:ptCount val="3"/>
                <c:pt idx="0">
                  <c:v>Seq. Write</c:v>
                </c:pt>
                <c:pt idx="1">
                  <c:v>Rand. Write</c:v>
                </c:pt>
                <c:pt idx="2">
                  <c:v>Rand. Read</c:v>
                </c:pt>
              </c:strCache>
            </c:strRef>
          </c:cat>
          <c:val>
            <c:numRef>
              <c:f>'P2KVS-LevelDB'!$B$4:$B$6</c:f>
              <c:numCache>
                <c:formatCode>General</c:formatCode>
                <c:ptCount val="3"/>
                <c:pt idx="0">
                  <c:v>395</c:v>
                </c:pt>
                <c:pt idx="1">
                  <c:v>189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4E3-A369-31425F260A91}"/>
            </c:ext>
          </c:extLst>
        </c:ser>
        <c:ser>
          <c:idx val="1"/>
          <c:order val="1"/>
          <c:tx>
            <c:strRef>
              <c:f>'P2KVS-LevelDB'!$C$3</c:f>
              <c:strCache>
                <c:ptCount val="1"/>
                <c:pt idx="0">
                  <c:v>LevelDB (8 user-threads)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alt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'P2KVS-LevelDB'!$A$4:$A$6</c:f>
              <c:strCache>
                <c:ptCount val="3"/>
                <c:pt idx="0">
                  <c:v>Seq. Write</c:v>
                </c:pt>
                <c:pt idx="1">
                  <c:v>Rand. Write</c:v>
                </c:pt>
                <c:pt idx="2">
                  <c:v>Rand. Read</c:v>
                </c:pt>
              </c:strCache>
            </c:strRef>
          </c:cat>
          <c:val>
            <c:numRef>
              <c:f>'P2KVS-LevelDB'!$C$4:$C$6</c:f>
              <c:numCache>
                <c:formatCode>General</c:formatCode>
                <c:ptCount val="3"/>
                <c:pt idx="0">
                  <c:v>170</c:v>
                </c:pt>
                <c:pt idx="1">
                  <c:v>151</c:v>
                </c:pt>
                <c:pt idx="2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C-44E3-A369-31425F260A91}"/>
            </c:ext>
          </c:extLst>
        </c:ser>
        <c:ser>
          <c:idx val="2"/>
          <c:order val="2"/>
          <c:tx>
            <c:strRef>
              <c:f>'P2KVS-LevelDB'!$D$3</c:f>
              <c:strCache>
                <c:ptCount val="1"/>
                <c:pt idx="0">
                  <c:v>p²KVS-8 with LevelDB</c:v>
                </c:pt>
              </c:strCache>
            </c:strRef>
          </c:tx>
          <c:spPr>
            <a:solidFill>
              <a:srgbClr val="FF0000">
                <a:alpha val="86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60320641282564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76-463C-8AF9-41A694C68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0" anchor="b" anchorCtr="1">
                <a:spAutoFit/>
              </a:bodyPr>
              <a:lstStyle/>
              <a:p>
                <a:pPr>
                  <a:defRPr lang="zh-CN" alt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'P2KVS-LevelDB'!$A$4:$A$6</c:f>
              <c:strCache>
                <c:ptCount val="3"/>
                <c:pt idx="0">
                  <c:v>Seq. Write</c:v>
                </c:pt>
                <c:pt idx="1">
                  <c:v>Rand. Write</c:v>
                </c:pt>
                <c:pt idx="2">
                  <c:v>Rand. Read</c:v>
                </c:pt>
              </c:strCache>
            </c:strRef>
          </c:cat>
          <c:val>
            <c:numRef>
              <c:f>'P2KVS-LevelDB'!$D$4:$D$6</c:f>
              <c:numCache>
                <c:formatCode>General</c:formatCode>
                <c:ptCount val="3"/>
                <c:pt idx="0">
                  <c:v>2441</c:v>
                </c:pt>
                <c:pt idx="1">
                  <c:v>648</c:v>
                </c:pt>
                <c:pt idx="2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C-44E3-A369-31425F26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29423"/>
        <c:axId val="476486303"/>
      </c:barChart>
      <c:catAx>
        <c:axId val="4885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86303"/>
        <c:crosses val="autoZero"/>
        <c:auto val="1"/>
        <c:lblAlgn val="ctr"/>
        <c:lblOffset val="100"/>
        <c:noMultiLvlLbl val="0"/>
      </c:catAx>
      <c:valAx>
        <c:axId val="4764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KQPS</a:t>
                </a:r>
                <a:endParaRPr lang="zh-CN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2942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244082088164168"/>
          <c:y val="0.20741388288387799"/>
          <c:w val="0.36771653543307087"/>
          <c:h val="0.287576097076041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56829419961032E-2"/>
          <c:y val="6.6169501671072981E-2"/>
          <c:w val="0.89241963411290004"/>
          <c:h val="0.76095733848984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同步接口!$A$24</c:f>
              <c:strCache>
                <c:ptCount val="1"/>
                <c:pt idx="0">
                  <c:v>RocksDB-4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同步接口!$B$24:$H$24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F53-B7AA-368AAD036A32}"/>
            </c:ext>
          </c:extLst>
        </c:ser>
        <c:ser>
          <c:idx val="1"/>
          <c:order val="1"/>
          <c:tx>
            <c:strRef>
              <c:f>同步接口!$A$25</c:f>
              <c:strCache>
                <c:ptCount val="1"/>
                <c:pt idx="0">
                  <c:v>PebblesDB-4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同步接口!$B$25:$H$25</c:f>
              <c:numCache>
                <c:formatCode>General</c:formatCode>
                <c:ptCount val="7"/>
                <c:pt idx="0">
                  <c:v>0.39762611275964393</c:v>
                </c:pt>
                <c:pt idx="1">
                  <c:v>0.61512027491408938</c:v>
                </c:pt>
                <c:pt idx="2">
                  <c:v>0.42090395480225989</c:v>
                </c:pt>
                <c:pt idx="3">
                  <c:v>0.3342857142857143</c:v>
                </c:pt>
                <c:pt idx="4">
                  <c:v>0.59356136820925554</c:v>
                </c:pt>
                <c:pt idx="5">
                  <c:v>0.25925925925925924</c:v>
                </c:pt>
                <c:pt idx="6">
                  <c:v>0.54938271604938271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8-4F53-B7AA-368AAD036A32}"/>
            </c:ext>
          </c:extLst>
        </c:ser>
        <c:ser>
          <c:idx val="2"/>
          <c:order val="2"/>
          <c:tx>
            <c:strRef>
              <c:f>同步接口!$A$26</c:f>
              <c:strCache>
                <c:ptCount val="1"/>
                <c:pt idx="0">
                  <c:v>p²KVS-8-sync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同步接口!$B$26:$H$26</c:f>
              <c:numCache>
                <c:formatCode>General</c:formatCode>
                <c:ptCount val="7"/>
                <c:pt idx="0">
                  <c:v>2.3026706231454006</c:v>
                </c:pt>
                <c:pt idx="1">
                  <c:v>1.1821305841924399</c:v>
                </c:pt>
                <c:pt idx="2">
                  <c:v>1.0141242937853108</c:v>
                </c:pt>
                <c:pt idx="3">
                  <c:v>0.94285714285714284</c:v>
                </c:pt>
                <c:pt idx="4">
                  <c:v>1.0020120724346075</c:v>
                </c:pt>
                <c:pt idx="5">
                  <c:v>1.2222222222222223</c:v>
                </c:pt>
                <c:pt idx="6">
                  <c:v>0.99382716049382713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8-4F53-B7AA-368AAD036A32}"/>
            </c:ext>
          </c:extLst>
        </c:ser>
        <c:ser>
          <c:idx val="3"/>
          <c:order val="3"/>
          <c:tx>
            <c:strRef>
              <c:f>同步接口!$A$27</c:f>
              <c:strCache>
                <c:ptCount val="1"/>
                <c:pt idx="0">
                  <c:v>p²KVS-4-async</c:v>
                </c:pt>
              </c:strCache>
            </c:strRef>
          </c:tx>
          <c:spPr>
            <a:solidFill>
              <a:srgbClr val="FF0000">
                <a:alpha val="89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同步接口!$B$27:$H$27</c:f>
              <c:numCache>
                <c:formatCode>General</c:formatCode>
                <c:ptCount val="7"/>
                <c:pt idx="0">
                  <c:v>5.5103857566765582</c:v>
                </c:pt>
                <c:pt idx="1">
                  <c:v>2.8969072164948453</c:v>
                </c:pt>
                <c:pt idx="2">
                  <c:v>2.5903954802259888</c:v>
                </c:pt>
                <c:pt idx="3">
                  <c:v>2.6628571428571428</c:v>
                </c:pt>
                <c:pt idx="4">
                  <c:v>2.5613682092555332</c:v>
                </c:pt>
                <c:pt idx="5">
                  <c:v>1.1481481481481481</c:v>
                </c:pt>
                <c:pt idx="6">
                  <c:v>2.7962962962962963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8-4F53-B7AA-368AAD036A32}"/>
            </c:ext>
          </c:extLst>
        </c:ser>
        <c:ser>
          <c:idx val="4"/>
          <c:order val="4"/>
          <c:tx>
            <c:strRef>
              <c:f>同步接口!$A$28</c:f>
              <c:strCache>
                <c:ptCount val="1"/>
                <c:pt idx="0">
                  <c:v>RocksDB-8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rgbClr val="00B050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同步接口!$B$28:$H$28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8-4F53-B7AA-368AAD036A32}"/>
            </c:ext>
          </c:extLst>
        </c:ser>
        <c:ser>
          <c:idx val="5"/>
          <c:order val="5"/>
          <c:tx>
            <c:strRef>
              <c:f>同步接口!$A$29</c:f>
              <c:strCache>
                <c:ptCount val="1"/>
                <c:pt idx="0">
                  <c:v>PebblesDB-8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rgbClr val="00B0F0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同步接口!$B$29:$H$29</c:f>
              <c:numCache>
                <c:formatCode>General</c:formatCode>
                <c:ptCount val="7"/>
                <c:pt idx="0">
                  <c:v>0.29666011787819252</c:v>
                </c:pt>
                <c:pt idx="1">
                  <c:v>0.41290322580645161</c:v>
                </c:pt>
                <c:pt idx="2">
                  <c:v>0.49166666666666664</c:v>
                </c:pt>
                <c:pt idx="3">
                  <c:v>0.40531561461794019</c:v>
                </c:pt>
                <c:pt idx="4">
                  <c:v>0.53939393939393943</c:v>
                </c:pt>
                <c:pt idx="5">
                  <c:v>0.25925925925925924</c:v>
                </c:pt>
                <c:pt idx="6">
                  <c:v>0.43409490333919154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8-4F53-B7AA-368AAD036A32}"/>
            </c:ext>
          </c:extLst>
        </c:ser>
        <c:ser>
          <c:idx val="6"/>
          <c:order val="6"/>
          <c:tx>
            <c:strRef>
              <c:f>同步接口!$A$30</c:f>
              <c:strCache>
                <c:ptCount val="1"/>
                <c:pt idx="0">
                  <c:v>p²KVS-4-sync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rgbClr val="FFFF00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同步接口!$B$30:$H$30</c:f>
              <c:numCache>
                <c:formatCode>General</c:formatCode>
                <c:ptCount val="7"/>
                <c:pt idx="0">
                  <c:v>2.4282907662082516</c:v>
                </c:pt>
                <c:pt idx="1">
                  <c:v>1.3118279569892473</c:v>
                </c:pt>
                <c:pt idx="2">
                  <c:v>1.02</c:v>
                </c:pt>
                <c:pt idx="3">
                  <c:v>0.92026578073089704</c:v>
                </c:pt>
                <c:pt idx="4">
                  <c:v>1.0557575757575757</c:v>
                </c:pt>
                <c:pt idx="5">
                  <c:v>1.1481481481481481</c:v>
                </c:pt>
                <c:pt idx="6">
                  <c:v>1.0579964850615113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8-4F53-B7AA-368AAD036A32}"/>
            </c:ext>
          </c:extLst>
        </c:ser>
        <c:ser>
          <c:idx val="7"/>
          <c:order val="7"/>
          <c:tx>
            <c:strRef>
              <c:f>同步接口!$A$31</c:f>
              <c:strCache>
                <c:ptCount val="1"/>
                <c:pt idx="0">
                  <c:v>p²KVS-8-async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rgbClr val="FF0000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同步接口!$B$23:$H$23</c:f>
              <c:strCache>
                <c:ptCount val="7"/>
                <c:pt idx="0">
                  <c:v>LOAD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同步接口!$B$31:$H$31</c:f>
              <c:numCache>
                <c:formatCode>General</c:formatCode>
                <c:ptCount val="7"/>
                <c:pt idx="0">
                  <c:v>6.2652259332023572</c:v>
                </c:pt>
                <c:pt idx="1">
                  <c:v>2.7397849462365591</c:v>
                </c:pt>
                <c:pt idx="2">
                  <c:v>2.0499999999999998</c:v>
                </c:pt>
                <c:pt idx="3">
                  <c:v>2.0813953488372094</c:v>
                </c:pt>
                <c:pt idx="4">
                  <c:v>1.6921212121212121</c:v>
                </c:pt>
                <c:pt idx="5">
                  <c:v>1.2222222222222223</c:v>
                </c:pt>
                <c:pt idx="6">
                  <c:v>2.4991212653778558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8-4F53-B7AA-368AAD03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5"/>
        <c:axId val="482335647"/>
        <c:axId val="164396799"/>
      </c:barChart>
      <c:catAx>
        <c:axId val="4823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799"/>
        <c:crosses val="autoZero"/>
        <c:auto val="1"/>
        <c:lblAlgn val="ctr"/>
        <c:lblOffset val="0"/>
        <c:noMultiLvlLbl val="0"/>
      </c:catAx>
      <c:valAx>
        <c:axId val="164396799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ysClr val="windowText" lastClr="000000"/>
                    </a:solidFill>
                  </a:rPr>
                  <a:t>Normaliezed</a:t>
                </a:r>
                <a:r>
                  <a:rPr lang="en-US" altLang="zh-CN" sz="1100" b="1" baseline="0">
                    <a:solidFill>
                      <a:sysClr val="windowText" lastClr="000000"/>
                    </a:solidFill>
                  </a:rPr>
                  <a:t> 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356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75311052611748"/>
          <c:y val="0.15831765938280334"/>
          <c:w val="0.61537300797264416"/>
          <c:h val="0.2437389781073301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128B</a:t>
            </a:r>
            <a:r>
              <a:rPr lang="zh-CN" altLang="en-US"/>
              <a:t>顺序写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396579928893929"/>
          <c:y val="0.27967353119321625"/>
          <c:w val="0.78854363426178375"/>
          <c:h val="0.34276256814052092"/>
        </c:manualLayout>
      </c:layout>
      <c:lineChart>
        <c:grouping val="standard"/>
        <c:varyColors val="0"/>
        <c:ser>
          <c:idx val="0"/>
          <c:order val="0"/>
          <c:tx>
            <c:strRef>
              <c:f>重测CPU占用!$A$4</c:f>
              <c:strCache>
                <c:ptCount val="1"/>
                <c:pt idx="0">
                  <c:v>前台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重测CPU占用!$A$5:$A$100</c:f>
              <c:numCache>
                <c:formatCode>General</c:formatCode>
                <c:ptCount val="9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99.01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99.01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99.02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8-4412-B537-010E7DDD40A4}"/>
            </c:ext>
          </c:extLst>
        </c:ser>
        <c:ser>
          <c:idx val="1"/>
          <c:order val="1"/>
          <c:tx>
            <c:strRef>
              <c:f>重测CPU占用!$B$4</c:f>
              <c:strCache>
                <c:ptCount val="1"/>
                <c:pt idx="0">
                  <c:v>后台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重测CPU占用!$B$5:$B$100</c:f>
              <c:numCache>
                <c:formatCode>General</c:formatCode>
                <c:ptCount val="96"/>
                <c:pt idx="0">
                  <c:v>1.5099999999999909</c:v>
                </c:pt>
                <c:pt idx="1">
                  <c:v>7.414999999999992</c:v>
                </c:pt>
                <c:pt idx="2">
                  <c:v>7.9399999999999977</c:v>
                </c:pt>
                <c:pt idx="3">
                  <c:v>7.960000000000008</c:v>
                </c:pt>
                <c:pt idx="4">
                  <c:v>5.5</c:v>
                </c:pt>
                <c:pt idx="5">
                  <c:v>6.9900000000000091</c:v>
                </c:pt>
                <c:pt idx="6">
                  <c:v>8.8799999999999955</c:v>
                </c:pt>
                <c:pt idx="7">
                  <c:v>5.9950000000000045</c:v>
                </c:pt>
                <c:pt idx="8">
                  <c:v>8.1700000000000017</c:v>
                </c:pt>
                <c:pt idx="9">
                  <c:v>7.0099999999999909</c:v>
                </c:pt>
                <c:pt idx="10">
                  <c:v>4.9500000000000028</c:v>
                </c:pt>
                <c:pt idx="11">
                  <c:v>6.5349999999999966</c:v>
                </c:pt>
                <c:pt idx="12">
                  <c:v>5.039999999999992</c:v>
                </c:pt>
                <c:pt idx="13">
                  <c:v>5.039999999999992</c:v>
                </c:pt>
                <c:pt idx="14">
                  <c:v>4.5600000000000023</c:v>
                </c:pt>
                <c:pt idx="15">
                  <c:v>5.8799999999999955</c:v>
                </c:pt>
                <c:pt idx="16">
                  <c:v>3.125</c:v>
                </c:pt>
                <c:pt idx="17">
                  <c:v>5.4799999999999898</c:v>
                </c:pt>
                <c:pt idx="18">
                  <c:v>5.9300000000000068</c:v>
                </c:pt>
                <c:pt idx="19">
                  <c:v>6.394999999999996</c:v>
                </c:pt>
                <c:pt idx="20">
                  <c:v>6.375</c:v>
                </c:pt>
                <c:pt idx="21">
                  <c:v>1.6150000000000091</c:v>
                </c:pt>
                <c:pt idx="22">
                  <c:v>4.9500000000000028</c:v>
                </c:pt>
                <c:pt idx="23">
                  <c:v>4.5</c:v>
                </c:pt>
                <c:pt idx="24">
                  <c:v>4</c:v>
                </c:pt>
                <c:pt idx="25">
                  <c:v>4.9950000000000045</c:v>
                </c:pt>
                <c:pt idx="26">
                  <c:v>4.1049999999999898</c:v>
                </c:pt>
                <c:pt idx="27">
                  <c:v>5.5949999999999989</c:v>
                </c:pt>
                <c:pt idx="28">
                  <c:v>7.039999999999992</c:v>
                </c:pt>
                <c:pt idx="29">
                  <c:v>6.5550000000000068</c:v>
                </c:pt>
                <c:pt idx="30">
                  <c:v>3.0600000000000023</c:v>
                </c:pt>
                <c:pt idx="31">
                  <c:v>5.4449999999999932</c:v>
                </c:pt>
                <c:pt idx="32">
                  <c:v>3.6200000000000045</c:v>
                </c:pt>
                <c:pt idx="33">
                  <c:v>4.039999999999992</c:v>
                </c:pt>
                <c:pt idx="34">
                  <c:v>5.9900000000000091</c:v>
                </c:pt>
                <c:pt idx="35">
                  <c:v>3.6099999999999994</c:v>
                </c:pt>
                <c:pt idx="36">
                  <c:v>5.019999999999996</c:v>
                </c:pt>
                <c:pt idx="37">
                  <c:v>4.9950000000000045</c:v>
                </c:pt>
                <c:pt idx="38">
                  <c:v>4.5</c:v>
                </c:pt>
                <c:pt idx="39">
                  <c:v>4.9950000000000045</c:v>
                </c:pt>
                <c:pt idx="40">
                  <c:v>5.5349999999999966</c:v>
                </c:pt>
                <c:pt idx="41">
                  <c:v>5.4799999999999898</c:v>
                </c:pt>
                <c:pt idx="42">
                  <c:v>5.9799999999999898</c:v>
                </c:pt>
                <c:pt idx="43">
                  <c:v>4.539999999999992</c:v>
                </c:pt>
                <c:pt idx="44">
                  <c:v>6.0300000000000011</c:v>
                </c:pt>
                <c:pt idx="45">
                  <c:v>4.0649999999999977</c:v>
                </c:pt>
                <c:pt idx="46">
                  <c:v>3.5699999999999932</c:v>
                </c:pt>
                <c:pt idx="47">
                  <c:v>5</c:v>
                </c:pt>
                <c:pt idx="48">
                  <c:v>7.0999999999999943</c:v>
                </c:pt>
                <c:pt idx="49">
                  <c:v>7.4900000000000091</c:v>
                </c:pt>
                <c:pt idx="50">
                  <c:v>6.4050000000000011</c:v>
                </c:pt>
                <c:pt idx="51">
                  <c:v>3.6200000000000045</c:v>
                </c:pt>
                <c:pt idx="52">
                  <c:v>3.5699999999999932</c:v>
                </c:pt>
                <c:pt idx="53">
                  <c:v>5.8250000000000028</c:v>
                </c:pt>
                <c:pt idx="54">
                  <c:v>4.5349999999999966</c:v>
                </c:pt>
                <c:pt idx="55">
                  <c:v>4.5250000000000057</c:v>
                </c:pt>
                <c:pt idx="56">
                  <c:v>5.4950000000000045</c:v>
                </c:pt>
                <c:pt idx="57">
                  <c:v>4.5900000000000034</c:v>
                </c:pt>
                <c:pt idx="58">
                  <c:v>4.9950000000000045</c:v>
                </c:pt>
                <c:pt idx="59">
                  <c:v>4.0649999999999977</c:v>
                </c:pt>
                <c:pt idx="60">
                  <c:v>4.5799999999999983</c:v>
                </c:pt>
                <c:pt idx="61">
                  <c:v>4.5</c:v>
                </c:pt>
                <c:pt idx="62">
                  <c:v>5.9300000000000068</c:v>
                </c:pt>
                <c:pt idx="63">
                  <c:v>4.039999999999992</c:v>
                </c:pt>
                <c:pt idx="64">
                  <c:v>4.5450000000000017</c:v>
                </c:pt>
                <c:pt idx="65">
                  <c:v>4.9950000000000045</c:v>
                </c:pt>
                <c:pt idx="66">
                  <c:v>4.1099999999999994</c:v>
                </c:pt>
                <c:pt idx="67">
                  <c:v>5.3900000000000006</c:v>
                </c:pt>
                <c:pt idx="68">
                  <c:v>4.5349999999999966</c:v>
                </c:pt>
                <c:pt idx="69">
                  <c:v>4.5349999999999966</c:v>
                </c:pt>
                <c:pt idx="70">
                  <c:v>5.5250000000000057</c:v>
                </c:pt>
                <c:pt idx="71">
                  <c:v>5.5600000000000023</c:v>
                </c:pt>
                <c:pt idx="72">
                  <c:v>6.1099999999999994</c:v>
                </c:pt>
                <c:pt idx="73">
                  <c:v>6.4350000000000023</c:v>
                </c:pt>
                <c:pt idx="74">
                  <c:v>1.6150000000000091</c:v>
                </c:pt>
                <c:pt idx="75">
                  <c:v>3.5699999999999932</c:v>
                </c:pt>
                <c:pt idx="76">
                  <c:v>3.6099999999999994</c:v>
                </c:pt>
                <c:pt idx="77">
                  <c:v>5</c:v>
                </c:pt>
                <c:pt idx="78">
                  <c:v>4.9500000000000028</c:v>
                </c:pt>
                <c:pt idx="79">
                  <c:v>3.0949999999999989</c:v>
                </c:pt>
                <c:pt idx="80">
                  <c:v>4.5450000000000017</c:v>
                </c:pt>
                <c:pt idx="81">
                  <c:v>5.835000000000008</c:v>
                </c:pt>
                <c:pt idx="82">
                  <c:v>5.3900000000000006</c:v>
                </c:pt>
                <c:pt idx="83">
                  <c:v>4.5450000000000017</c:v>
                </c:pt>
                <c:pt idx="84">
                  <c:v>3.0949999999999989</c:v>
                </c:pt>
                <c:pt idx="85">
                  <c:v>4.5349999999999966</c:v>
                </c:pt>
                <c:pt idx="86">
                  <c:v>4.0799999999999983</c:v>
                </c:pt>
                <c:pt idx="87">
                  <c:v>4.039999999999992</c:v>
                </c:pt>
                <c:pt idx="88">
                  <c:v>4.5349999999999966</c:v>
                </c:pt>
                <c:pt idx="89">
                  <c:v>5</c:v>
                </c:pt>
                <c:pt idx="90">
                  <c:v>5.0049999999999955</c:v>
                </c:pt>
                <c:pt idx="91">
                  <c:v>6.9300000000000068</c:v>
                </c:pt>
                <c:pt idx="92">
                  <c:v>5.039999999999992</c:v>
                </c:pt>
                <c:pt idx="93">
                  <c:v>6.5</c:v>
                </c:pt>
                <c:pt idx="94">
                  <c:v>4.125</c:v>
                </c:pt>
                <c:pt idx="95">
                  <c:v>4.0649999999999977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8-4412-B537-010E7DDD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18383"/>
        <c:axId val="630454559"/>
      </c:lineChart>
      <c:catAx>
        <c:axId val="42141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454559"/>
        <c:crosses val="autoZero"/>
        <c:auto val="1"/>
        <c:lblAlgn val="ctr"/>
        <c:lblOffset val="0"/>
        <c:tickLblSkip val="10"/>
        <c:noMultiLvlLbl val="0"/>
      </c:catAx>
      <c:valAx>
        <c:axId val="630454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330200</xdr:colOff>
      <xdr:row>1</xdr:row>
      <xdr:rowOff>44450</xdr:rowOff>
    </xdr:from>
    <xdr:to>
      <xdr:col>18</xdr:col>
      <xdr:colOff>25400</xdr:colOff>
      <xdr:row>9</xdr:row>
      <xdr:rowOff>54923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BF948DB-05B4-48CE-9DA9-6C5EC8385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222250"/>
          <a:ext cx="4978400" cy="1432873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9</xdr:row>
      <xdr:rowOff>65046</xdr:rowOff>
    </xdr:from>
    <xdr:to>
      <xdr:col>17</xdr:col>
      <xdr:colOff>602854</xdr:colOff>
      <xdr:row>27</xdr:row>
      <xdr:rowOff>81951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69A7F47-49FB-441E-AF9B-0A4AE09D0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2150" y="1665246"/>
          <a:ext cx="4787504" cy="32173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469900</xdr:colOff>
      <xdr:row>27</xdr:row>
      <xdr:rowOff>139700</xdr:rowOff>
    </xdr:from>
    <xdr:to>
      <xdr:col>18</xdr:col>
      <xdr:colOff>335657</xdr:colOff>
      <xdr:row>34</xdr:row>
      <xdr:rowOff>62197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50E4C9E-0917-4066-B638-01012E5C3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3900" y="4940300"/>
          <a:ext cx="5148957" cy="1167097"/>
        </a:xfrm>
        <a:prstGeom prst="rect">
          <a:avLst/>
        </a:prstGeom>
      </xdr:spPr>
    </xdr:pic>
    <xdr:clientData/>
  </xdr:twoCellAnchor>
  <xdr:twoCellAnchor>
    <xdr:from>
      <xdr:col>2</xdr:col>
      <xdr:colOff>336550</xdr:colOff>
      <xdr:row>51</xdr:row>
      <xdr:rowOff>174625</xdr:rowOff>
    </xdr:from>
    <xdr:to>
      <xdr:col>6</xdr:col>
      <xdr:colOff>6350</xdr:colOff>
      <xdr:row>61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2B5AFB-FEB1-4474-9252-B4CBBB62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52</xdr:row>
      <xdr:rowOff>6351</xdr:rowOff>
    </xdr:from>
    <xdr:to>
      <xdr:col>9</xdr:col>
      <xdr:colOff>374650</xdr:colOff>
      <xdr:row>61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6C58FD-0721-45FD-911C-00E7808C3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349250</xdr:colOff>
      <xdr:row>61</xdr:row>
      <xdr:rowOff>25401</xdr:rowOff>
    </xdr:from>
    <xdr:to>
      <xdr:col>6</xdr:col>
      <xdr:colOff>12700</xdr:colOff>
      <xdr:row>70</xdr:row>
      <xdr:rowOff>6351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F1D1FE-8F26-42B1-A5E2-AFAEDC267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61</xdr:row>
      <xdr:rowOff>19051</xdr:rowOff>
    </xdr:from>
    <xdr:to>
      <xdr:col>9</xdr:col>
      <xdr:colOff>400050</xdr:colOff>
      <xdr:row>70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85D8D2A-5A9B-4554-8765-EEAF764E9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88899</xdr:rowOff>
    </xdr:from>
    <xdr:to>
      <xdr:col>7</xdr:col>
      <xdr:colOff>547076</xdr:colOff>
      <xdr:row>15</xdr:row>
      <xdr:rowOff>112345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694A2B-E5E5-4ADE-8F63-C0B21D01A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77304</xdr:rowOff>
    </xdr:from>
    <xdr:to>
      <xdr:col>7</xdr:col>
      <xdr:colOff>342348</xdr:colOff>
      <xdr:row>24</xdr:row>
      <xdr:rowOff>132522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C4BE80-4C86-4AAA-9210-191C4D5B6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6</xdr:row>
      <xdr:rowOff>60325</xdr:rowOff>
    </xdr:from>
    <xdr:to>
      <xdr:col>10</xdr:col>
      <xdr:colOff>514350</xdr:colOff>
      <xdr:row>15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4BBC0C-6988-489C-AA83-360FA85F3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107950</xdr:colOff>
      <xdr:row>0</xdr:row>
      <xdr:rowOff>38100</xdr:rowOff>
    </xdr:from>
    <xdr:to>
      <xdr:col>11</xdr:col>
      <xdr:colOff>462600</xdr:colOff>
      <xdr:row>9</xdr:row>
      <xdr:rowOff>62844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BFA45D-7824-4A87-91F4-CDE427722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" y="38100"/>
          <a:ext cx="5637850" cy="1624944"/>
        </a:xfrm>
        <a:prstGeom prst="rect">
          <a:avLst/>
        </a:prstGeom>
      </xdr:spPr>
    </xdr:pic>
    <xdr:clientData/>
  </xdr:twoCellAnchor>
  <xdr:twoCellAnchor>
    <xdr:from>
      <xdr:col>8</xdr:col>
      <xdr:colOff>586814</xdr:colOff>
      <xdr:row>13</xdr:row>
      <xdr:rowOff>56217</xdr:rowOff>
    </xdr:from>
    <xdr:to>
      <xdr:col>19</xdr:col>
      <xdr:colOff>336177</xdr:colOff>
      <xdr:row>20</xdr:row>
      <xdr:rowOff>164355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A58326-3D2E-49A2-8E41-952ACE07B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4</xdr:row>
      <xdr:rowOff>0</xdr:rowOff>
    </xdr:from>
    <xdr:to>
      <xdr:col>12</xdr:col>
      <xdr:colOff>266700</xdr:colOff>
      <xdr:row>13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E89AF1-F7D2-4236-9537-B5DC6233F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3</xdr:row>
      <xdr:rowOff>171450</xdr:rowOff>
    </xdr:from>
    <xdr:to>
      <xdr:col>16</xdr:col>
      <xdr:colOff>228600</xdr:colOff>
      <xdr:row>13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2C22C1-8F90-4E0B-B471-70B789DC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13</xdr:row>
      <xdr:rowOff>69850</xdr:rowOff>
    </xdr:from>
    <xdr:to>
      <xdr:col>12</xdr:col>
      <xdr:colOff>292100</xdr:colOff>
      <xdr:row>22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62E839-A55B-429C-BB13-74D72977F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285750</xdr:colOff>
      <xdr:row>13</xdr:row>
      <xdr:rowOff>95250</xdr:rowOff>
    </xdr:from>
    <xdr:to>
      <xdr:col>16</xdr:col>
      <xdr:colOff>273050</xdr:colOff>
      <xdr:row>22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E5B833D-BE4B-4732-A035-512A79C62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279400</xdr:colOff>
      <xdr:row>23</xdr:row>
      <xdr:rowOff>0</xdr:rowOff>
    </xdr:from>
    <xdr:to>
      <xdr:col>16</xdr:col>
      <xdr:colOff>444500</xdr:colOff>
      <xdr:row>31</xdr:row>
      <xdr:rowOff>146050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FB1D5D3-DE16-4C9D-BFA0-03168BDE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463550</xdr:colOff>
      <xdr:row>22</xdr:row>
      <xdr:rowOff>114300</xdr:rowOff>
    </xdr:from>
    <xdr:to>
      <xdr:col>12</xdr:col>
      <xdr:colOff>317500</xdr:colOff>
      <xdr:row>31</xdr:row>
      <xdr:rowOff>120650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6A247E-8D72-4770-B119-827E12C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200023</xdr:colOff>
      <xdr:row>4</xdr:row>
      <xdr:rowOff>117475</xdr:rowOff>
    </xdr:from>
    <xdr:to>
      <xdr:col>12</xdr:col>
      <xdr:colOff>226786</xdr:colOff>
      <xdr:row>15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8165F0-F742-4628-893A-D99FF10C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27</xdr:row>
      <xdr:rowOff>82550</xdr:rowOff>
    </xdr:from>
    <xdr:to>
      <xdr:col>15</xdr:col>
      <xdr:colOff>453572</xdr:colOff>
      <xdr:row>38</xdr:row>
      <xdr:rowOff>145143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16BB8E-C9AF-4064-883A-18D17D37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226786</xdr:colOff>
      <xdr:row>16</xdr:row>
      <xdr:rowOff>27215</xdr:rowOff>
    </xdr:from>
    <xdr:to>
      <xdr:col>12</xdr:col>
      <xdr:colOff>235859</xdr:colOff>
      <xdr:row>26</xdr:row>
      <xdr:rowOff>36285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8588B3-C20E-4EEE-979B-ADB30A42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142875</xdr:rowOff>
    </xdr:from>
    <xdr:to>
      <xdr:col>15</xdr:col>
      <xdr:colOff>228600</xdr:colOff>
      <xdr:row>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B53D1C-596E-46C7-84BE-D3BF7831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16</xdr:row>
      <xdr:rowOff>44450</xdr:rowOff>
    </xdr:from>
    <xdr:to>
      <xdr:col>15</xdr:col>
      <xdr:colOff>209550</xdr:colOff>
      <xdr:row>31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0EDCD8-34F5-404D-9C96-5F122ABC0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88</xdr:row>
      <xdr:rowOff>99332</xdr:rowOff>
    </xdr:from>
    <xdr:to>
      <xdr:col>17</xdr:col>
      <xdr:colOff>234950</xdr:colOff>
      <xdr:row>103</xdr:row>
      <xdr:rowOff>175532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707C07-3347-411E-8328-080468D8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104</xdr:row>
      <xdr:rowOff>129268</xdr:rowOff>
    </xdr:from>
    <xdr:to>
      <xdr:col>18</xdr:col>
      <xdr:colOff>58058</xdr:colOff>
      <xdr:row>120</xdr:row>
      <xdr:rowOff>24038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08A312-A089-45EC-9B51-DC2450D2A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625928</xdr:colOff>
      <xdr:row>72</xdr:row>
      <xdr:rowOff>61686</xdr:rowOff>
    </xdr:from>
    <xdr:to>
      <xdr:col>16</xdr:col>
      <xdr:colOff>562428</xdr:colOff>
      <xdr:row>87</xdr:row>
      <xdr:rowOff>83457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69A424-1EAD-4B52-88F0-4D1EED7F9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89;&#35770;&#25991;/KVMainPathInLSM/&#30011;&#22270;&#29992;&#25968;&#25454;&#36824;&#2140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介质下KV不同"/>
      <sheetName val="Sheet1"/>
      <sheetName val="fio"/>
      <sheetName val="log,memtable单测"/>
      <sheetName val="模拟测试"/>
      <sheetName val="模拟测试修改版"/>
      <sheetName val="模拟测试YCSB版"/>
      <sheetName val="longkey"/>
      <sheetName val="带宽占用RocksDB"/>
      <sheetName val="带宽占用pKVS"/>
      <sheetName val="scan测试"/>
      <sheetName val="新带宽占用pKVS"/>
      <sheetName val="延迟"/>
      <sheetName val="Sheet2"/>
      <sheetName val="KVell"/>
      <sheetName val="Level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3">
          <cell r="B253" t="str">
            <v>LOAD</v>
          </cell>
          <cell r="C253" t="str">
            <v>A</v>
          </cell>
          <cell r="D253" t="str">
            <v>B</v>
          </cell>
          <cell r="E253" t="str">
            <v>C</v>
          </cell>
          <cell r="F253" t="str">
            <v>D</v>
          </cell>
          <cell r="G253" t="str">
            <v>E</v>
          </cell>
          <cell r="H253" t="str">
            <v>F</v>
          </cell>
        </row>
        <row r="255">
          <cell r="A255" t="str">
            <v>p²KVS-4</v>
          </cell>
          <cell r="B255">
            <v>1464</v>
          </cell>
          <cell r="C255">
            <v>853</v>
          </cell>
          <cell r="D255">
            <v>1046</v>
          </cell>
          <cell r="E255">
            <v>855</v>
          </cell>
          <cell r="F255">
            <v>1039</v>
          </cell>
          <cell r="G255">
            <v>24</v>
          </cell>
          <cell r="H255">
            <v>855</v>
          </cell>
        </row>
        <row r="257">
          <cell r="A257" t="str">
            <v>p²KVS-8</v>
          </cell>
          <cell r="B257">
            <v>2536</v>
          </cell>
          <cell r="C257">
            <v>1058</v>
          </cell>
          <cell r="D257">
            <v>1299</v>
          </cell>
          <cell r="E257">
            <v>1244</v>
          </cell>
          <cell r="F257">
            <v>1425</v>
          </cell>
          <cell r="G257">
            <v>23</v>
          </cell>
          <cell r="H257">
            <v>1283</v>
          </cell>
        </row>
        <row r="262">
          <cell r="B262" t="str">
            <v>LOAD</v>
          </cell>
          <cell r="C262" t="str">
            <v>A</v>
          </cell>
          <cell r="D262" t="str">
            <v>B</v>
          </cell>
          <cell r="E262" t="str">
            <v>C</v>
          </cell>
          <cell r="F262" t="str">
            <v>D</v>
          </cell>
          <cell r="G262" t="str">
            <v>E</v>
          </cell>
          <cell r="H262" t="str">
            <v>F</v>
          </cell>
        </row>
        <row r="266">
          <cell r="B266">
            <v>2433</v>
          </cell>
          <cell r="C266">
            <v>632</v>
          </cell>
          <cell r="D266">
            <v>1274</v>
          </cell>
          <cell r="E266">
            <v>1533</v>
          </cell>
          <cell r="F266">
            <v>1274</v>
          </cell>
          <cell r="G266">
            <v>13</v>
          </cell>
          <cell r="H266">
            <v>632</v>
          </cell>
        </row>
        <row r="267">
          <cell r="B267">
            <v>2129</v>
          </cell>
          <cell r="C267">
            <v>873</v>
          </cell>
          <cell r="D267">
            <v>2130</v>
          </cell>
          <cell r="E267">
            <v>2290</v>
          </cell>
          <cell r="F267">
            <v>2130</v>
          </cell>
          <cell r="G267">
            <v>23</v>
          </cell>
          <cell r="H267">
            <v>873</v>
          </cell>
        </row>
        <row r="268">
          <cell r="A268" t="str">
            <v>P2KVS-8</v>
          </cell>
          <cell r="B268">
            <v>2536</v>
          </cell>
          <cell r="C268">
            <v>1058</v>
          </cell>
          <cell r="D268">
            <v>1299</v>
          </cell>
          <cell r="E268">
            <v>1244</v>
          </cell>
          <cell r="F268">
            <v>1425</v>
          </cell>
          <cell r="G268">
            <v>23</v>
          </cell>
          <cell r="H268">
            <v>1283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2KVS-LevelDB (2)"/>
    </sheetNames>
    <sheetDataSet>
      <sheetData sheetId="0" refreshError="1"/>
      <sheetData sheetId="1">
        <row r="3">
          <cell r="B3" t="str">
            <v>LevelDB (1 user-thread)</v>
          </cell>
          <cell r="C3" t="str">
            <v>LevelDB (8 user-threads)</v>
          </cell>
          <cell r="D3" t="str">
            <v>p²KVS-8 with LevelDB</v>
          </cell>
        </row>
        <row r="4">
          <cell r="A4" t="str">
            <v>Seq. Write</v>
          </cell>
          <cell r="B4">
            <v>395</v>
          </cell>
          <cell r="C4">
            <v>170</v>
          </cell>
          <cell r="D4">
            <v>2441</v>
          </cell>
        </row>
        <row r="5">
          <cell r="A5" t="str">
            <v>Rand. Write</v>
          </cell>
          <cell r="B5">
            <v>189</v>
          </cell>
          <cell r="C5">
            <v>151</v>
          </cell>
          <cell r="D5">
            <v>648</v>
          </cell>
        </row>
        <row r="6">
          <cell r="A6" t="str">
            <v>Rand. Read</v>
          </cell>
          <cell r="B6">
            <v>75</v>
          </cell>
          <cell r="C6">
            <v>373</v>
          </cell>
          <cell r="D6">
            <v>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zoomScaleNormal="100" workbookViewId="0">
      <selection activeCell="H16" sqref="H16"/>
    </sheetView>
  </sheetViews>
  <sheetFormatPr defaultRowHeight="1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6</v>
      </c>
      <c r="D4" t="s">
        <v>5</v>
      </c>
    </row>
    <row r="5" spans="1:10" x14ac:dyDescent="0.3">
      <c r="C5" s="2" t="s">
        <v>10</v>
      </c>
      <c r="D5" s="2"/>
      <c r="E5" s="2"/>
      <c r="F5" s="2"/>
      <c r="G5" s="2"/>
      <c r="H5" s="2"/>
      <c r="I5" s="2"/>
    </row>
    <row r="6" spans="1:10" ht="14" customHeight="1" x14ac:dyDescent="0.3">
      <c r="C6" s="2"/>
      <c r="D6" s="2"/>
      <c r="E6" s="2"/>
      <c r="F6" s="2"/>
      <c r="G6" s="2"/>
      <c r="H6" s="2"/>
      <c r="I6" s="2"/>
    </row>
    <row r="7" spans="1:10" ht="14" customHeight="1" x14ac:dyDescent="0.3">
      <c r="C7" s="2"/>
      <c r="D7" s="2"/>
      <c r="E7" s="2"/>
      <c r="F7" s="2"/>
      <c r="G7" s="2"/>
      <c r="H7" s="2"/>
      <c r="I7" s="2"/>
    </row>
    <row r="8" spans="1:10" ht="14" customHeight="1" x14ac:dyDescent="0.3">
      <c r="C8" s="2"/>
      <c r="D8" s="2"/>
      <c r="E8" s="2"/>
      <c r="F8" s="2"/>
      <c r="G8" s="2"/>
      <c r="H8" s="2"/>
      <c r="I8" s="2"/>
    </row>
    <row r="9" spans="1:10" x14ac:dyDescent="0.3">
      <c r="C9" s="2"/>
      <c r="D9" s="2"/>
      <c r="E9" s="2"/>
      <c r="F9" s="2"/>
      <c r="G9" s="2"/>
      <c r="H9" s="2"/>
      <c r="I9" s="2"/>
    </row>
    <row r="10" spans="1:10" x14ac:dyDescent="0.3">
      <c r="A10" s="3" t="s">
        <v>8</v>
      </c>
      <c r="B10" s="3"/>
      <c r="C10" s="3"/>
      <c r="D10" s="3"/>
      <c r="E10" s="3"/>
      <c r="F10" s="3" t="s">
        <v>9</v>
      </c>
      <c r="G10" s="3"/>
      <c r="H10" s="3"/>
      <c r="I10" s="3"/>
      <c r="J10" s="3"/>
    </row>
    <row r="11" spans="1:10" x14ac:dyDescent="0.3">
      <c r="A11" t="s">
        <v>13</v>
      </c>
      <c r="B11" t="s">
        <v>11</v>
      </c>
      <c r="C11" t="s">
        <v>12</v>
      </c>
      <c r="D11" t="s">
        <v>4</v>
      </c>
      <c r="E11" t="s">
        <v>3</v>
      </c>
      <c r="F11" t="s">
        <v>13</v>
      </c>
      <c r="G11" t="s">
        <v>11</v>
      </c>
      <c r="H11" t="s">
        <v>12</v>
      </c>
      <c r="I11" t="s">
        <v>7</v>
      </c>
      <c r="J11" t="s">
        <v>3</v>
      </c>
    </row>
    <row r="12" spans="1:10" x14ac:dyDescent="0.3">
      <c r="A12">
        <v>296</v>
      </c>
      <c r="B12">
        <v>31.616</v>
      </c>
      <c r="C12">
        <v>838.9</v>
      </c>
      <c r="D12">
        <f t="shared" ref="D12:D51" si="0">C12-400</f>
        <v>438.9</v>
      </c>
      <c r="E12">
        <f t="shared" ref="E12:E51" si="1">(C12-400)/8</f>
        <v>54.862499999999997</v>
      </c>
      <c r="F12">
        <v>2289</v>
      </c>
      <c r="G12">
        <v>0.56399999999999995</v>
      </c>
      <c r="H12">
        <f>1328</f>
        <v>1328</v>
      </c>
      <c r="I12">
        <f t="shared" ref="I12:I39" si="2">H12-100</f>
        <v>1228</v>
      </c>
      <c r="J12">
        <f t="shared" ref="J12:J39" si="3">(H12-100)/24</f>
        <v>51.166666666666664</v>
      </c>
    </row>
    <row r="13" spans="1:10" x14ac:dyDescent="0.3">
      <c r="A13">
        <v>337</v>
      </c>
      <c r="B13">
        <v>31.616</v>
      </c>
      <c r="C13">
        <v>900</v>
      </c>
      <c r="D13">
        <f t="shared" si="0"/>
        <v>500</v>
      </c>
      <c r="E13">
        <f t="shared" si="1"/>
        <v>62.5</v>
      </c>
      <c r="F13">
        <v>2355</v>
      </c>
      <c r="G13">
        <v>0.55399999999999994</v>
      </c>
      <c r="H13">
        <f>794.1</f>
        <v>794.1</v>
      </c>
      <c r="I13">
        <f t="shared" si="2"/>
        <v>694.1</v>
      </c>
      <c r="J13">
        <f t="shared" si="3"/>
        <v>28.920833333333334</v>
      </c>
    </row>
    <row r="14" spans="1:10" x14ac:dyDescent="0.3">
      <c r="A14">
        <v>335</v>
      </c>
      <c r="B14">
        <v>31.616</v>
      </c>
      <c r="C14">
        <v>838.9</v>
      </c>
      <c r="D14">
        <f t="shared" si="0"/>
        <v>438.9</v>
      </c>
      <c r="E14">
        <f t="shared" si="1"/>
        <v>54.862499999999997</v>
      </c>
      <c r="F14">
        <v>1222</v>
      </c>
      <c r="G14">
        <v>0.75300000000000011</v>
      </c>
      <c r="H14">
        <f>829.4</f>
        <v>829.4</v>
      </c>
      <c r="I14">
        <f t="shared" si="2"/>
        <v>729.4</v>
      </c>
      <c r="J14">
        <f t="shared" si="3"/>
        <v>30.391666666666666</v>
      </c>
    </row>
    <row r="15" spans="1:10" x14ac:dyDescent="0.3">
      <c r="A15">
        <v>329</v>
      </c>
      <c r="B15">
        <v>31.616</v>
      </c>
      <c r="C15">
        <v>877.8</v>
      </c>
      <c r="D15">
        <f t="shared" si="0"/>
        <v>477.79999999999995</v>
      </c>
      <c r="E15">
        <f t="shared" si="1"/>
        <v>59.724999999999994</v>
      </c>
      <c r="F15">
        <v>1011</v>
      </c>
      <c r="G15">
        <v>0.79400000000000004</v>
      </c>
      <c r="H15">
        <f>1339</f>
        <v>1339</v>
      </c>
      <c r="I15">
        <f t="shared" si="2"/>
        <v>1239</v>
      </c>
      <c r="J15">
        <f t="shared" si="3"/>
        <v>51.625</v>
      </c>
    </row>
    <row r="16" spans="1:10" x14ac:dyDescent="0.3">
      <c r="A16">
        <v>327</v>
      </c>
      <c r="B16">
        <v>31.616</v>
      </c>
      <c r="C16">
        <v>883.3</v>
      </c>
      <c r="D16">
        <f t="shared" si="0"/>
        <v>483.29999999999995</v>
      </c>
      <c r="E16">
        <f t="shared" si="1"/>
        <v>60.412499999999994</v>
      </c>
      <c r="F16">
        <v>2314</v>
      </c>
      <c r="G16">
        <v>0.95200000000000007</v>
      </c>
      <c r="H16">
        <f>1237</f>
        <v>1237</v>
      </c>
      <c r="I16">
        <f t="shared" si="2"/>
        <v>1137</v>
      </c>
      <c r="J16">
        <f t="shared" si="3"/>
        <v>47.375</v>
      </c>
    </row>
    <row r="17" spans="1:10" x14ac:dyDescent="0.3">
      <c r="A17">
        <v>320</v>
      </c>
      <c r="B17">
        <v>31.616</v>
      </c>
      <c r="C17">
        <v>888.2</v>
      </c>
      <c r="D17">
        <f t="shared" si="0"/>
        <v>488.20000000000005</v>
      </c>
      <c r="E17">
        <f t="shared" si="1"/>
        <v>61.025000000000006</v>
      </c>
      <c r="F17">
        <v>2353</v>
      </c>
      <c r="G17">
        <v>0.82299999999999995</v>
      </c>
      <c r="H17">
        <f>1239</f>
        <v>1239</v>
      </c>
      <c r="I17">
        <f t="shared" si="2"/>
        <v>1139</v>
      </c>
      <c r="J17">
        <f t="shared" si="3"/>
        <v>47.458333333333336</v>
      </c>
    </row>
    <row r="18" spans="1:10" x14ac:dyDescent="0.3">
      <c r="A18">
        <v>320</v>
      </c>
      <c r="B18">
        <v>31.616</v>
      </c>
      <c r="C18">
        <v>888.2</v>
      </c>
      <c r="D18">
        <f t="shared" si="0"/>
        <v>488.20000000000005</v>
      </c>
      <c r="E18">
        <f t="shared" si="1"/>
        <v>61.025000000000006</v>
      </c>
      <c r="F18">
        <v>2331</v>
      </c>
      <c r="G18">
        <v>0.79000000000000092</v>
      </c>
      <c r="H18">
        <f>1283</f>
        <v>1283</v>
      </c>
      <c r="I18">
        <f t="shared" si="2"/>
        <v>1183</v>
      </c>
      <c r="J18">
        <f t="shared" si="3"/>
        <v>49.291666666666664</v>
      </c>
    </row>
    <row r="19" spans="1:10" x14ac:dyDescent="0.3">
      <c r="A19">
        <v>314</v>
      </c>
      <c r="B19">
        <v>31.616</v>
      </c>
      <c r="C19">
        <v>855.6</v>
      </c>
      <c r="D19">
        <f t="shared" si="0"/>
        <v>455.6</v>
      </c>
      <c r="E19">
        <f t="shared" si="1"/>
        <v>56.95</v>
      </c>
      <c r="F19">
        <v>2325</v>
      </c>
      <c r="G19">
        <v>0.9850000000000001</v>
      </c>
      <c r="H19">
        <f>1278</f>
        <v>1278</v>
      </c>
      <c r="I19">
        <f t="shared" si="2"/>
        <v>1178</v>
      </c>
      <c r="J19">
        <f t="shared" si="3"/>
        <v>49.083333333333336</v>
      </c>
    </row>
    <row r="20" spans="1:10" x14ac:dyDescent="0.3">
      <c r="A20">
        <v>314</v>
      </c>
      <c r="B20">
        <v>31.827999999999999</v>
      </c>
      <c r="C20">
        <v>1076</v>
      </c>
      <c r="D20">
        <f t="shared" si="0"/>
        <v>676</v>
      </c>
      <c r="E20">
        <f t="shared" si="1"/>
        <v>84.5</v>
      </c>
      <c r="F20">
        <v>2338</v>
      </c>
      <c r="G20">
        <v>0.82500000000000084</v>
      </c>
      <c r="H20">
        <f>1394</f>
        <v>1394</v>
      </c>
      <c r="I20">
        <f t="shared" si="2"/>
        <v>1294</v>
      </c>
      <c r="J20">
        <f t="shared" si="3"/>
        <v>53.916666666666664</v>
      </c>
    </row>
    <row r="21" spans="1:10" x14ac:dyDescent="0.3">
      <c r="A21">
        <v>309</v>
      </c>
      <c r="B21">
        <v>31.827999999999999</v>
      </c>
      <c r="C21">
        <v>1044</v>
      </c>
      <c r="D21">
        <f t="shared" si="0"/>
        <v>644</v>
      </c>
      <c r="E21">
        <f t="shared" si="1"/>
        <v>80.5</v>
      </c>
      <c r="F21">
        <v>2326</v>
      </c>
      <c r="G21">
        <v>0.86899999999999911</v>
      </c>
      <c r="H21">
        <f>1222</f>
        <v>1222</v>
      </c>
      <c r="I21">
        <f t="shared" si="2"/>
        <v>1122</v>
      </c>
      <c r="J21">
        <f t="shared" si="3"/>
        <v>46.75</v>
      </c>
    </row>
    <row r="22" spans="1:10" x14ac:dyDescent="0.3">
      <c r="A22">
        <v>314</v>
      </c>
      <c r="B22">
        <v>31.827999999999999</v>
      </c>
      <c r="C22">
        <v>1011</v>
      </c>
      <c r="D22">
        <f t="shared" si="0"/>
        <v>611</v>
      </c>
      <c r="E22">
        <f t="shared" si="1"/>
        <v>76.375</v>
      </c>
      <c r="F22">
        <v>2334</v>
      </c>
      <c r="G22">
        <v>0.81699999999999995</v>
      </c>
      <c r="H22">
        <f>1350</f>
        <v>1350</v>
      </c>
      <c r="I22">
        <f t="shared" si="2"/>
        <v>1250</v>
      </c>
      <c r="J22">
        <f t="shared" si="3"/>
        <v>52.083333333333336</v>
      </c>
    </row>
    <row r="23" spans="1:10" x14ac:dyDescent="0.3">
      <c r="A23">
        <v>311</v>
      </c>
      <c r="B23">
        <v>31.827999999999999</v>
      </c>
      <c r="C23">
        <v>1072</v>
      </c>
      <c r="D23">
        <f t="shared" si="0"/>
        <v>672</v>
      </c>
      <c r="E23">
        <f t="shared" si="1"/>
        <v>84</v>
      </c>
      <c r="F23">
        <v>2317</v>
      </c>
      <c r="G23">
        <v>0.94600000000000006</v>
      </c>
      <c r="H23">
        <f>1294</f>
        <v>1294</v>
      </c>
      <c r="I23">
        <f t="shared" si="2"/>
        <v>1194</v>
      </c>
      <c r="J23">
        <f t="shared" si="3"/>
        <v>49.75</v>
      </c>
    </row>
    <row r="24" spans="1:10" x14ac:dyDescent="0.3">
      <c r="A24">
        <v>311</v>
      </c>
      <c r="B24">
        <v>32.328000000000003</v>
      </c>
      <c r="C24">
        <v>1153</v>
      </c>
      <c r="D24">
        <f t="shared" si="0"/>
        <v>753</v>
      </c>
      <c r="E24">
        <f t="shared" si="1"/>
        <v>94.125</v>
      </c>
      <c r="F24">
        <v>2324</v>
      </c>
      <c r="G24">
        <v>0.96199999999999997</v>
      </c>
      <c r="H24">
        <f>1356</f>
        <v>1356</v>
      </c>
      <c r="I24">
        <f t="shared" si="2"/>
        <v>1256</v>
      </c>
      <c r="J24">
        <f t="shared" si="3"/>
        <v>52.333333333333336</v>
      </c>
    </row>
    <row r="25" spans="1:10" x14ac:dyDescent="0.3">
      <c r="A25">
        <v>307</v>
      </c>
      <c r="B25">
        <v>32.328000000000003</v>
      </c>
      <c r="C25">
        <v>1129</v>
      </c>
      <c r="D25">
        <f t="shared" si="0"/>
        <v>729</v>
      </c>
      <c r="E25">
        <f t="shared" si="1"/>
        <v>91.125</v>
      </c>
      <c r="F25">
        <v>2316</v>
      </c>
      <c r="G25">
        <v>0.90099999999999902</v>
      </c>
      <c r="H25">
        <f>1300</f>
        <v>1300</v>
      </c>
      <c r="I25">
        <f t="shared" si="2"/>
        <v>1200</v>
      </c>
      <c r="J25">
        <f t="shared" si="3"/>
        <v>50</v>
      </c>
    </row>
    <row r="26" spans="1:10" x14ac:dyDescent="0.3">
      <c r="A26">
        <v>303</v>
      </c>
      <c r="B26">
        <v>32.328000000000003</v>
      </c>
      <c r="C26">
        <v>1141</v>
      </c>
      <c r="D26">
        <f t="shared" si="0"/>
        <v>741</v>
      </c>
      <c r="E26">
        <f t="shared" si="1"/>
        <v>92.625</v>
      </c>
      <c r="F26">
        <v>2309</v>
      </c>
      <c r="G26">
        <v>0.96399999999999997</v>
      </c>
      <c r="H26">
        <f>1333</f>
        <v>1333</v>
      </c>
      <c r="I26">
        <f t="shared" si="2"/>
        <v>1233</v>
      </c>
      <c r="J26">
        <f t="shared" si="3"/>
        <v>51.375</v>
      </c>
    </row>
    <row r="27" spans="1:10" x14ac:dyDescent="0.3">
      <c r="A27">
        <v>304</v>
      </c>
      <c r="B27">
        <v>32.328000000000003</v>
      </c>
      <c r="C27">
        <v>1124</v>
      </c>
      <c r="D27">
        <f t="shared" si="0"/>
        <v>724</v>
      </c>
      <c r="E27">
        <f t="shared" si="1"/>
        <v>90.5</v>
      </c>
      <c r="F27">
        <v>2311</v>
      </c>
      <c r="G27">
        <v>0.93100000000000005</v>
      </c>
      <c r="H27">
        <f>1417</f>
        <v>1417</v>
      </c>
      <c r="I27">
        <f t="shared" si="2"/>
        <v>1317</v>
      </c>
      <c r="J27">
        <f t="shared" si="3"/>
        <v>54.875</v>
      </c>
    </row>
    <row r="28" spans="1:10" x14ac:dyDescent="0.3">
      <c r="A28">
        <v>300</v>
      </c>
      <c r="B28">
        <v>32.328000000000003</v>
      </c>
      <c r="C28">
        <v>1188</v>
      </c>
      <c r="D28">
        <f t="shared" si="0"/>
        <v>788</v>
      </c>
      <c r="E28">
        <f t="shared" si="1"/>
        <v>98.5</v>
      </c>
      <c r="F28">
        <v>2310</v>
      </c>
      <c r="G28">
        <v>1.002</v>
      </c>
      <c r="H28">
        <f>1378</f>
        <v>1378</v>
      </c>
      <c r="I28">
        <f t="shared" si="2"/>
        <v>1278</v>
      </c>
      <c r="J28">
        <f t="shared" si="3"/>
        <v>53.25</v>
      </c>
    </row>
    <row r="29" spans="1:10" x14ac:dyDescent="0.3">
      <c r="A29">
        <v>301</v>
      </c>
      <c r="B29">
        <v>32.828000000000003</v>
      </c>
      <c r="C29">
        <v>1100</v>
      </c>
      <c r="D29">
        <f t="shared" si="0"/>
        <v>700</v>
      </c>
      <c r="E29">
        <f t="shared" si="1"/>
        <v>87.5</v>
      </c>
      <c r="F29">
        <v>2310</v>
      </c>
      <c r="G29">
        <v>0.95200000000000007</v>
      </c>
      <c r="H29">
        <f>1206</f>
        <v>1206</v>
      </c>
      <c r="I29">
        <f t="shared" si="2"/>
        <v>1106</v>
      </c>
      <c r="J29">
        <f t="shared" si="3"/>
        <v>46.083333333333336</v>
      </c>
    </row>
    <row r="30" spans="1:10" x14ac:dyDescent="0.3">
      <c r="A30">
        <v>300</v>
      </c>
      <c r="B30">
        <v>32.828000000000003</v>
      </c>
      <c r="C30">
        <v>1135</v>
      </c>
      <c r="D30">
        <f t="shared" si="0"/>
        <v>735</v>
      </c>
      <c r="E30">
        <f t="shared" si="1"/>
        <v>91.875</v>
      </c>
      <c r="F30">
        <v>2314</v>
      </c>
      <c r="G30">
        <v>1.0329999999999999</v>
      </c>
      <c r="H30">
        <f>1189</f>
        <v>1189</v>
      </c>
      <c r="I30">
        <f t="shared" si="2"/>
        <v>1089</v>
      </c>
      <c r="J30">
        <f t="shared" si="3"/>
        <v>45.375</v>
      </c>
    </row>
    <row r="31" spans="1:10" x14ac:dyDescent="0.3">
      <c r="A31">
        <v>303</v>
      </c>
      <c r="B31">
        <v>32.828000000000003</v>
      </c>
      <c r="C31">
        <v>1106</v>
      </c>
      <c r="D31">
        <f t="shared" si="0"/>
        <v>706</v>
      </c>
      <c r="E31">
        <f t="shared" si="1"/>
        <v>88.25</v>
      </c>
      <c r="F31">
        <v>2326</v>
      </c>
      <c r="G31">
        <v>1.022</v>
      </c>
      <c r="H31">
        <f>1256</f>
        <v>1256</v>
      </c>
      <c r="I31">
        <f t="shared" si="2"/>
        <v>1156</v>
      </c>
      <c r="J31">
        <f t="shared" si="3"/>
        <v>48.166666666666664</v>
      </c>
    </row>
    <row r="32" spans="1:10" x14ac:dyDescent="0.3">
      <c r="A32">
        <v>298</v>
      </c>
      <c r="B32">
        <v>32.828000000000003</v>
      </c>
      <c r="C32">
        <v>1147</v>
      </c>
      <c r="D32">
        <f t="shared" si="0"/>
        <v>747</v>
      </c>
      <c r="E32">
        <f t="shared" si="1"/>
        <v>93.375</v>
      </c>
      <c r="F32">
        <v>2309</v>
      </c>
      <c r="G32">
        <v>1.0569999999999999</v>
      </c>
      <c r="H32">
        <f>1200</f>
        <v>1200</v>
      </c>
      <c r="I32">
        <f t="shared" si="2"/>
        <v>1100</v>
      </c>
      <c r="J32">
        <f t="shared" si="3"/>
        <v>45.833333333333336</v>
      </c>
    </row>
    <row r="33" spans="1:15" x14ac:dyDescent="0.3">
      <c r="A33">
        <v>296</v>
      </c>
      <c r="B33">
        <v>33.328000000000003</v>
      </c>
      <c r="C33">
        <v>1100</v>
      </c>
      <c r="D33">
        <f t="shared" si="0"/>
        <v>700</v>
      </c>
      <c r="E33">
        <f t="shared" si="1"/>
        <v>87.5</v>
      </c>
      <c r="F33">
        <v>2304</v>
      </c>
      <c r="G33">
        <v>1.0720000000000001</v>
      </c>
      <c r="H33">
        <f>1233</f>
        <v>1233</v>
      </c>
      <c r="I33">
        <f t="shared" si="2"/>
        <v>1133</v>
      </c>
      <c r="J33">
        <f t="shared" si="3"/>
        <v>47.208333333333336</v>
      </c>
    </row>
    <row r="34" spans="1:15" x14ac:dyDescent="0.3">
      <c r="A34">
        <v>294</v>
      </c>
      <c r="B34">
        <v>33.328000000000003</v>
      </c>
      <c r="C34">
        <v>1153</v>
      </c>
      <c r="D34">
        <f t="shared" si="0"/>
        <v>753</v>
      </c>
      <c r="E34">
        <f t="shared" si="1"/>
        <v>94.125</v>
      </c>
      <c r="F34">
        <v>2302</v>
      </c>
      <c r="G34">
        <v>1.083</v>
      </c>
      <c r="H34">
        <f>1256</f>
        <v>1256</v>
      </c>
      <c r="I34">
        <f t="shared" si="2"/>
        <v>1156</v>
      </c>
      <c r="J34">
        <f t="shared" si="3"/>
        <v>48.166666666666664</v>
      </c>
    </row>
    <row r="35" spans="1:15" x14ac:dyDescent="0.3">
      <c r="A35">
        <v>293</v>
      </c>
      <c r="B35">
        <v>33.328000000000003</v>
      </c>
      <c r="C35">
        <v>1072</v>
      </c>
      <c r="D35">
        <f t="shared" si="0"/>
        <v>672</v>
      </c>
      <c r="E35">
        <f t="shared" si="1"/>
        <v>84</v>
      </c>
      <c r="F35">
        <v>2309</v>
      </c>
      <c r="G35">
        <v>1.1139999999999999</v>
      </c>
      <c r="H35">
        <f>1311</f>
        <v>1311</v>
      </c>
      <c r="I35">
        <f t="shared" si="2"/>
        <v>1211</v>
      </c>
      <c r="J35">
        <f t="shared" si="3"/>
        <v>50.458333333333336</v>
      </c>
    </row>
    <row r="36" spans="1:15" x14ac:dyDescent="0.3">
      <c r="A36">
        <v>297</v>
      </c>
      <c r="B36">
        <v>33.328000000000003</v>
      </c>
      <c r="C36">
        <v>1135</v>
      </c>
      <c r="D36">
        <f t="shared" si="0"/>
        <v>735</v>
      </c>
      <c r="E36">
        <f t="shared" si="1"/>
        <v>91.875</v>
      </c>
      <c r="F36">
        <v>2307</v>
      </c>
      <c r="G36">
        <v>1.1970000000000001</v>
      </c>
      <c r="H36">
        <f>1335</f>
        <v>1335</v>
      </c>
      <c r="I36">
        <f t="shared" si="2"/>
        <v>1235</v>
      </c>
      <c r="J36">
        <f t="shared" si="3"/>
        <v>51.458333333333336</v>
      </c>
      <c r="N36">
        <v>1.6159999999999997</v>
      </c>
      <c r="O36">
        <f>N36+4</f>
        <v>5.6159999999999997</v>
      </c>
    </row>
    <row r="37" spans="1:15" x14ac:dyDescent="0.3">
      <c r="A37">
        <v>293</v>
      </c>
      <c r="B37">
        <v>33.328000000000003</v>
      </c>
      <c r="C37">
        <v>1147</v>
      </c>
      <c r="D37">
        <f t="shared" si="0"/>
        <v>747</v>
      </c>
      <c r="E37">
        <f t="shared" si="1"/>
        <v>93.375</v>
      </c>
      <c r="F37">
        <v>2303</v>
      </c>
      <c r="G37">
        <v>1.0569999999999999</v>
      </c>
      <c r="H37">
        <f>1412</f>
        <v>1412</v>
      </c>
      <c r="I37">
        <f t="shared" si="2"/>
        <v>1312</v>
      </c>
      <c r="J37">
        <f t="shared" si="3"/>
        <v>54.666666666666664</v>
      </c>
      <c r="N37">
        <v>1.6159999999999997</v>
      </c>
      <c r="O37">
        <f t="shared" ref="O37:O75" si="4">N37+4</f>
        <v>5.6159999999999997</v>
      </c>
    </row>
    <row r="38" spans="1:15" x14ac:dyDescent="0.3">
      <c r="A38">
        <v>290</v>
      </c>
      <c r="B38">
        <v>33.828000000000003</v>
      </c>
      <c r="C38">
        <v>1141</v>
      </c>
      <c r="D38">
        <f t="shared" si="0"/>
        <v>741</v>
      </c>
      <c r="E38">
        <f t="shared" si="1"/>
        <v>92.625</v>
      </c>
      <c r="F38">
        <v>2315</v>
      </c>
      <c r="G38">
        <v>1.1339999999999999</v>
      </c>
      <c r="H38">
        <f>1276</f>
        <v>1276</v>
      </c>
      <c r="I38">
        <f t="shared" si="2"/>
        <v>1176</v>
      </c>
      <c r="J38">
        <f t="shared" si="3"/>
        <v>49</v>
      </c>
      <c r="N38">
        <v>1.6159999999999997</v>
      </c>
      <c r="O38">
        <f t="shared" si="4"/>
        <v>5.6159999999999997</v>
      </c>
    </row>
    <row r="39" spans="1:15" x14ac:dyDescent="0.3">
      <c r="A39">
        <v>294</v>
      </c>
      <c r="B39">
        <v>33.828000000000003</v>
      </c>
      <c r="C39">
        <v>1112</v>
      </c>
      <c r="D39">
        <f t="shared" si="0"/>
        <v>712</v>
      </c>
      <c r="E39">
        <f t="shared" si="1"/>
        <v>89</v>
      </c>
      <c r="F39">
        <v>2341</v>
      </c>
      <c r="G39">
        <v>1.0900000000000001</v>
      </c>
      <c r="H39">
        <f>666.7</f>
        <v>666.7</v>
      </c>
      <c r="I39">
        <f t="shared" si="2"/>
        <v>566.70000000000005</v>
      </c>
      <c r="J39">
        <f t="shared" si="3"/>
        <v>23.612500000000001</v>
      </c>
      <c r="N39">
        <v>1.6159999999999997</v>
      </c>
      <c r="O39">
        <f t="shared" si="4"/>
        <v>5.6159999999999997</v>
      </c>
    </row>
    <row r="40" spans="1:15" x14ac:dyDescent="0.3">
      <c r="A40">
        <v>296</v>
      </c>
      <c r="B40">
        <v>33.828000000000003</v>
      </c>
      <c r="C40">
        <v>1135</v>
      </c>
      <c r="D40">
        <f t="shared" si="0"/>
        <v>735</v>
      </c>
      <c r="E40">
        <f t="shared" si="1"/>
        <v>91.875</v>
      </c>
      <c r="N40">
        <v>1.6159999999999997</v>
      </c>
      <c r="O40">
        <f t="shared" si="4"/>
        <v>5.6159999999999997</v>
      </c>
    </row>
    <row r="41" spans="1:15" x14ac:dyDescent="0.3">
      <c r="A41">
        <v>296</v>
      </c>
      <c r="B41">
        <v>33.828000000000003</v>
      </c>
      <c r="C41">
        <v>1128</v>
      </c>
      <c r="D41">
        <f t="shared" si="0"/>
        <v>728</v>
      </c>
      <c r="E41">
        <f t="shared" si="1"/>
        <v>91</v>
      </c>
      <c r="N41">
        <v>1.6159999999999997</v>
      </c>
      <c r="O41">
        <f t="shared" si="4"/>
        <v>5.6159999999999997</v>
      </c>
    </row>
    <row r="42" spans="1:15" x14ac:dyDescent="0.3">
      <c r="A42">
        <v>289</v>
      </c>
      <c r="B42">
        <v>33.828000000000003</v>
      </c>
      <c r="C42">
        <v>1078</v>
      </c>
      <c r="D42">
        <f t="shared" si="0"/>
        <v>678</v>
      </c>
      <c r="E42">
        <f t="shared" si="1"/>
        <v>84.75</v>
      </c>
      <c r="N42">
        <v>1.6159999999999997</v>
      </c>
      <c r="O42">
        <f t="shared" si="4"/>
        <v>5.6159999999999997</v>
      </c>
    </row>
    <row r="43" spans="1:15" x14ac:dyDescent="0.3">
      <c r="A43">
        <v>289</v>
      </c>
      <c r="B43">
        <v>34.328000000000003</v>
      </c>
      <c r="C43">
        <v>1153</v>
      </c>
      <c r="D43">
        <f t="shared" si="0"/>
        <v>753</v>
      </c>
      <c r="E43">
        <f t="shared" si="1"/>
        <v>94.125</v>
      </c>
      <c r="N43">
        <v>1.6159999999999997</v>
      </c>
      <c r="O43">
        <f t="shared" si="4"/>
        <v>5.6159999999999997</v>
      </c>
    </row>
    <row r="44" spans="1:15" x14ac:dyDescent="0.3">
      <c r="A44">
        <v>288</v>
      </c>
      <c r="B44">
        <v>34.328000000000003</v>
      </c>
      <c r="C44">
        <v>1141</v>
      </c>
      <c r="D44">
        <f t="shared" si="0"/>
        <v>741</v>
      </c>
      <c r="E44">
        <f t="shared" si="1"/>
        <v>92.625</v>
      </c>
      <c r="N44">
        <v>1.8279999999999994</v>
      </c>
      <c r="O44">
        <f t="shared" si="4"/>
        <v>5.8279999999999994</v>
      </c>
    </row>
    <row r="45" spans="1:15" x14ac:dyDescent="0.3">
      <c r="A45">
        <v>283</v>
      </c>
      <c r="B45">
        <v>34.328000000000003</v>
      </c>
      <c r="C45">
        <v>1078</v>
      </c>
      <c r="D45">
        <f t="shared" si="0"/>
        <v>678</v>
      </c>
      <c r="E45">
        <f t="shared" si="1"/>
        <v>84.75</v>
      </c>
      <c r="N45">
        <v>1.8279999999999994</v>
      </c>
      <c r="O45">
        <f t="shared" si="4"/>
        <v>5.8279999999999994</v>
      </c>
    </row>
    <row r="46" spans="1:15" x14ac:dyDescent="0.3">
      <c r="A46">
        <v>287</v>
      </c>
      <c r="B46">
        <v>34.328000000000003</v>
      </c>
      <c r="C46">
        <v>1083</v>
      </c>
      <c r="D46">
        <f t="shared" si="0"/>
        <v>683</v>
      </c>
      <c r="E46">
        <f t="shared" si="1"/>
        <v>85.375</v>
      </c>
      <c r="N46">
        <v>1.8279999999999994</v>
      </c>
      <c r="O46">
        <f t="shared" si="4"/>
        <v>5.8279999999999994</v>
      </c>
    </row>
    <row r="47" spans="1:15" x14ac:dyDescent="0.3">
      <c r="A47">
        <v>283</v>
      </c>
      <c r="B47">
        <v>34.328000000000003</v>
      </c>
      <c r="C47">
        <v>1165</v>
      </c>
      <c r="D47">
        <f t="shared" si="0"/>
        <v>765</v>
      </c>
      <c r="E47">
        <f t="shared" si="1"/>
        <v>95.625</v>
      </c>
      <c r="N47">
        <v>1.8279999999999994</v>
      </c>
      <c r="O47">
        <f t="shared" si="4"/>
        <v>5.8279999999999994</v>
      </c>
    </row>
    <row r="48" spans="1:15" x14ac:dyDescent="0.3">
      <c r="A48">
        <v>284</v>
      </c>
      <c r="B48">
        <v>34.328000000000003</v>
      </c>
      <c r="C48">
        <v>1094</v>
      </c>
      <c r="D48">
        <f t="shared" si="0"/>
        <v>694</v>
      </c>
      <c r="E48">
        <f t="shared" si="1"/>
        <v>86.75</v>
      </c>
      <c r="N48">
        <v>2.328000000000003</v>
      </c>
      <c r="O48">
        <f t="shared" si="4"/>
        <v>6.328000000000003</v>
      </c>
    </row>
    <row r="49" spans="1:15" x14ac:dyDescent="0.3">
      <c r="A49">
        <v>279</v>
      </c>
      <c r="B49">
        <v>34.828000000000003</v>
      </c>
      <c r="C49">
        <v>1078</v>
      </c>
      <c r="D49">
        <f t="shared" si="0"/>
        <v>678</v>
      </c>
      <c r="E49">
        <f t="shared" si="1"/>
        <v>84.75</v>
      </c>
      <c r="H49" s="2" t="s">
        <v>14</v>
      </c>
      <c r="I49" s="2"/>
      <c r="J49" s="2"/>
      <c r="K49" s="2"/>
      <c r="N49">
        <v>2.328000000000003</v>
      </c>
      <c r="O49">
        <f t="shared" si="4"/>
        <v>6.328000000000003</v>
      </c>
    </row>
    <row r="50" spans="1:15" x14ac:dyDescent="0.3">
      <c r="A50">
        <v>208</v>
      </c>
      <c r="B50">
        <v>34.828000000000003</v>
      </c>
      <c r="C50">
        <v>1089</v>
      </c>
      <c r="D50">
        <f t="shared" si="0"/>
        <v>689</v>
      </c>
      <c r="E50">
        <f t="shared" si="1"/>
        <v>86.125</v>
      </c>
      <c r="H50" s="2"/>
      <c r="I50" s="2"/>
      <c r="J50" s="2"/>
      <c r="K50" s="2"/>
      <c r="N50">
        <v>2.328000000000003</v>
      </c>
      <c r="O50">
        <f t="shared" si="4"/>
        <v>6.328000000000003</v>
      </c>
    </row>
    <row r="51" spans="1:15" x14ac:dyDescent="0.3">
      <c r="B51">
        <v>34.828000000000003</v>
      </c>
      <c r="C51">
        <v>738.9</v>
      </c>
      <c r="D51">
        <f t="shared" si="0"/>
        <v>338.9</v>
      </c>
      <c r="E51">
        <f t="shared" si="1"/>
        <v>42.362499999999997</v>
      </c>
      <c r="H51" s="2"/>
      <c r="I51" s="2"/>
      <c r="J51" s="2"/>
      <c r="K51" s="2"/>
      <c r="N51">
        <v>2.328000000000003</v>
      </c>
      <c r="O51">
        <f t="shared" si="4"/>
        <v>6.328000000000003</v>
      </c>
    </row>
    <row r="52" spans="1:15" x14ac:dyDescent="0.3">
      <c r="N52">
        <v>2.328000000000003</v>
      </c>
      <c r="O52">
        <f t="shared" si="4"/>
        <v>6.328000000000003</v>
      </c>
    </row>
    <row r="53" spans="1:15" x14ac:dyDescent="0.3">
      <c r="N53">
        <v>2.828000000000003</v>
      </c>
      <c r="O53">
        <f t="shared" si="4"/>
        <v>6.828000000000003</v>
      </c>
    </row>
    <row r="54" spans="1:15" x14ac:dyDescent="0.3">
      <c r="N54">
        <v>2.828000000000003</v>
      </c>
      <c r="O54">
        <f t="shared" si="4"/>
        <v>6.828000000000003</v>
      </c>
    </row>
    <row r="55" spans="1:15" x14ac:dyDescent="0.3">
      <c r="N55">
        <v>2.828000000000003</v>
      </c>
      <c r="O55">
        <f t="shared" si="4"/>
        <v>6.828000000000003</v>
      </c>
    </row>
    <row r="56" spans="1:15" x14ac:dyDescent="0.3">
      <c r="N56">
        <v>2.828000000000003</v>
      </c>
      <c r="O56">
        <f t="shared" si="4"/>
        <v>6.828000000000003</v>
      </c>
    </row>
    <row r="57" spans="1:15" x14ac:dyDescent="0.3">
      <c r="N57">
        <v>3.328000000000003</v>
      </c>
      <c r="O57">
        <f t="shared" si="4"/>
        <v>7.328000000000003</v>
      </c>
    </row>
    <row r="58" spans="1:15" x14ac:dyDescent="0.3">
      <c r="N58">
        <v>3.328000000000003</v>
      </c>
      <c r="O58">
        <f t="shared" si="4"/>
        <v>7.328000000000003</v>
      </c>
    </row>
    <row r="59" spans="1:15" x14ac:dyDescent="0.3">
      <c r="N59">
        <v>3.328000000000003</v>
      </c>
      <c r="O59">
        <f t="shared" si="4"/>
        <v>7.328000000000003</v>
      </c>
    </row>
    <row r="60" spans="1:15" x14ac:dyDescent="0.3">
      <c r="N60">
        <v>3.328000000000003</v>
      </c>
      <c r="O60">
        <f t="shared" si="4"/>
        <v>7.328000000000003</v>
      </c>
    </row>
    <row r="61" spans="1:15" x14ac:dyDescent="0.3">
      <c r="N61">
        <v>3.328000000000003</v>
      </c>
      <c r="O61">
        <f t="shared" si="4"/>
        <v>7.328000000000003</v>
      </c>
    </row>
    <row r="62" spans="1:15" x14ac:dyDescent="0.3">
      <c r="N62">
        <v>3.828000000000003</v>
      </c>
      <c r="O62">
        <f t="shared" si="4"/>
        <v>7.828000000000003</v>
      </c>
    </row>
    <row r="63" spans="1:15" x14ac:dyDescent="0.3">
      <c r="N63">
        <v>3.828000000000003</v>
      </c>
      <c r="O63">
        <f t="shared" si="4"/>
        <v>7.828000000000003</v>
      </c>
    </row>
    <row r="64" spans="1:15" x14ac:dyDescent="0.3">
      <c r="N64">
        <v>3.828000000000003</v>
      </c>
      <c r="O64">
        <f t="shared" si="4"/>
        <v>7.828000000000003</v>
      </c>
    </row>
    <row r="65" spans="14:15" x14ac:dyDescent="0.3">
      <c r="N65">
        <v>3.828000000000003</v>
      </c>
      <c r="O65">
        <f t="shared" si="4"/>
        <v>7.828000000000003</v>
      </c>
    </row>
    <row r="66" spans="14:15" x14ac:dyDescent="0.3">
      <c r="N66">
        <v>3.828000000000003</v>
      </c>
      <c r="O66">
        <f t="shared" si="4"/>
        <v>7.828000000000003</v>
      </c>
    </row>
    <row r="67" spans="14:15" x14ac:dyDescent="0.3">
      <c r="N67">
        <v>4.328000000000003</v>
      </c>
      <c r="O67">
        <f t="shared" si="4"/>
        <v>8.328000000000003</v>
      </c>
    </row>
    <row r="68" spans="14:15" x14ac:dyDescent="0.3">
      <c r="N68">
        <v>4.328000000000003</v>
      </c>
      <c r="O68">
        <f t="shared" si="4"/>
        <v>8.328000000000003</v>
      </c>
    </row>
    <row r="69" spans="14:15" x14ac:dyDescent="0.3">
      <c r="N69">
        <v>4.328000000000003</v>
      </c>
      <c r="O69">
        <f t="shared" si="4"/>
        <v>8.328000000000003</v>
      </c>
    </row>
    <row r="70" spans="14:15" x14ac:dyDescent="0.3">
      <c r="N70">
        <v>4.328000000000003</v>
      </c>
      <c r="O70">
        <f t="shared" si="4"/>
        <v>8.328000000000003</v>
      </c>
    </row>
    <row r="71" spans="14:15" x14ac:dyDescent="0.3">
      <c r="N71">
        <v>4.328000000000003</v>
      </c>
      <c r="O71">
        <f t="shared" si="4"/>
        <v>8.328000000000003</v>
      </c>
    </row>
    <row r="72" spans="14:15" x14ac:dyDescent="0.3">
      <c r="N72">
        <v>4.328000000000003</v>
      </c>
      <c r="O72">
        <f t="shared" si="4"/>
        <v>8.328000000000003</v>
      </c>
    </row>
    <row r="73" spans="14:15" x14ac:dyDescent="0.3">
      <c r="N73">
        <v>4.828000000000003</v>
      </c>
      <c r="O73">
        <f t="shared" si="4"/>
        <v>8.828000000000003</v>
      </c>
    </row>
    <row r="74" spans="14:15" x14ac:dyDescent="0.3">
      <c r="N74">
        <v>4.828000000000003</v>
      </c>
      <c r="O74">
        <f t="shared" si="4"/>
        <v>8.828000000000003</v>
      </c>
    </row>
    <row r="75" spans="14:15" x14ac:dyDescent="0.3">
      <c r="N75">
        <v>4.828000000000003</v>
      </c>
      <c r="O75">
        <f t="shared" si="4"/>
        <v>8.828000000000003</v>
      </c>
    </row>
  </sheetData>
  <mergeCells count="4">
    <mergeCell ref="H49:K51"/>
    <mergeCell ref="C5:I9"/>
    <mergeCell ref="A10:E10"/>
    <mergeCell ref="F10:J1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FDC0-894C-442E-9865-99103999E4DA}">
  <dimension ref="A2:Q25"/>
  <sheetViews>
    <sheetView zoomScale="130" zoomScaleNormal="130" workbookViewId="0">
      <selection activeCell="J5" sqref="J5"/>
    </sheetView>
  </sheetViews>
  <sheetFormatPr defaultRowHeight="14" x14ac:dyDescent="0.3"/>
  <cols>
    <col min="10" max="10" width="14.6640625" customWidth="1"/>
  </cols>
  <sheetData>
    <row r="2" spans="1:17" x14ac:dyDescent="0.3">
      <c r="A2" s="2" t="s">
        <v>22</v>
      </c>
      <c r="B2" s="3"/>
      <c r="C2" s="3"/>
      <c r="D2" s="3"/>
      <c r="E2" s="3"/>
      <c r="F2" s="3"/>
      <c r="G2" s="3"/>
      <c r="H2" s="3"/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</row>
    <row r="3" spans="1:17" x14ac:dyDescent="0.3">
      <c r="A3" s="3"/>
      <c r="B3" s="3"/>
      <c r="C3" s="3"/>
      <c r="D3" s="3"/>
      <c r="E3" s="3"/>
      <c r="F3" s="3"/>
      <c r="G3" s="3"/>
      <c r="H3" s="3"/>
      <c r="J3" t="s">
        <v>78</v>
      </c>
      <c r="K3">
        <v>1281</v>
      </c>
      <c r="L3">
        <v>567</v>
      </c>
      <c r="M3">
        <v>952</v>
      </c>
      <c r="N3">
        <v>1070</v>
      </c>
      <c r="O3">
        <v>952</v>
      </c>
      <c r="P3">
        <v>13</v>
      </c>
      <c r="Q3">
        <v>567</v>
      </c>
    </row>
    <row r="4" spans="1:17" x14ac:dyDescent="0.3">
      <c r="A4" s="3"/>
      <c r="B4" s="3"/>
      <c r="C4" s="3"/>
      <c r="D4" s="3"/>
      <c r="E4" s="3"/>
      <c r="F4" s="3"/>
      <c r="G4" s="3"/>
      <c r="H4" s="3"/>
      <c r="J4" t="s">
        <v>76</v>
      </c>
      <c r="K4">
        <v>1082</v>
      </c>
      <c r="L4">
        <v>669</v>
      </c>
      <c r="M4">
        <v>1264</v>
      </c>
      <c r="N4">
        <v>1299</v>
      </c>
      <c r="O4">
        <v>1264</v>
      </c>
      <c r="P4">
        <v>19</v>
      </c>
      <c r="Q4">
        <v>669</v>
      </c>
    </row>
    <row r="5" spans="1:17" x14ac:dyDescent="0.3">
      <c r="A5" s="3"/>
      <c r="B5" s="3"/>
      <c r="C5" s="3"/>
      <c r="D5" s="3"/>
      <c r="E5" s="3"/>
      <c r="F5" s="3"/>
      <c r="G5" s="3"/>
      <c r="H5" s="3"/>
      <c r="J5" t="s">
        <v>53</v>
      </c>
      <c r="K5">
        <v>1464</v>
      </c>
      <c r="L5">
        <v>853</v>
      </c>
      <c r="M5">
        <v>1046</v>
      </c>
      <c r="N5">
        <v>855</v>
      </c>
      <c r="O5">
        <v>1039</v>
      </c>
      <c r="P5">
        <v>24</v>
      </c>
      <c r="Q5">
        <v>855</v>
      </c>
    </row>
    <row r="6" spans="1:17" x14ac:dyDescent="0.3">
      <c r="A6" s="3"/>
      <c r="B6" s="3"/>
      <c r="C6" s="3"/>
      <c r="D6" s="3"/>
      <c r="E6" s="3"/>
      <c r="F6" s="3"/>
      <c r="G6" s="3"/>
      <c r="H6" s="3"/>
      <c r="J6" t="s">
        <v>8</v>
      </c>
      <c r="K6">
        <v>2433</v>
      </c>
      <c r="L6">
        <v>632</v>
      </c>
      <c r="M6">
        <v>1274</v>
      </c>
      <c r="N6">
        <v>1533</v>
      </c>
      <c r="O6">
        <v>1274</v>
      </c>
      <c r="P6">
        <v>13</v>
      </c>
      <c r="Q6">
        <v>632</v>
      </c>
    </row>
    <row r="7" spans="1:17" x14ac:dyDescent="0.3">
      <c r="J7" t="s">
        <v>75</v>
      </c>
      <c r="K7">
        <v>2129</v>
      </c>
      <c r="L7">
        <v>873</v>
      </c>
      <c r="M7">
        <v>2130</v>
      </c>
      <c r="N7">
        <v>2290</v>
      </c>
      <c r="O7">
        <v>2130</v>
      </c>
      <c r="P7">
        <v>23</v>
      </c>
      <c r="Q7">
        <v>873</v>
      </c>
    </row>
    <row r="8" spans="1:17" x14ac:dyDescent="0.3">
      <c r="J8" t="s">
        <v>54</v>
      </c>
      <c r="K8">
        <v>2536</v>
      </c>
      <c r="L8">
        <v>1058</v>
      </c>
      <c r="M8">
        <v>1299</v>
      </c>
      <c r="N8">
        <v>1244</v>
      </c>
      <c r="O8">
        <v>1425</v>
      </c>
      <c r="P8">
        <v>23</v>
      </c>
      <c r="Q8">
        <v>1283</v>
      </c>
    </row>
    <row r="12" spans="1:17" ht="14" customHeight="1" x14ac:dyDescent="0.3">
      <c r="I12" s="2" t="s">
        <v>23</v>
      </c>
      <c r="J12" s="2"/>
      <c r="K12" s="2"/>
      <c r="L12" s="2"/>
      <c r="M12" s="2"/>
    </row>
    <row r="13" spans="1:17" x14ac:dyDescent="0.3">
      <c r="I13" s="2"/>
      <c r="J13" s="2"/>
      <c r="K13" s="2"/>
      <c r="L13" s="2"/>
      <c r="M13" s="2"/>
    </row>
    <row r="14" spans="1:17" x14ac:dyDescent="0.3">
      <c r="I14" s="2"/>
      <c r="J14" s="2"/>
      <c r="K14" s="2"/>
      <c r="L14" s="2"/>
      <c r="M14" s="2"/>
    </row>
    <row r="15" spans="1:17" x14ac:dyDescent="0.3">
      <c r="I15" s="2"/>
      <c r="J15" s="2"/>
      <c r="K15" s="2"/>
      <c r="L15" s="2"/>
      <c r="M15" s="2"/>
    </row>
    <row r="19" spans="9:13" x14ac:dyDescent="0.3">
      <c r="I19" s="2" t="s">
        <v>24</v>
      </c>
      <c r="J19" s="2"/>
      <c r="K19" s="2"/>
      <c r="L19" s="2"/>
      <c r="M19" s="2"/>
    </row>
    <row r="20" spans="9:13" x14ac:dyDescent="0.3">
      <c r="I20" s="2"/>
      <c r="J20" s="2"/>
      <c r="K20" s="2"/>
      <c r="L20" s="2"/>
      <c r="M20" s="2"/>
    </row>
    <row r="21" spans="9:13" x14ac:dyDescent="0.3">
      <c r="I21" s="2"/>
      <c r="J21" s="2"/>
      <c r="K21" s="2"/>
      <c r="L21" s="2"/>
      <c r="M21" s="2"/>
    </row>
    <row r="22" spans="9:13" x14ac:dyDescent="0.3">
      <c r="I22" s="2"/>
      <c r="J22" s="2"/>
      <c r="K22" s="2"/>
      <c r="L22" s="2"/>
      <c r="M22" s="2"/>
    </row>
    <row r="24" spans="9:13" x14ac:dyDescent="0.3">
      <c r="I24" s="2" t="s">
        <v>25</v>
      </c>
      <c r="J24" s="2"/>
      <c r="K24" s="2"/>
      <c r="L24" s="2"/>
      <c r="M24" s="2"/>
    </row>
    <row r="25" spans="9:13" x14ac:dyDescent="0.3">
      <c r="I25" s="2"/>
      <c r="J25" s="2"/>
      <c r="K25" s="2"/>
      <c r="L25" s="2"/>
      <c r="M25" s="2"/>
    </row>
  </sheetData>
  <mergeCells count="4">
    <mergeCell ref="A2:H6"/>
    <mergeCell ref="I12:M15"/>
    <mergeCell ref="I19:M22"/>
    <mergeCell ref="I24:M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42B0-30EF-470A-9382-A3ACF8AD23E2}">
  <dimension ref="A1:H6"/>
  <sheetViews>
    <sheetView tabSelected="1" zoomScale="115" zoomScaleNormal="115" workbookViewId="0">
      <selection activeCell="A3" sqref="A3:D6"/>
    </sheetView>
  </sheetViews>
  <sheetFormatPr defaultRowHeight="14" x14ac:dyDescent="0.3"/>
  <sheetData>
    <row r="1" spans="1:8" x14ac:dyDescent="0.3">
      <c r="A1" t="s">
        <v>27</v>
      </c>
    </row>
    <row r="3" spans="1:8" x14ac:dyDescent="0.3">
      <c r="B3" t="s">
        <v>28</v>
      </c>
      <c r="C3" t="s">
        <v>29</v>
      </c>
      <c r="D3" t="s">
        <v>77</v>
      </c>
    </row>
    <row r="4" spans="1:8" ht="14" customHeight="1" x14ac:dyDescent="0.3">
      <c r="A4" t="s">
        <v>30</v>
      </c>
      <c r="B4">
        <v>395</v>
      </c>
      <c r="C4">
        <v>170</v>
      </c>
      <c r="D4">
        <v>2441</v>
      </c>
      <c r="F4" s="2" t="s">
        <v>26</v>
      </c>
      <c r="G4" s="2"/>
      <c r="H4" s="2"/>
    </row>
    <row r="5" spans="1:8" x14ac:dyDescent="0.3">
      <c r="A5" t="s">
        <v>31</v>
      </c>
      <c r="B5">
        <v>189</v>
      </c>
      <c r="C5">
        <v>151</v>
      </c>
      <c r="D5">
        <v>648</v>
      </c>
      <c r="F5" s="2"/>
      <c r="G5" s="2"/>
      <c r="H5" s="2"/>
    </row>
    <row r="6" spans="1:8" x14ac:dyDescent="0.3">
      <c r="A6" t="s">
        <v>32</v>
      </c>
      <c r="B6">
        <v>75</v>
      </c>
      <c r="C6">
        <v>373</v>
      </c>
      <c r="D6">
        <v>633</v>
      </c>
      <c r="F6" s="2"/>
      <c r="G6" s="2"/>
      <c r="H6" s="2"/>
    </row>
  </sheetData>
  <mergeCells count="1">
    <mergeCell ref="F4:H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EC68-2772-4DE2-AD17-8C2A4DDFD840}">
  <dimension ref="A3:H31"/>
  <sheetViews>
    <sheetView topLeftCell="A10" zoomScale="85" zoomScaleNormal="85" workbookViewId="0">
      <selection activeCell="A26" sqref="A26"/>
    </sheetView>
  </sheetViews>
  <sheetFormatPr defaultRowHeight="14" x14ac:dyDescent="0.3"/>
  <sheetData>
    <row r="3" spans="1:8" ht="14" customHeight="1" x14ac:dyDescent="0.3">
      <c r="A3" s="2" t="s">
        <v>33</v>
      </c>
      <c r="B3" s="2"/>
      <c r="C3" s="2"/>
    </row>
    <row r="4" spans="1:8" x14ac:dyDescent="0.3">
      <c r="A4" s="2"/>
      <c r="B4" s="2"/>
      <c r="C4" s="2"/>
    </row>
    <row r="5" spans="1:8" x14ac:dyDescent="0.3">
      <c r="A5" s="2"/>
      <c r="B5" s="2"/>
      <c r="C5" s="2"/>
    </row>
    <row r="6" spans="1:8" x14ac:dyDescent="0.3">
      <c r="A6" s="2"/>
      <c r="B6" s="2"/>
      <c r="C6" s="2"/>
    </row>
    <row r="7" spans="1:8" x14ac:dyDescent="0.3">
      <c r="A7" s="2"/>
      <c r="B7" s="2"/>
      <c r="C7" s="2"/>
    </row>
    <row r="8" spans="1:8" x14ac:dyDescent="0.3">
      <c r="A8" s="2"/>
      <c r="B8" s="2"/>
      <c r="C8" s="2"/>
    </row>
    <row r="13" spans="1:8" x14ac:dyDescent="0.3">
      <c r="A13" s="1"/>
      <c r="B13" s="1" t="s">
        <v>34</v>
      </c>
      <c r="C13" s="1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</row>
    <row r="14" spans="1:8" x14ac:dyDescent="0.3">
      <c r="A14" s="1" t="s">
        <v>41</v>
      </c>
      <c r="B14" s="1">
        <v>337</v>
      </c>
      <c r="C14" s="1">
        <v>291</v>
      </c>
      <c r="D14">
        <v>354</v>
      </c>
      <c r="E14">
        <v>350</v>
      </c>
      <c r="F14">
        <v>497</v>
      </c>
      <c r="G14">
        <v>27</v>
      </c>
      <c r="H14">
        <v>324</v>
      </c>
    </row>
    <row r="15" spans="1:8" x14ac:dyDescent="0.3">
      <c r="A15" t="s">
        <v>42</v>
      </c>
      <c r="B15">
        <v>134</v>
      </c>
      <c r="C15">
        <v>179</v>
      </c>
      <c r="D15">
        <v>149</v>
      </c>
      <c r="E15">
        <v>117</v>
      </c>
      <c r="F15">
        <v>295</v>
      </c>
      <c r="G15">
        <v>7</v>
      </c>
      <c r="H15">
        <v>178</v>
      </c>
    </row>
    <row r="16" spans="1:8" x14ac:dyDescent="0.3">
      <c r="A16" t="s">
        <v>57</v>
      </c>
      <c r="B16">
        <v>776</v>
      </c>
      <c r="C16">
        <v>344</v>
      </c>
      <c r="D16">
        <v>359</v>
      </c>
      <c r="E16">
        <v>330</v>
      </c>
      <c r="F16">
        <v>498</v>
      </c>
      <c r="G16">
        <v>33</v>
      </c>
      <c r="H16">
        <v>322</v>
      </c>
    </row>
    <row r="17" spans="1:8" x14ac:dyDescent="0.3">
      <c r="A17" t="s">
        <v>55</v>
      </c>
      <c r="B17">
        <v>1857</v>
      </c>
      <c r="C17">
        <v>843</v>
      </c>
      <c r="D17">
        <v>917</v>
      </c>
      <c r="E17">
        <v>932</v>
      </c>
      <c r="F17">
        <v>1273</v>
      </c>
      <c r="G17">
        <v>31</v>
      </c>
      <c r="H17">
        <v>906</v>
      </c>
    </row>
    <row r="18" spans="1:8" x14ac:dyDescent="0.3">
      <c r="A18" t="s">
        <v>43</v>
      </c>
      <c r="B18">
        <v>509</v>
      </c>
      <c r="C18">
        <v>465</v>
      </c>
      <c r="D18">
        <v>600</v>
      </c>
      <c r="E18">
        <v>602</v>
      </c>
      <c r="F18">
        <v>825</v>
      </c>
      <c r="G18">
        <v>27</v>
      </c>
      <c r="H18">
        <v>569</v>
      </c>
    </row>
    <row r="19" spans="1:8" x14ac:dyDescent="0.3">
      <c r="A19" t="s">
        <v>44</v>
      </c>
      <c r="B19">
        <v>151</v>
      </c>
      <c r="C19">
        <v>192</v>
      </c>
      <c r="D19">
        <v>295</v>
      </c>
      <c r="E19">
        <v>244</v>
      </c>
      <c r="F19">
        <v>445</v>
      </c>
      <c r="G19">
        <v>7</v>
      </c>
      <c r="H19">
        <v>247</v>
      </c>
    </row>
    <row r="20" spans="1:8" x14ac:dyDescent="0.3">
      <c r="A20" t="s">
        <v>56</v>
      </c>
      <c r="B20">
        <v>1236</v>
      </c>
      <c r="C20">
        <v>610</v>
      </c>
      <c r="D20">
        <v>612</v>
      </c>
      <c r="E20">
        <v>554</v>
      </c>
      <c r="F20">
        <v>871</v>
      </c>
      <c r="G20">
        <v>31</v>
      </c>
      <c r="H20">
        <v>602</v>
      </c>
    </row>
    <row r="21" spans="1:8" x14ac:dyDescent="0.3">
      <c r="A21" t="s">
        <v>58</v>
      </c>
      <c r="B21">
        <v>3189</v>
      </c>
      <c r="C21">
        <v>1274</v>
      </c>
      <c r="D21">
        <v>1230</v>
      </c>
      <c r="E21">
        <v>1253</v>
      </c>
      <c r="F21">
        <v>1396</v>
      </c>
      <c r="G21">
        <v>33</v>
      </c>
      <c r="H21">
        <v>1422</v>
      </c>
    </row>
    <row r="22" spans="1:8" x14ac:dyDescent="0.3">
      <c r="A22" s="3" t="s">
        <v>45</v>
      </c>
      <c r="B22" s="3"/>
      <c r="C22" s="3"/>
    </row>
    <row r="23" spans="1:8" x14ac:dyDescent="0.3">
      <c r="A23" s="1"/>
      <c r="B23" s="1" t="s">
        <v>46</v>
      </c>
      <c r="C23" s="1" t="s">
        <v>47</v>
      </c>
      <c r="D23" t="s">
        <v>48</v>
      </c>
      <c r="E23" t="s">
        <v>49</v>
      </c>
      <c r="F23" t="s">
        <v>50</v>
      </c>
      <c r="G23" t="s">
        <v>51</v>
      </c>
      <c r="H23" t="s">
        <v>52</v>
      </c>
    </row>
    <row r="24" spans="1:8" x14ac:dyDescent="0.3">
      <c r="A24" s="1" t="s">
        <v>41</v>
      </c>
      <c r="B24" s="1">
        <f>B14/B$14</f>
        <v>1</v>
      </c>
      <c r="C24" s="1">
        <f t="shared" ref="C24:H24" si="0">C14/C$14</f>
        <v>1</v>
      </c>
      <c r="D24" s="1">
        <f t="shared" si="0"/>
        <v>1</v>
      </c>
      <c r="E24" s="1">
        <f t="shared" si="0"/>
        <v>1</v>
      </c>
      <c r="F24" s="1">
        <f t="shared" si="0"/>
        <v>1</v>
      </c>
      <c r="G24" s="1">
        <f t="shared" si="0"/>
        <v>1</v>
      </c>
      <c r="H24" s="1">
        <f t="shared" si="0"/>
        <v>1</v>
      </c>
    </row>
    <row r="25" spans="1:8" x14ac:dyDescent="0.3">
      <c r="A25" t="s">
        <v>42</v>
      </c>
      <c r="B25" s="1">
        <f t="shared" ref="B25:H26" si="1">B15/B$14</f>
        <v>0.39762611275964393</v>
      </c>
      <c r="C25" s="1">
        <f t="shared" si="1"/>
        <v>0.61512027491408938</v>
      </c>
      <c r="D25" s="1">
        <f t="shared" si="1"/>
        <v>0.42090395480225989</v>
      </c>
      <c r="E25" s="1">
        <f t="shared" si="1"/>
        <v>0.3342857142857143</v>
      </c>
      <c r="F25" s="1">
        <f t="shared" si="1"/>
        <v>0.59356136820925554</v>
      </c>
      <c r="G25" s="1">
        <f t="shared" si="1"/>
        <v>0.25925925925925924</v>
      </c>
      <c r="H25" s="1">
        <f t="shared" si="1"/>
        <v>0.54938271604938271</v>
      </c>
    </row>
    <row r="26" spans="1:8" x14ac:dyDescent="0.3">
      <c r="A26" t="s">
        <v>56</v>
      </c>
      <c r="B26" s="1">
        <f t="shared" si="1"/>
        <v>2.3026706231454006</v>
      </c>
      <c r="C26" s="1">
        <f t="shared" si="1"/>
        <v>1.1821305841924399</v>
      </c>
      <c r="D26" s="1">
        <f t="shared" si="1"/>
        <v>1.0141242937853108</v>
      </c>
      <c r="E26" s="1">
        <f t="shared" si="1"/>
        <v>0.94285714285714284</v>
      </c>
      <c r="F26" s="1">
        <f t="shared" si="1"/>
        <v>1.0020120724346075</v>
      </c>
      <c r="G26" s="1">
        <f t="shared" si="1"/>
        <v>1.2222222222222223</v>
      </c>
      <c r="H26" s="1">
        <f t="shared" si="1"/>
        <v>0.99382716049382713</v>
      </c>
    </row>
    <row r="27" spans="1:8" x14ac:dyDescent="0.3">
      <c r="A27" t="s">
        <v>55</v>
      </c>
      <c r="B27" s="1">
        <f t="shared" ref="B27:H27" si="2">B17/B$14</f>
        <v>5.5103857566765582</v>
      </c>
      <c r="C27" s="1">
        <f t="shared" si="2"/>
        <v>2.8969072164948453</v>
      </c>
      <c r="D27" s="1">
        <f t="shared" si="2"/>
        <v>2.5903954802259888</v>
      </c>
      <c r="E27" s="1">
        <f t="shared" si="2"/>
        <v>2.6628571428571428</v>
      </c>
      <c r="F27" s="1">
        <f t="shared" si="2"/>
        <v>2.5613682092555332</v>
      </c>
      <c r="G27" s="1">
        <f t="shared" si="2"/>
        <v>1.1481481481481481</v>
      </c>
      <c r="H27" s="1">
        <f t="shared" si="2"/>
        <v>2.7962962962962963</v>
      </c>
    </row>
    <row r="28" spans="1:8" x14ac:dyDescent="0.3">
      <c r="A28" t="s">
        <v>43</v>
      </c>
      <c r="B28" s="1">
        <f>B18/B$18</f>
        <v>1</v>
      </c>
      <c r="C28" s="1">
        <f t="shared" ref="C28:H28" si="3">C18/C$18</f>
        <v>1</v>
      </c>
      <c r="D28" s="1">
        <f t="shared" si="3"/>
        <v>1</v>
      </c>
      <c r="E28" s="1">
        <f t="shared" si="3"/>
        <v>1</v>
      </c>
      <c r="F28" s="1">
        <f t="shared" si="3"/>
        <v>1</v>
      </c>
      <c r="G28" s="1">
        <f t="shared" si="3"/>
        <v>1</v>
      </c>
      <c r="H28" s="1">
        <f t="shared" si="3"/>
        <v>1</v>
      </c>
    </row>
    <row r="29" spans="1:8" x14ac:dyDescent="0.3">
      <c r="A29" t="s">
        <v>44</v>
      </c>
      <c r="B29" s="1">
        <f t="shared" ref="B29:H30" si="4">B19/B$18</f>
        <v>0.29666011787819252</v>
      </c>
      <c r="C29" s="1">
        <f t="shared" si="4"/>
        <v>0.41290322580645161</v>
      </c>
      <c r="D29" s="1">
        <f t="shared" si="4"/>
        <v>0.49166666666666664</v>
      </c>
      <c r="E29" s="1">
        <f t="shared" si="4"/>
        <v>0.40531561461794019</v>
      </c>
      <c r="F29" s="1">
        <f t="shared" si="4"/>
        <v>0.53939393939393943</v>
      </c>
      <c r="G29" s="1">
        <f t="shared" si="4"/>
        <v>0.25925925925925924</v>
      </c>
      <c r="H29" s="1">
        <f t="shared" si="4"/>
        <v>0.43409490333919154</v>
      </c>
    </row>
    <row r="30" spans="1:8" x14ac:dyDescent="0.3">
      <c r="A30" t="s">
        <v>57</v>
      </c>
      <c r="B30" s="1">
        <f t="shared" si="4"/>
        <v>2.4282907662082516</v>
      </c>
      <c r="C30" s="1">
        <f t="shared" si="4"/>
        <v>1.3118279569892473</v>
      </c>
      <c r="D30" s="1">
        <f t="shared" si="4"/>
        <v>1.02</v>
      </c>
      <c r="E30" s="1">
        <f t="shared" si="4"/>
        <v>0.92026578073089704</v>
      </c>
      <c r="F30" s="1">
        <f t="shared" si="4"/>
        <v>1.0557575757575757</v>
      </c>
      <c r="G30" s="1">
        <f t="shared" si="4"/>
        <v>1.1481481481481481</v>
      </c>
      <c r="H30" s="1">
        <f t="shared" si="4"/>
        <v>1.0579964850615113</v>
      </c>
    </row>
    <row r="31" spans="1:8" x14ac:dyDescent="0.3">
      <c r="A31" t="s">
        <v>58</v>
      </c>
      <c r="B31" s="1">
        <f t="shared" ref="B31:H31" si="5">B21/B$18</f>
        <v>6.2652259332023572</v>
      </c>
      <c r="C31" s="1">
        <f t="shared" si="5"/>
        <v>2.7397849462365591</v>
      </c>
      <c r="D31" s="1">
        <f t="shared" si="5"/>
        <v>2.0499999999999998</v>
      </c>
      <c r="E31" s="1">
        <f t="shared" si="5"/>
        <v>2.0813953488372094</v>
      </c>
      <c r="F31" s="1">
        <f t="shared" si="5"/>
        <v>1.6921212121212121</v>
      </c>
      <c r="G31" s="1">
        <f t="shared" si="5"/>
        <v>1.2222222222222223</v>
      </c>
      <c r="H31" s="1">
        <f t="shared" si="5"/>
        <v>2.4991212653778558</v>
      </c>
    </row>
  </sheetData>
  <mergeCells count="2">
    <mergeCell ref="A3:C8"/>
    <mergeCell ref="A22:C2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E7F5-2103-4018-9961-CC986F430199}">
  <dimension ref="A2:U139"/>
  <sheetViews>
    <sheetView topLeftCell="E3" workbookViewId="0">
      <selection activeCell="U4" sqref="U4:U103"/>
    </sheetView>
  </sheetViews>
  <sheetFormatPr defaultRowHeight="14" x14ac:dyDescent="0.3"/>
  <sheetData>
    <row r="2" spans="1:21" x14ac:dyDescent="0.3">
      <c r="A2" s="3" t="s">
        <v>68</v>
      </c>
      <c r="B2" s="3"/>
      <c r="C2" s="3"/>
      <c r="D2" s="3"/>
      <c r="E2" s="3" t="s">
        <v>72</v>
      </c>
      <c r="F2" s="3"/>
      <c r="G2" s="3"/>
      <c r="H2" s="3"/>
      <c r="I2" s="3"/>
      <c r="J2" s="3"/>
      <c r="K2" s="3"/>
      <c r="L2" s="3"/>
      <c r="R2" s="3" t="s">
        <v>73</v>
      </c>
      <c r="S2" s="3"/>
      <c r="T2" s="3" t="s">
        <v>74</v>
      </c>
      <c r="U2" s="3"/>
    </row>
    <row r="3" spans="1:21" x14ac:dyDescent="0.3">
      <c r="A3" s="3" t="s">
        <v>69</v>
      </c>
      <c r="B3" s="3"/>
      <c r="C3" s="3" t="s">
        <v>70</v>
      </c>
      <c r="D3" s="3"/>
      <c r="E3" s="3" t="s">
        <v>69</v>
      </c>
      <c r="F3" s="3"/>
      <c r="G3" s="3" t="s">
        <v>70</v>
      </c>
      <c r="H3" s="3"/>
      <c r="I3" s="3"/>
      <c r="J3" s="3"/>
      <c r="K3" s="3"/>
      <c r="L3" s="3"/>
      <c r="R3" t="s">
        <v>71</v>
      </c>
      <c r="S3" t="s">
        <v>62</v>
      </c>
      <c r="T3" t="s">
        <v>71</v>
      </c>
      <c r="U3" t="s">
        <v>62</v>
      </c>
    </row>
    <row r="4" spans="1:21" x14ac:dyDescent="0.3">
      <c r="A4" t="s">
        <v>71</v>
      </c>
      <c r="B4" t="s">
        <v>62</v>
      </c>
      <c r="C4" t="s">
        <v>71</v>
      </c>
      <c r="D4" t="s">
        <v>62</v>
      </c>
      <c r="E4" t="s">
        <v>71</v>
      </c>
      <c r="F4" t="s">
        <v>62</v>
      </c>
      <c r="G4" t="s">
        <v>71</v>
      </c>
      <c r="H4" t="s">
        <v>62</v>
      </c>
      <c r="R4">
        <v>100</v>
      </c>
      <c r="S4">
        <v>0</v>
      </c>
      <c r="T4">
        <v>100</v>
      </c>
      <c r="U4">
        <v>18.930000000000007</v>
      </c>
    </row>
    <row r="5" spans="1:21" x14ac:dyDescent="0.3">
      <c r="A5">
        <v>99</v>
      </c>
      <c r="B5">
        <v>1.5099999999999909</v>
      </c>
      <c r="C5">
        <v>100</v>
      </c>
      <c r="D5">
        <v>5.5</v>
      </c>
      <c r="E5">
        <v>92.71</v>
      </c>
      <c r="F5">
        <v>11.379999999999995</v>
      </c>
      <c r="G5">
        <v>99.01</v>
      </c>
      <c r="H5">
        <v>4.9499999999999886</v>
      </c>
      <c r="R5">
        <v>100</v>
      </c>
      <c r="S5">
        <v>31.844999999999999</v>
      </c>
      <c r="T5">
        <v>100</v>
      </c>
      <c r="U5">
        <v>20.159999999999997</v>
      </c>
    </row>
    <row r="6" spans="1:21" x14ac:dyDescent="0.3">
      <c r="A6">
        <v>100</v>
      </c>
      <c r="B6">
        <v>7.414999999999992</v>
      </c>
      <c r="C6">
        <v>100</v>
      </c>
      <c r="D6">
        <v>1.4849999999999994</v>
      </c>
      <c r="E6">
        <v>100</v>
      </c>
      <c r="F6">
        <v>14.174999999999997</v>
      </c>
      <c r="G6">
        <v>100</v>
      </c>
      <c r="H6">
        <v>17.64</v>
      </c>
      <c r="R6">
        <v>100</v>
      </c>
      <c r="S6">
        <v>52.07</v>
      </c>
      <c r="T6">
        <v>99.01</v>
      </c>
      <c r="U6">
        <v>19.240000000000009</v>
      </c>
    </row>
    <row r="7" spans="1:21" x14ac:dyDescent="0.3">
      <c r="A7">
        <v>100</v>
      </c>
      <c r="B7">
        <v>7.9399999999999977</v>
      </c>
      <c r="C7">
        <v>100</v>
      </c>
      <c r="D7">
        <v>0</v>
      </c>
      <c r="E7">
        <v>100</v>
      </c>
      <c r="F7">
        <v>13.72999999999999</v>
      </c>
      <c r="G7">
        <v>100</v>
      </c>
      <c r="H7">
        <v>24.060000000000002</v>
      </c>
      <c r="R7">
        <v>99.01</v>
      </c>
      <c r="S7">
        <v>51.879999999999995</v>
      </c>
      <c r="T7">
        <v>100</v>
      </c>
      <c r="U7">
        <v>18.39500000000001</v>
      </c>
    </row>
    <row r="8" spans="1:21" x14ac:dyDescent="0.3">
      <c r="A8">
        <v>100</v>
      </c>
      <c r="B8">
        <v>7.960000000000008</v>
      </c>
      <c r="C8">
        <v>100</v>
      </c>
      <c r="D8">
        <v>0</v>
      </c>
      <c r="E8">
        <v>100</v>
      </c>
      <c r="F8">
        <v>14.799999999999997</v>
      </c>
      <c r="G8">
        <v>100</v>
      </c>
      <c r="H8">
        <v>41.484999999999999</v>
      </c>
      <c r="R8">
        <v>97.98</v>
      </c>
      <c r="S8">
        <v>54.79</v>
      </c>
      <c r="T8">
        <v>100</v>
      </c>
      <c r="U8">
        <v>19.204999999999998</v>
      </c>
    </row>
    <row r="9" spans="1:21" x14ac:dyDescent="0.3">
      <c r="A9">
        <v>100</v>
      </c>
      <c r="B9">
        <v>5.5</v>
      </c>
      <c r="C9">
        <v>100</v>
      </c>
      <c r="D9">
        <v>6.5649999999999977</v>
      </c>
      <c r="E9">
        <v>100</v>
      </c>
      <c r="F9">
        <v>14.299999999999997</v>
      </c>
      <c r="G9">
        <v>100</v>
      </c>
      <c r="H9">
        <v>41.375</v>
      </c>
      <c r="R9">
        <v>38.61</v>
      </c>
      <c r="S9">
        <v>43.5</v>
      </c>
      <c r="T9">
        <v>100</v>
      </c>
      <c r="U9">
        <v>15.980000000000004</v>
      </c>
    </row>
    <row r="10" spans="1:21" x14ac:dyDescent="0.3">
      <c r="A10">
        <v>100</v>
      </c>
      <c r="B10">
        <v>6.9900000000000091</v>
      </c>
      <c r="C10">
        <v>100</v>
      </c>
      <c r="D10">
        <v>7.4249999999999972</v>
      </c>
      <c r="E10">
        <v>100</v>
      </c>
      <c r="F10">
        <v>15.865000000000009</v>
      </c>
      <c r="G10">
        <v>100</v>
      </c>
      <c r="H10">
        <v>44.104999999999997</v>
      </c>
      <c r="R10">
        <v>4.9500000000000028</v>
      </c>
      <c r="S10">
        <v>37</v>
      </c>
      <c r="T10">
        <v>100</v>
      </c>
      <c r="U10">
        <v>20.310000000000002</v>
      </c>
    </row>
    <row r="11" spans="1:21" x14ac:dyDescent="0.3">
      <c r="A11">
        <v>100</v>
      </c>
      <c r="B11">
        <v>8.8799999999999955</v>
      </c>
      <c r="C11">
        <v>100</v>
      </c>
      <c r="D11">
        <v>0</v>
      </c>
      <c r="E11">
        <v>100</v>
      </c>
      <c r="F11">
        <v>14.995000000000005</v>
      </c>
      <c r="G11">
        <v>100</v>
      </c>
      <c r="H11">
        <v>46.21</v>
      </c>
      <c r="R11">
        <v>71</v>
      </c>
      <c r="S11">
        <v>47.704999999999998</v>
      </c>
      <c r="T11">
        <v>99.01</v>
      </c>
      <c r="U11">
        <v>18.5</v>
      </c>
    </row>
    <row r="12" spans="1:21" x14ac:dyDescent="0.3">
      <c r="A12">
        <v>100</v>
      </c>
      <c r="B12">
        <v>5.9950000000000045</v>
      </c>
      <c r="C12">
        <v>100</v>
      </c>
      <c r="D12">
        <v>7</v>
      </c>
      <c r="E12">
        <v>100</v>
      </c>
      <c r="F12">
        <v>13.490000000000009</v>
      </c>
      <c r="G12">
        <v>100</v>
      </c>
      <c r="H12">
        <v>47.244999999999997</v>
      </c>
      <c r="R12">
        <v>96</v>
      </c>
      <c r="S12">
        <v>51.335000000000001</v>
      </c>
      <c r="T12">
        <v>100</v>
      </c>
      <c r="U12">
        <v>18.465000000000003</v>
      </c>
    </row>
    <row r="13" spans="1:21" x14ac:dyDescent="0.3">
      <c r="A13">
        <v>100</v>
      </c>
      <c r="B13">
        <v>8.1700000000000017</v>
      </c>
      <c r="C13">
        <v>100</v>
      </c>
      <c r="D13">
        <v>16.5</v>
      </c>
      <c r="E13">
        <v>100</v>
      </c>
      <c r="F13">
        <v>10.14</v>
      </c>
      <c r="G13">
        <v>100</v>
      </c>
      <c r="H13">
        <v>46.97</v>
      </c>
      <c r="R13">
        <v>86.14</v>
      </c>
      <c r="S13">
        <v>49.19</v>
      </c>
      <c r="T13">
        <v>100</v>
      </c>
      <c r="U13">
        <v>20.120000000000005</v>
      </c>
    </row>
    <row r="14" spans="1:21" x14ac:dyDescent="0.3">
      <c r="A14">
        <v>100</v>
      </c>
      <c r="B14">
        <v>7.0099999999999909</v>
      </c>
      <c r="C14">
        <v>100</v>
      </c>
      <c r="D14">
        <v>22.664999999999992</v>
      </c>
      <c r="E14">
        <v>100</v>
      </c>
      <c r="F14">
        <v>11.879999999999995</v>
      </c>
      <c r="G14">
        <v>100</v>
      </c>
      <c r="H14">
        <v>47.480000000000004</v>
      </c>
      <c r="R14">
        <v>16.829999999999998</v>
      </c>
      <c r="S14">
        <v>39.150000000000006</v>
      </c>
      <c r="T14">
        <v>99</v>
      </c>
      <c r="U14">
        <v>18.635000000000005</v>
      </c>
    </row>
    <row r="15" spans="1:21" x14ac:dyDescent="0.3">
      <c r="A15">
        <v>99.01</v>
      </c>
      <c r="B15">
        <v>4.9500000000000028</v>
      </c>
      <c r="C15">
        <v>100</v>
      </c>
      <c r="D15">
        <v>7</v>
      </c>
      <c r="E15">
        <v>100</v>
      </c>
      <c r="F15">
        <v>10.310000000000002</v>
      </c>
      <c r="G15">
        <v>100</v>
      </c>
      <c r="H15">
        <v>46.775000000000006</v>
      </c>
      <c r="R15">
        <v>18.180000000000007</v>
      </c>
      <c r="S15">
        <v>41.084999999999994</v>
      </c>
      <c r="T15">
        <v>100</v>
      </c>
      <c r="U15">
        <v>17.009999999999991</v>
      </c>
    </row>
    <row r="16" spans="1:21" x14ac:dyDescent="0.3">
      <c r="A16">
        <v>100</v>
      </c>
      <c r="B16">
        <v>6.5349999999999966</v>
      </c>
      <c r="C16">
        <v>100</v>
      </c>
      <c r="D16">
        <v>7</v>
      </c>
      <c r="E16">
        <v>99</v>
      </c>
      <c r="F16">
        <v>13.35499999999999</v>
      </c>
      <c r="G16">
        <v>100</v>
      </c>
      <c r="H16">
        <v>46.655000000000001</v>
      </c>
      <c r="R16">
        <v>99.01</v>
      </c>
      <c r="S16">
        <v>50.504999999999995</v>
      </c>
      <c r="T16">
        <v>100</v>
      </c>
      <c r="U16">
        <v>19.775000000000006</v>
      </c>
    </row>
    <row r="17" spans="1:21" x14ac:dyDescent="0.3">
      <c r="A17">
        <v>100</v>
      </c>
      <c r="B17">
        <v>5.039999999999992</v>
      </c>
      <c r="C17">
        <v>100</v>
      </c>
      <c r="D17">
        <v>3.5</v>
      </c>
      <c r="E17">
        <v>100</v>
      </c>
      <c r="F17">
        <v>12.620000000000005</v>
      </c>
      <c r="G17">
        <v>100</v>
      </c>
      <c r="H17">
        <v>48.81</v>
      </c>
      <c r="R17">
        <v>33</v>
      </c>
      <c r="S17">
        <v>43.230000000000004</v>
      </c>
      <c r="T17">
        <v>99.01</v>
      </c>
      <c r="U17">
        <v>18.5</v>
      </c>
    </row>
    <row r="18" spans="1:21" x14ac:dyDescent="0.3">
      <c r="A18">
        <v>100</v>
      </c>
      <c r="B18">
        <v>5.039999999999992</v>
      </c>
      <c r="C18">
        <v>100</v>
      </c>
      <c r="D18">
        <v>3.960000000000008</v>
      </c>
      <c r="E18">
        <v>100</v>
      </c>
      <c r="F18">
        <v>13.180000000000007</v>
      </c>
      <c r="G18">
        <v>99.01</v>
      </c>
      <c r="H18">
        <v>49.995000000000005</v>
      </c>
      <c r="R18">
        <v>0</v>
      </c>
      <c r="S18">
        <v>36.46</v>
      </c>
      <c r="T18">
        <v>100</v>
      </c>
      <c r="U18">
        <v>18.89500000000001</v>
      </c>
    </row>
    <row r="19" spans="1:21" x14ac:dyDescent="0.3">
      <c r="A19">
        <v>100</v>
      </c>
      <c r="B19">
        <v>4.5600000000000023</v>
      </c>
      <c r="C19">
        <v>100</v>
      </c>
      <c r="D19">
        <v>30.424999999999997</v>
      </c>
      <c r="E19">
        <v>100</v>
      </c>
      <c r="F19">
        <v>16.64</v>
      </c>
      <c r="G19">
        <v>100</v>
      </c>
      <c r="H19">
        <v>49.25</v>
      </c>
      <c r="R19">
        <v>3.0300000000000011</v>
      </c>
      <c r="S19">
        <v>37.380000000000003</v>
      </c>
      <c r="T19">
        <v>100</v>
      </c>
      <c r="U19">
        <v>18.045000000000002</v>
      </c>
    </row>
    <row r="20" spans="1:21" x14ac:dyDescent="0.3">
      <c r="A20">
        <v>100</v>
      </c>
      <c r="B20">
        <v>5.8799999999999955</v>
      </c>
      <c r="C20">
        <v>100</v>
      </c>
      <c r="D20">
        <v>51.13</v>
      </c>
      <c r="E20">
        <v>100</v>
      </c>
      <c r="F20">
        <v>10.39500000000001</v>
      </c>
      <c r="G20">
        <v>100</v>
      </c>
      <c r="H20">
        <v>50.370000000000005</v>
      </c>
      <c r="R20">
        <v>18</v>
      </c>
      <c r="S20">
        <v>42.644999999999996</v>
      </c>
      <c r="T20">
        <v>99.02</v>
      </c>
      <c r="U20">
        <v>18.36</v>
      </c>
    </row>
    <row r="21" spans="1:21" x14ac:dyDescent="0.3">
      <c r="A21">
        <v>100</v>
      </c>
      <c r="B21">
        <v>3.125</v>
      </c>
      <c r="C21">
        <v>100</v>
      </c>
      <c r="D21">
        <v>2.9900000000000091</v>
      </c>
      <c r="E21">
        <v>100</v>
      </c>
      <c r="F21">
        <v>12.234999999999999</v>
      </c>
      <c r="G21">
        <v>87.13</v>
      </c>
      <c r="H21">
        <v>48.825000000000003</v>
      </c>
      <c r="R21">
        <v>100</v>
      </c>
      <c r="S21">
        <v>49.98</v>
      </c>
      <c r="T21">
        <v>100</v>
      </c>
      <c r="U21">
        <v>17.049999999999997</v>
      </c>
    </row>
    <row r="22" spans="1:21" x14ac:dyDescent="0.3">
      <c r="A22">
        <v>100</v>
      </c>
      <c r="B22">
        <v>5.4799999999999898</v>
      </c>
      <c r="C22">
        <v>100</v>
      </c>
      <c r="D22">
        <v>7</v>
      </c>
      <c r="E22">
        <v>99.02</v>
      </c>
      <c r="F22">
        <v>11.990000000000009</v>
      </c>
      <c r="G22">
        <v>7.9200000000000017</v>
      </c>
      <c r="H22">
        <v>38.615000000000002</v>
      </c>
      <c r="R22">
        <v>100</v>
      </c>
      <c r="S22">
        <v>51.519999999999996</v>
      </c>
      <c r="T22">
        <v>100</v>
      </c>
      <c r="U22">
        <v>19.944999999999993</v>
      </c>
    </row>
    <row r="23" spans="1:21" x14ac:dyDescent="0.3">
      <c r="A23">
        <v>100</v>
      </c>
      <c r="B23">
        <v>5.9300000000000068</v>
      </c>
      <c r="C23">
        <v>100</v>
      </c>
      <c r="D23">
        <v>6.5649999999999977</v>
      </c>
      <c r="E23">
        <v>100</v>
      </c>
      <c r="F23">
        <v>11.650000000000006</v>
      </c>
      <c r="G23">
        <v>98</v>
      </c>
      <c r="H23">
        <v>47.56</v>
      </c>
      <c r="R23">
        <v>13.86</v>
      </c>
      <c r="S23">
        <v>38.840000000000003</v>
      </c>
      <c r="T23">
        <v>99.01</v>
      </c>
      <c r="U23">
        <v>21.234999999999999</v>
      </c>
    </row>
    <row r="24" spans="1:21" x14ac:dyDescent="0.3">
      <c r="A24">
        <v>100</v>
      </c>
      <c r="B24">
        <v>6.394999999999996</v>
      </c>
      <c r="C24">
        <v>100</v>
      </c>
      <c r="D24">
        <v>0</v>
      </c>
      <c r="E24">
        <v>100</v>
      </c>
      <c r="F24">
        <v>12.074999999999989</v>
      </c>
      <c r="G24">
        <v>100</v>
      </c>
      <c r="H24">
        <v>48.615000000000002</v>
      </c>
      <c r="R24">
        <v>3.9599999999999937</v>
      </c>
      <c r="S24">
        <v>36.869999999999997</v>
      </c>
      <c r="T24">
        <v>100</v>
      </c>
      <c r="U24">
        <v>20.594999999999999</v>
      </c>
    </row>
    <row r="25" spans="1:21" x14ac:dyDescent="0.3">
      <c r="A25">
        <v>100</v>
      </c>
      <c r="B25">
        <v>6.375</v>
      </c>
      <c r="C25">
        <v>99.01</v>
      </c>
      <c r="D25">
        <v>43.344999999999999</v>
      </c>
      <c r="E25">
        <v>100</v>
      </c>
      <c r="F25">
        <v>11.659999999999997</v>
      </c>
      <c r="G25">
        <v>100</v>
      </c>
      <c r="H25">
        <v>46.535000000000004</v>
      </c>
      <c r="R25">
        <v>4</v>
      </c>
      <c r="S25">
        <v>37.744999999999997</v>
      </c>
      <c r="T25">
        <v>99.01</v>
      </c>
      <c r="U25">
        <v>19.234999999999999</v>
      </c>
    </row>
    <row r="26" spans="1:21" x14ac:dyDescent="0.3">
      <c r="A26">
        <v>100</v>
      </c>
      <c r="B26">
        <v>1.6150000000000091</v>
      </c>
      <c r="C26">
        <v>100</v>
      </c>
      <c r="D26">
        <v>41.144999999999996</v>
      </c>
      <c r="E26">
        <v>100</v>
      </c>
      <c r="F26">
        <v>14.314999999999998</v>
      </c>
      <c r="G26">
        <v>69.31</v>
      </c>
      <c r="H26">
        <v>47.67</v>
      </c>
      <c r="R26">
        <v>4.9500000000000028</v>
      </c>
      <c r="S26">
        <v>39.369999999999997</v>
      </c>
      <c r="T26">
        <v>100</v>
      </c>
      <c r="U26">
        <v>17.335000000000008</v>
      </c>
    </row>
    <row r="27" spans="1:21" x14ac:dyDescent="0.3">
      <c r="A27">
        <v>100</v>
      </c>
      <c r="B27">
        <v>4.9500000000000028</v>
      </c>
      <c r="C27">
        <v>100</v>
      </c>
      <c r="D27">
        <v>4</v>
      </c>
      <c r="E27">
        <v>100</v>
      </c>
      <c r="F27">
        <v>16.099999999999994</v>
      </c>
      <c r="G27">
        <v>5.0499999999999972</v>
      </c>
      <c r="H27">
        <v>39.284999999999997</v>
      </c>
      <c r="R27">
        <v>3.9200000000000017</v>
      </c>
      <c r="S27">
        <v>37</v>
      </c>
      <c r="T27">
        <v>100</v>
      </c>
      <c r="U27">
        <v>19.745000000000005</v>
      </c>
    </row>
    <row r="28" spans="1:21" x14ac:dyDescent="0.3">
      <c r="A28">
        <v>100</v>
      </c>
      <c r="B28">
        <v>4.5</v>
      </c>
      <c r="C28">
        <v>100</v>
      </c>
      <c r="D28">
        <v>2.5250000000000057</v>
      </c>
      <c r="E28">
        <v>100</v>
      </c>
      <c r="F28">
        <v>12.620000000000005</v>
      </c>
      <c r="G28">
        <v>8.7399999999999949</v>
      </c>
      <c r="H28">
        <v>38.89</v>
      </c>
      <c r="R28">
        <v>6</v>
      </c>
      <c r="S28">
        <v>37.865000000000002</v>
      </c>
      <c r="T28">
        <v>99.01</v>
      </c>
      <c r="U28">
        <v>18.924999999999997</v>
      </c>
    </row>
    <row r="29" spans="1:21" x14ac:dyDescent="0.3">
      <c r="A29">
        <v>100</v>
      </c>
      <c r="B29">
        <v>4</v>
      </c>
      <c r="C29">
        <v>100</v>
      </c>
      <c r="D29">
        <v>7.4249999999999972</v>
      </c>
      <c r="E29">
        <v>99.02</v>
      </c>
      <c r="F29">
        <v>11.539999999999992</v>
      </c>
      <c r="G29">
        <v>10</v>
      </c>
      <c r="H29">
        <v>39.69</v>
      </c>
      <c r="R29">
        <v>99.01</v>
      </c>
      <c r="S29">
        <v>52</v>
      </c>
      <c r="T29">
        <v>100</v>
      </c>
      <c r="U29">
        <v>18.025000000000006</v>
      </c>
    </row>
    <row r="30" spans="1:21" x14ac:dyDescent="0.3">
      <c r="A30">
        <v>100</v>
      </c>
      <c r="B30">
        <v>4.9950000000000045</v>
      </c>
      <c r="C30">
        <v>100</v>
      </c>
      <c r="D30">
        <v>14.85499999999999</v>
      </c>
      <c r="E30">
        <v>100</v>
      </c>
      <c r="F30">
        <v>13.60499999999999</v>
      </c>
      <c r="G30">
        <v>100</v>
      </c>
      <c r="H30">
        <v>46.93</v>
      </c>
      <c r="R30">
        <v>100</v>
      </c>
      <c r="S30">
        <v>52.094999999999999</v>
      </c>
      <c r="T30">
        <v>99</v>
      </c>
      <c r="U30">
        <v>17.674999999999997</v>
      </c>
    </row>
    <row r="31" spans="1:21" x14ac:dyDescent="0.3">
      <c r="A31">
        <v>100</v>
      </c>
      <c r="B31">
        <v>4.1049999999999898</v>
      </c>
      <c r="C31">
        <v>100</v>
      </c>
      <c r="D31">
        <v>44.174999999999997</v>
      </c>
      <c r="E31">
        <v>100</v>
      </c>
      <c r="F31">
        <v>13.424999999999997</v>
      </c>
      <c r="G31">
        <v>100</v>
      </c>
      <c r="H31">
        <v>47.375</v>
      </c>
      <c r="R31">
        <v>39</v>
      </c>
      <c r="S31">
        <v>40.854999999999997</v>
      </c>
      <c r="T31">
        <v>100</v>
      </c>
      <c r="U31">
        <v>17.170000000000002</v>
      </c>
    </row>
    <row r="32" spans="1:21" x14ac:dyDescent="0.3">
      <c r="A32">
        <v>100</v>
      </c>
      <c r="B32">
        <v>5.5949999999999989</v>
      </c>
      <c r="C32">
        <v>100</v>
      </c>
      <c r="D32">
        <v>51.715000000000003</v>
      </c>
      <c r="E32">
        <v>100</v>
      </c>
      <c r="F32">
        <v>11.594999999999999</v>
      </c>
      <c r="G32">
        <v>100</v>
      </c>
      <c r="H32">
        <v>45.094999999999999</v>
      </c>
      <c r="R32">
        <v>3.9599999999999937</v>
      </c>
      <c r="S32">
        <v>36.894999999999996</v>
      </c>
      <c r="T32">
        <v>99</v>
      </c>
      <c r="U32">
        <v>17.5</v>
      </c>
    </row>
    <row r="33" spans="1:21" x14ac:dyDescent="0.3">
      <c r="A33">
        <v>100</v>
      </c>
      <c r="B33">
        <v>7.039999999999992</v>
      </c>
      <c r="C33">
        <v>100</v>
      </c>
      <c r="D33">
        <v>22.865000000000009</v>
      </c>
      <c r="E33">
        <v>100</v>
      </c>
      <c r="F33">
        <v>12.745000000000005</v>
      </c>
      <c r="G33">
        <v>99.02</v>
      </c>
      <c r="H33">
        <v>47.08</v>
      </c>
      <c r="R33">
        <v>3.0300000000000011</v>
      </c>
      <c r="S33">
        <v>36.734999999999999</v>
      </c>
      <c r="T33">
        <v>100</v>
      </c>
      <c r="U33">
        <v>15.930000000000007</v>
      </c>
    </row>
    <row r="34" spans="1:21" x14ac:dyDescent="0.3">
      <c r="A34">
        <v>100</v>
      </c>
      <c r="B34">
        <v>6.5550000000000068</v>
      </c>
      <c r="C34">
        <v>100</v>
      </c>
      <c r="D34">
        <v>0</v>
      </c>
      <c r="E34">
        <v>99</v>
      </c>
      <c r="F34">
        <v>12.134999999999991</v>
      </c>
      <c r="G34">
        <v>79.38</v>
      </c>
      <c r="H34">
        <v>46.255000000000003</v>
      </c>
      <c r="R34">
        <v>2.019999999999996</v>
      </c>
      <c r="S34">
        <v>38.71</v>
      </c>
      <c r="T34">
        <v>98.99</v>
      </c>
      <c r="U34">
        <v>18.825000000000003</v>
      </c>
    </row>
    <row r="35" spans="1:21" x14ac:dyDescent="0.3">
      <c r="A35">
        <v>100</v>
      </c>
      <c r="B35">
        <v>3.0600000000000023</v>
      </c>
      <c r="C35">
        <v>100</v>
      </c>
      <c r="D35">
        <v>7.4249999999999972</v>
      </c>
      <c r="E35">
        <v>100</v>
      </c>
      <c r="F35">
        <v>10.045000000000002</v>
      </c>
      <c r="G35">
        <v>6.8599999999999994</v>
      </c>
      <c r="H35">
        <v>38.54</v>
      </c>
      <c r="R35">
        <v>2.019999999999996</v>
      </c>
      <c r="S35">
        <v>39.809999999999995</v>
      </c>
      <c r="T35">
        <v>100</v>
      </c>
      <c r="U35">
        <v>21.634999999999991</v>
      </c>
    </row>
    <row r="36" spans="1:21" x14ac:dyDescent="0.3">
      <c r="A36">
        <v>100</v>
      </c>
      <c r="B36">
        <v>5.4449999999999932</v>
      </c>
      <c r="C36">
        <v>100</v>
      </c>
      <c r="D36">
        <v>23.344999999999999</v>
      </c>
      <c r="E36">
        <v>100</v>
      </c>
      <c r="F36">
        <v>12.469999999999999</v>
      </c>
      <c r="G36">
        <v>3.0900000000000034</v>
      </c>
      <c r="H36">
        <v>39.215000000000003</v>
      </c>
      <c r="R36">
        <v>2</v>
      </c>
      <c r="S36">
        <v>37.744999999999997</v>
      </c>
      <c r="T36">
        <v>99.01</v>
      </c>
      <c r="U36">
        <v>20.474999999999994</v>
      </c>
    </row>
    <row r="37" spans="1:21" x14ac:dyDescent="0.3">
      <c r="A37">
        <v>100</v>
      </c>
      <c r="B37">
        <v>3.6200000000000045</v>
      </c>
      <c r="C37">
        <v>100</v>
      </c>
      <c r="D37">
        <v>46</v>
      </c>
      <c r="E37">
        <v>100</v>
      </c>
      <c r="F37">
        <v>15.36</v>
      </c>
      <c r="G37">
        <v>5.9399999999999977</v>
      </c>
      <c r="H37">
        <v>39.215000000000003</v>
      </c>
      <c r="R37">
        <v>1.019999999999996</v>
      </c>
      <c r="S37">
        <v>36.685000000000002</v>
      </c>
      <c r="T37">
        <v>100</v>
      </c>
      <c r="U37">
        <v>19.460000000000008</v>
      </c>
    </row>
    <row r="38" spans="1:21" x14ac:dyDescent="0.3">
      <c r="A38">
        <v>100</v>
      </c>
      <c r="B38">
        <v>4.039999999999992</v>
      </c>
      <c r="C38">
        <v>100</v>
      </c>
      <c r="D38">
        <v>50.865000000000002</v>
      </c>
      <c r="E38">
        <v>100</v>
      </c>
      <c r="F38">
        <v>14.659999999999997</v>
      </c>
      <c r="G38">
        <v>24.489999999999995</v>
      </c>
      <c r="H38">
        <v>43.475000000000001</v>
      </c>
      <c r="R38">
        <v>1.0100000000000051</v>
      </c>
      <c r="S38">
        <v>36.869999999999997</v>
      </c>
      <c r="T38">
        <v>99</v>
      </c>
      <c r="U38">
        <v>18.72999999999999</v>
      </c>
    </row>
    <row r="39" spans="1:21" x14ac:dyDescent="0.3">
      <c r="A39">
        <v>100</v>
      </c>
      <c r="B39">
        <v>5.9900000000000091</v>
      </c>
      <c r="C39">
        <v>100</v>
      </c>
      <c r="D39">
        <v>43.075000000000003</v>
      </c>
      <c r="E39">
        <v>99.01</v>
      </c>
      <c r="F39">
        <v>14.170000000000002</v>
      </c>
      <c r="G39">
        <v>100</v>
      </c>
      <c r="H39">
        <v>45.91</v>
      </c>
      <c r="R39">
        <v>84.16</v>
      </c>
      <c r="S39">
        <v>49.63</v>
      </c>
      <c r="T39">
        <v>100</v>
      </c>
      <c r="U39">
        <v>17.85499999999999</v>
      </c>
    </row>
    <row r="40" spans="1:21" x14ac:dyDescent="0.3">
      <c r="A40">
        <v>100</v>
      </c>
      <c r="B40">
        <v>3.6099999999999994</v>
      </c>
      <c r="C40">
        <v>100</v>
      </c>
      <c r="D40">
        <v>0.99000000000000909</v>
      </c>
      <c r="E40">
        <v>100</v>
      </c>
      <c r="F40">
        <v>13.710000000000008</v>
      </c>
      <c r="G40">
        <v>100</v>
      </c>
      <c r="H40">
        <v>49</v>
      </c>
      <c r="R40">
        <v>100</v>
      </c>
      <c r="S40">
        <v>49.980000000000004</v>
      </c>
      <c r="T40">
        <v>99.01</v>
      </c>
      <c r="U40">
        <v>25.450000000000003</v>
      </c>
    </row>
    <row r="41" spans="1:21" x14ac:dyDescent="0.3">
      <c r="A41">
        <v>100</v>
      </c>
      <c r="B41">
        <v>5.019999999999996</v>
      </c>
      <c r="C41">
        <v>100</v>
      </c>
      <c r="D41">
        <v>5.6099999999999994</v>
      </c>
      <c r="E41">
        <v>100</v>
      </c>
      <c r="F41">
        <v>11.585000000000008</v>
      </c>
      <c r="G41">
        <v>100</v>
      </c>
      <c r="H41">
        <v>47.68</v>
      </c>
      <c r="R41">
        <v>56.44</v>
      </c>
      <c r="S41">
        <v>43.75</v>
      </c>
      <c r="T41">
        <v>99</v>
      </c>
      <c r="U41">
        <v>14.865000000000009</v>
      </c>
    </row>
    <row r="42" spans="1:21" x14ac:dyDescent="0.3">
      <c r="A42">
        <v>100</v>
      </c>
      <c r="B42">
        <v>4.9950000000000045</v>
      </c>
      <c r="C42">
        <v>100</v>
      </c>
      <c r="D42">
        <v>28.02000000000001</v>
      </c>
      <c r="E42">
        <v>100</v>
      </c>
      <c r="F42">
        <v>13.234999999999999</v>
      </c>
      <c r="G42">
        <v>100</v>
      </c>
      <c r="H42">
        <v>47.35</v>
      </c>
      <c r="R42">
        <v>3</v>
      </c>
      <c r="S42">
        <v>38.024999999999999</v>
      </c>
      <c r="T42">
        <v>100</v>
      </c>
      <c r="U42">
        <v>16.295000000000002</v>
      </c>
    </row>
    <row r="43" spans="1:21" x14ac:dyDescent="0.3">
      <c r="A43">
        <v>100</v>
      </c>
      <c r="B43">
        <v>4.5</v>
      </c>
      <c r="C43">
        <v>100</v>
      </c>
      <c r="D43">
        <v>48.06</v>
      </c>
      <c r="E43">
        <v>100</v>
      </c>
      <c r="F43">
        <v>13.515000000000001</v>
      </c>
      <c r="G43">
        <v>100</v>
      </c>
      <c r="H43">
        <v>45.085000000000001</v>
      </c>
      <c r="R43">
        <v>2.019999999999996</v>
      </c>
      <c r="S43">
        <v>37.865000000000002</v>
      </c>
      <c r="T43">
        <v>99</v>
      </c>
      <c r="U43">
        <v>17.954999999999998</v>
      </c>
    </row>
    <row r="44" spans="1:21" x14ac:dyDescent="0.3">
      <c r="A44">
        <v>100</v>
      </c>
      <c r="B44">
        <v>4.9950000000000045</v>
      </c>
      <c r="C44">
        <v>100</v>
      </c>
      <c r="D44">
        <v>48</v>
      </c>
      <c r="E44">
        <v>99.01</v>
      </c>
      <c r="F44">
        <v>14.905000000000001</v>
      </c>
      <c r="G44">
        <v>12.75</v>
      </c>
      <c r="H44">
        <v>42</v>
      </c>
      <c r="R44">
        <v>4</v>
      </c>
      <c r="S44">
        <v>36.6</v>
      </c>
      <c r="T44">
        <v>99.01</v>
      </c>
      <c r="U44">
        <v>21.78</v>
      </c>
    </row>
    <row r="45" spans="1:21" x14ac:dyDescent="0.3">
      <c r="A45">
        <v>100</v>
      </c>
      <c r="B45">
        <v>5.5349999999999966</v>
      </c>
      <c r="C45">
        <v>100</v>
      </c>
      <c r="D45">
        <v>48.080000000000005</v>
      </c>
      <c r="E45">
        <v>100</v>
      </c>
      <c r="F45">
        <v>13.085000000000008</v>
      </c>
      <c r="G45">
        <v>6</v>
      </c>
      <c r="H45">
        <v>37.765000000000001</v>
      </c>
      <c r="R45">
        <v>2.019999999999996</v>
      </c>
      <c r="S45">
        <v>37.895000000000003</v>
      </c>
      <c r="T45">
        <v>100</v>
      </c>
      <c r="U45">
        <v>24.949999999999989</v>
      </c>
    </row>
    <row r="46" spans="1:21" x14ac:dyDescent="0.3">
      <c r="A46">
        <v>99.01</v>
      </c>
      <c r="B46">
        <v>5.4799999999999898</v>
      </c>
      <c r="C46">
        <v>100</v>
      </c>
      <c r="D46">
        <v>5</v>
      </c>
      <c r="E46">
        <v>100</v>
      </c>
      <c r="F46">
        <v>14.664999999999992</v>
      </c>
      <c r="G46">
        <v>4.1200000000000045</v>
      </c>
      <c r="H46">
        <v>39.32</v>
      </c>
      <c r="R46">
        <v>3.9200000000000017</v>
      </c>
      <c r="S46">
        <v>37.625</v>
      </c>
      <c r="T46">
        <v>99</v>
      </c>
      <c r="U46">
        <v>20.53</v>
      </c>
    </row>
    <row r="47" spans="1:21" x14ac:dyDescent="0.3">
      <c r="A47">
        <v>100</v>
      </c>
      <c r="B47">
        <v>5.9799999999999898</v>
      </c>
      <c r="C47">
        <v>100</v>
      </c>
      <c r="D47">
        <v>2</v>
      </c>
      <c r="E47">
        <v>100</v>
      </c>
      <c r="F47">
        <v>12.544999999999987</v>
      </c>
      <c r="G47">
        <v>6</v>
      </c>
      <c r="H47">
        <v>41.055</v>
      </c>
      <c r="R47">
        <v>1.019999999999996</v>
      </c>
      <c r="S47">
        <v>37</v>
      </c>
      <c r="T47">
        <v>100</v>
      </c>
      <c r="U47">
        <v>22.060000000000002</v>
      </c>
    </row>
    <row r="48" spans="1:21" x14ac:dyDescent="0.3">
      <c r="A48">
        <v>100</v>
      </c>
      <c r="B48">
        <v>4.539999999999992</v>
      </c>
      <c r="C48">
        <v>100</v>
      </c>
      <c r="D48">
        <v>29.069999999999993</v>
      </c>
      <c r="E48">
        <v>99</v>
      </c>
      <c r="F48">
        <v>14.905000000000001</v>
      </c>
      <c r="G48">
        <v>43.43</v>
      </c>
      <c r="H48">
        <v>46.32</v>
      </c>
      <c r="R48">
        <v>3</v>
      </c>
      <c r="S48">
        <v>36.869999999999997</v>
      </c>
      <c r="T48">
        <v>98.99</v>
      </c>
      <c r="U48">
        <v>21.295000000000002</v>
      </c>
    </row>
    <row r="49" spans="1:21" x14ac:dyDescent="0.3">
      <c r="A49">
        <v>100</v>
      </c>
      <c r="B49">
        <v>6.0300000000000011</v>
      </c>
      <c r="C49">
        <v>100</v>
      </c>
      <c r="D49">
        <v>50.564999999999998</v>
      </c>
      <c r="E49">
        <v>100</v>
      </c>
      <c r="F49">
        <v>14.030000000000001</v>
      </c>
      <c r="G49">
        <v>99.01</v>
      </c>
      <c r="H49">
        <v>47.395000000000003</v>
      </c>
      <c r="R49">
        <v>43.56</v>
      </c>
      <c r="S49">
        <v>45.91</v>
      </c>
      <c r="T49">
        <v>99.01</v>
      </c>
      <c r="U49">
        <v>20.775000000000006</v>
      </c>
    </row>
    <row r="50" spans="1:21" x14ac:dyDescent="0.3">
      <c r="A50">
        <v>100</v>
      </c>
      <c r="B50">
        <v>4.0649999999999977</v>
      </c>
      <c r="C50">
        <v>100</v>
      </c>
      <c r="D50">
        <v>44.1</v>
      </c>
      <c r="E50">
        <v>100</v>
      </c>
      <c r="F50">
        <v>13.569999999999993</v>
      </c>
      <c r="G50">
        <v>100</v>
      </c>
      <c r="H50">
        <v>46.365000000000002</v>
      </c>
      <c r="R50">
        <v>99.01</v>
      </c>
      <c r="S50">
        <v>50.164999999999999</v>
      </c>
      <c r="T50">
        <v>99</v>
      </c>
      <c r="U50">
        <v>16.97999999999999</v>
      </c>
    </row>
    <row r="51" spans="1:21" x14ac:dyDescent="0.3">
      <c r="A51">
        <v>100</v>
      </c>
      <c r="B51">
        <v>3.5699999999999932</v>
      </c>
      <c r="C51">
        <v>100</v>
      </c>
      <c r="D51">
        <v>50.935000000000002</v>
      </c>
      <c r="E51">
        <v>100</v>
      </c>
      <c r="F51">
        <v>10.990000000000009</v>
      </c>
      <c r="G51">
        <v>100</v>
      </c>
      <c r="H51">
        <v>46.825000000000003</v>
      </c>
      <c r="R51">
        <v>100</v>
      </c>
      <c r="S51">
        <v>50.18</v>
      </c>
      <c r="T51">
        <v>100</v>
      </c>
      <c r="U51">
        <v>17.254999999999995</v>
      </c>
    </row>
    <row r="52" spans="1:21" x14ac:dyDescent="0.3">
      <c r="A52">
        <v>100</v>
      </c>
      <c r="B52">
        <v>5</v>
      </c>
      <c r="C52">
        <v>100</v>
      </c>
      <c r="D52">
        <v>9.6700000000000017</v>
      </c>
      <c r="E52">
        <v>100</v>
      </c>
      <c r="F52">
        <v>12.469999999999999</v>
      </c>
      <c r="G52">
        <v>100</v>
      </c>
      <c r="H52">
        <v>45.59</v>
      </c>
      <c r="R52">
        <v>8.9099999999999966</v>
      </c>
      <c r="S52">
        <v>39.019999999999996</v>
      </c>
      <c r="T52">
        <v>99</v>
      </c>
      <c r="U52">
        <v>17.435000000000002</v>
      </c>
    </row>
    <row r="53" spans="1:21" x14ac:dyDescent="0.3">
      <c r="A53">
        <v>100</v>
      </c>
      <c r="B53">
        <v>7.0999999999999943</v>
      </c>
      <c r="C53">
        <v>100</v>
      </c>
      <c r="D53">
        <v>0.49500000000000455</v>
      </c>
      <c r="E53">
        <v>99.01</v>
      </c>
      <c r="F53">
        <v>12.995000000000005</v>
      </c>
      <c r="G53">
        <v>94</v>
      </c>
      <c r="H53">
        <v>46.97</v>
      </c>
      <c r="R53">
        <v>2.019999999999996</v>
      </c>
      <c r="S53">
        <v>36.734999999999999</v>
      </c>
      <c r="T53">
        <v>99.01</v>
      </c>
      <c r="U53">
        <v>16.39500000000001</v>
      </c>
    </row>
    <row r="54" spans="1:21" x14ac:dyDescent="0.3">
      <c r="A54">
        <v>100</v>
      </c>
      <c r="B54">
        <v>7.4900000000000091</v>
      </c>
      <c r="C54">
        <v>100</v>
      </c>
      <c r="D54">
        <v>32.814999999999998</v>
      </c>
      <c r="E54">
        <v>100</v>
      </c>
      <c r="F54">
        <v>14.074999999999989</v>
      </c>
      <c r="G54">
        <v>5</v>
      </c>
      <c r="H54">
        <v>38.119999999999997</v>
      </c>
      <c r="R54">
        <v>2.9699999999999989</v>
      </c>
      <c r="S54">
        <v>36.894999999999996</v>
      </c>
      <c r="T54">
        <v>99</v>
      </c>
      <c r="U54">
        <v>15.47999999999999</v>
      </c>
    </row>
    <row r="55" spans="1:21" x14ac:dyDescent="0.3">
      <c r="A55">
        <v>100</v>
      </c>
      <c r="B55">
        <v>6.4050000000000011</v>
      </c>
      <c r="C55">
        <v>100</v>
      </c>
      <c r="D55">
        <v>51.86</v>
      </c>
      <c r="E55">
        <v>100</v>
      </c>
      <c r="F55">
        <v>12.335000000000008</v>
      </c>
      <c r="G55">
        <v>6.9300000000000068</v>
      </c>
      <c r="H55">
        <v>39.524999999999999</v>
      </c>
      <c r="R55">
        <v>4.0799999999999983</v>
      </c>
      <c r="S55">
        <v>37.78</v>
      </c>
      <c r="T55">
        <v>99</v>
      </c>
      <c r="U55">
        <v>16.634999999999991</v>
      </c>
    </row>
    <row r="56" spans="1:21" x14ac:dyDescent="0.3">
      <c r="A56">
        <v>100</v>
      </c>
      <c r="B56">
        <v>3.6200000000000045</v>
      </c>
      <c r="C56">
        <v>100</v>
      </c>
      <c r="D56">
        <v>44.19</v>
      </c>
      <c r="E56">
        <v>100</v>
      </c>
      <c r="F56">
        <v>13.234999999999999</v>
      </c>
      <c r="G56">
        <v>6</v>
      </c>
      <c r="H56">
        <v>38.659999999999997</v>
      </c>
      <c r="R56">
        <v>8.9099999999999966</v>
      </c>
      <c r="S56">
        <v>33.28</v>
      </c>
      <c r="T56">
        <v>99.01</v>
      </c>
      <c r="U56">
        <v>17.454999999999998</v>
      </c>
    </row>
    <row r="57" spans="1:21" x14ac:dyDescent="0.3">
      <c r="A57">
        <v>100</v>
      </c>
      <c r="B57">
        <v>3.5699999999999932</v>
      </c>
      <c r="C57">
        <v>100</v>
      </c>
      <c r="D57">
        <v>51.895000000000003</v>
      </c>
      <c r="E57">
        <v>99</v>
      </c>
      <c r="F57">
        <v>13.199999999999989</v>
      </c>
      <c r="G57">
        <v>6</v>
      </c>
      <c r="H57">
        <v>39.33</v>
      </c>
      <c r="R57">
        <v>1.019999999999996</v>
      </c>
      <c r="S57">
        <v>37.130000000000003</v>
      </c>
      <c r="T57">
        <v>99</v>
      </c>
      <c r="U57">
        <v>19.329999999999998</v>
      </c>
    </row>
    <row r="58" spans="1:21" x14ac:dyDescent="0.3">
      <c r="A58">
        <v>100</v>
      </c>
      <c r="B58">
        <v>5.8250000000000028</v>
      </c>
      <c r="C58">
        <v>100</v>
      </c>
      <c r="D58">
        <v>38.754999999999995</v>
      </c>
      <c r="E58">
        <v>100</v>
      </c>
      <c r="F58">
        <v>11.490000000000009</v>
      </c>
      <c r="G58">
        <v>5</v>
      </c>
      <c r="H58">
        <v>38.659999999999997</v>
      </c>
      <c r="R58">
        <v>2.0400000000000063</v>
      </c>
      <c r="S58">
        <v>37.375</v>
      </c>
      <c r="T58">
        <v>99.01</v>
      </c>
      <c r="U58">
        <v>17.674999999999997</v>
      </c>
    </row>
    <row r="59" spans="1:21" x14ac:dyDescent="0.3">
      <c r="A59">
        <v>100</v>
      </c>
      <c r="B59">
        <v>4.5349999999999966</v>
      </c>
      <c r="C59">
        <v>100</v>
      </c>
      <c r="D59">
        <v>0</v>
      </c>
      <c r="E59">
        <v>100</v>
      </c>
      <c r="F59">
        <v>11.834999999999994</v>
      </c>
      <c r="G59">
        <v>52</v>
      </c>
      <c r="H59">
        <v>50.98</v>
      </c>
      <c r="R59">
        <v>3.9599999999999937</v>
      </c>
      <c r="S59">
        <v>37.244999999999997</v>
      </c>
      <c r="T59">
        <v>100</v>
      </c>
      <c r="U59">
        <v>20.189999999999998</v>
      </c>
    </row>
    <row r="60" spans="1:21" x14ac:dyDescent="0.3">
      <c r="A60">
        <v>100</v>
      </c>
      <c r="B60">
        <v>4.5250000000000057</v>
      </c>
      <c r="C60">
        <v>99</v>
      </c>
      <c r="D60">
        <v>39.11</v>
      </c>
      <c r="E60">
        <v>100</v>
      </c>
      <c r="F60">
        <v>10.5</v>
      </c>
      <c r="G60">
        <v>100</v>
      </c>
      <c r="H60">
        <v>48.015000000000001</v>
      </c>
      <c r="R60">
        <v>3.9599999999999937</v>
      </c>
      <c r="S60">
        <v>37.5</v>
      </c>
      <c r="T60">
        <v>99.01</v>
      </c>
      <c r="U60">
        <v>19.5</v>
      </c>
    </row>
    <row r="61" spans="1:21" x14ac:dyDescent="0.3">
      <c r="A61">
        <v>100</v>
      </c>
      <c r="B61">
        <v>5.4950000000000045</v>
      </c>
      <c r="C61">
        <v>100</v>
      </c>
      <c r="D61">
        <v>52.14</v>
      </c>
      <c r="E61">
        <v>99</v>
      </c>
      <c r="F61">
        <v>11.164999999999992</v>
      </c>
      <c r="G61">
        <v>100</v>
      </c>
      <c r="H61">
        <v>46.245000000000005</v>
      </c>
      <c r="R61">
        <v>58</v>
      </c>
      <c r="S61">
        <v>48.65</v>
      </c>
      <c r="T61">
        <v>99</v>
      </c>
      <c r="U61">
        <v>21.36</v>
      </c>
    </row>
    <row r="62" spans="1:21" x14ac:dyDescent="0.3">
      <c r="A62">
        <v>100</v>
      </c>
      <c r="B62">
        <v>4.5900000000000034</v>
      </c>
      <c r="C62">
        <v>100</v>
      </c>
      <c r="D62">
        <v>44.254999999999995</v>
      </c>
      <c r="E62">
        <v>100</v>
      </c>
      <c r="F62">
        <v>10.5</v>
      </c>
      <c r="G62">
        <v>100</v>
      </c>
      <c r="H62">
        <v>49.489999999999995</v>
      </c>
      <c r="R62">
        <v>99.01</v>
      </c>
      <c r="S62">
        <v>55.099999999999994</v>
      </c>
      <c r="T62">
        <v>99</v>
      </c>
      <c r="U62">
        <v>21.289999999999992</v>
      </c>
    </row>
    <row r="63" spans="1:21" x14ac:dyDescent="0.3">
      <c r="A63">
        <v>100</v>
      </c>
      <c r="B63">
        <v>4.9950000000000045</v>
      </c>
      <c r="C63">
        <v>100</v>
      </c>
      <c r="D63">
        <v>51.42</v>
      </c>
      <c r="E63">
        <v>100</v>
      </c>
      <c r="F63">
        <v>10</v>
      </c>
      <c r="G63">
        <v>100</v>
      </c>
      <c r="H63">
        <v>46.695</v>
      </c>
      <c r="R63">
        <v>84</v>
      </c>
      <c r="S63">
        <v>48.604999999999997</v>
      </c>
      <c r="T63">
        <v>99</v>
      </c>
      <c r="U63">
        <v>19.814999999999998</v>
      </c>
    </row>
    <row r="64" spans="1:21" x14ac:dyDescent="0.3">
      <c r="A64">
        <v>100</v>
      </c>
      <c r="B64">
        <v>4.0649999999999977</v>
      </c>
      <c r="C64">
        <v>100</v>
      </c>
      <c r="D64">
        <v>51.914999999999999</v>
      </c>
      <c r="E64">
        <v>100</v>
      </c>
      <c r="F64">
        <v>10.89500000000001</v>
      </c>
      <c r="G64">
        <v>97</v>
      </c>
      <c r="H64">
        <v>48.6</v>
      </c>
      <c r="R64">
        <v>5.0499999999999972</v>
      </c>
      <c r="S64">
        <v>35.625</v>
      </c>
      <c r="T64">
        <v>99</v>
      </c>
      <c r="U64">
        <v>17.050000000000011</v>
      </c>
    </row>
    <row r="65" spans="1:21" x14ac:dyDescent="0.3">
      <c r="A65">
        <v>100</v>
      </c>
      <c r="B65">
        <v>4.5799999999999983</v>
      </c>
      <c r="C65">
        <v>100</v>
      </c>
      <c r="D65">
        <v>17.819999999999993</v>
      </c>
      <c r="E65">
        <v>99.01</v>
      </c>
      <c r="F65">
        <v>11</v>
      </c>
      <c r="G65">
        <v>5</v>
      </c>
      <c r="H65">
        <v>38.384999999999998</v>
      </c>
      <c r="R65">
        <v>2.019999999999996</v>
      </c>
      <c r="S65">
        <v>37.130000000000003</v>
      </c>
      <c r="T65">
        <v>98.99</v>
      </c>
      <c r="U65">
        <v>17.789999999999992</v>
      </c>
    </row>
    <row r="66" spans="1:21" x14ac:dyDescent="0.3">
      <c r="A66">
        <v>100</v>
      </c>
      <c r="B66">
        <v>4.5</v>
      </c>
      <c r="C66">
        <v>100</v>
      </c>
      <c r="D66">
        <v>41.714999999999996</v>
      </c>
      <c r="E66">
        <v>100</v>
      </c>
      <c r="F66">
        <v>10.5</v>
      </c>
      <c r="G66">
        <v>3.0300000000000011</v>
      </c>
      <c r="H66">
        <v>38.615000000000002</v>
      </c>
      <c r="R66">
        <v>1.019999999999996</v>
      </c>
      <c r="S66">
        <v>37</v>
      </c>
      <c r="T66">
        <v>98.04</v>
      </c>
      <c r="U66">
        <v>18.509999999999991</v>
      </c>
    </row>
    <row r="67" spans="1:21" x14ac:dyDescent="0.3">
      <c r="A67">
        <v>100</v>
      </c>
      <c r="B67">
        <v>5.9300000000000068</v>
      </c>
      <c r="C67">
        <v>100</v>
      </c>
      <c r="D67">
        <v>52.674999999999997</v>
      </c>
      <c r="E67">
        <v>100</v>
      </c>
      <c r="F67">
        <v>12.36</v>
      </c>
      <c r="G67">
        <v>5.0499999999999972</v>
      </c>
      <c r="H67">
        <v>39.284999999999997</v>
      </c>
      <c r="R67">
        <v>3.9599999999999937</v>
      </c>
      <c r="S67">
        <v>39.164999999999999</v>
      </c>
      <c r="T67">
        <v>99</v>
      </c>
      <c r="U67">
        <v>21.36</v>
      </c>
    </row>
    <row r="68" spans="1:21" x14ac:dyDescent="0.3">
      <c r="A68">
        <v>100</v>
      </c>
      <c r="B68">
        <v>4.039999999999992</v>
      </c>
      <c r="C68">
        <v>100</v>
      </c>
      <c r="D68">
        <v>43.435000000000002</v>
      </c>
      <c r="E68">
        <v>99.01</v>
      </c>
      <c r="F68">
        <v>13.704999999999998</v>
      </c>
      <c r="G68">
        <v>9.7099999999999937</v>
      </c>
      <c r="H68">
        <v>38.515000000000001</v>
      </c>
      <c r="R68">
        <v>2.019999999999996</v>
      </c>
      <c r="S68">
        <v>37.019999999999996</v>
      </c>
      <c r="T68">
        <v>98.99</v>
      </c>
      <c r="U68">
        <v>22.215000000000003</v>
      </c>
    </row>
    <row r="69" spans="1:21" x14ac:dyDescent="0.3">
      <c r="A69">
        <v>100</v>
      </c>
      <c r="B69">
        <v>4.5450000000000017</v>
      </c>
      <c r="C69">
        <v>100</v>
      </c>
      <c r="D69">
        <v>50.93</v>
      </c>
      <c r="E69">
        <v>100</v>
      </c>
      <c r="F69">
        <v>13.215000000000003</v>
      </c>
      <c r="G69">
        <v>8.8199999999999932</v>
      </c>
      <c r="H69">
        <v>38.765000000000001</v>
      </c>
      <c r="R69">
        <v>2.9699999999999989</v>
      </c>
      <c r="S69">
        <v>36.980000000000004</v>
      </c>
      <c r="T69">
        <v>98.99</v>
      </c>
      <c r="U69">
        <v>21.810000000000002</v>
      </c>
    </row>
    <row r="70" spans="1:21" x14ac:dyDescent="0.3">
      <c r="A70">
        <v>100</v>
      </c>
      <c r="B70">
        <v>4.9950000000000045</v>
      </c>
      <c r="C70">
        <v>100</v>
      </c>
      <c r="D70">
        <v>29.129999999999995</v>
      </c>
      <c r="E70">
        <v>100</v>
      </c>
      <c r="F70">
        <v>12.310000000000002</v>
      </c>
      <c r="G70">
        <v>8.7399999999999949</v>
      </c>
      <c r="H70">
        <v>40.945</v>
      </c>
      <c r="R70">
        <v>4</v>
      </c>
      <c r="S70">
        <v>37.474999999999994</v>
      </c>
      <c r="T70">
        <v>99.01</v>
      </c>
      <c r="U70">
        <v>21.945000000000007</v>
      </c>
    </row>
    <row r="71" spans="1:21" x14ac:dyDescent="0.3">
      <c r="A71">
        <v>100</v>
      </c>
      <c r="B71">
        <v>4.1099999999999994</v>
      </c>
      <c r="C71">
        <v>100</v>
      </c>
      <c r="D71">
        <v>0</v>
      </c>
      <c r="E71">
        <v>100</v>
      </c>
      <c r="F71">
        <v>9.9000000000000057</v>
      </c>
      <c r="G71">
        <v>63</v>
      </c>
      <c r="H71">
        <v>43.144999999999996</v>
      </c>
      <c r="R71">
        <v>3</v>
      </c>
      <c r="S71">
        <v>37.5</v>
      </c>
      <c r="T71">
        <v>99</v>
      </c>
      <c r="U71">
        <v>20.900000000000006</v>
      </c>
    </row>
    <row r="72" spans="1:21" x14ac:dyDescent="0.3">
      <c r="A72">
        <v>100</v>
      </c>
      <c r="B72">
        <v>5.3900000000000006</v>
      </c>
      <c r="C72">
        <v>100</v>
      </c>
      <c r="D72">
        <v>41</v>
      </c>
      <c r="E72">
        <v>99.01</v>
      </c>
      <c r="F72">
        <v>11.930000000000007</v>
      </c>
      <c r="G72">
        <v>100</v>
      </c>
      <c r="H72">
        <v>47.81</v>
      </c>
      <c r="R72">
        <v>3</v>
      </c>
      <c r="S72">
        <v>37.375</v>
      </c>
      <c r="T72">
        <v>98.99</v>
      </c>
      <c r="U72">
        <v>20.950000000000003</v>
      </c>
    </row>
    <row r="73" spans="1:21" x14ac:dyDescent="0.3">
      <c r="A73">
        <v>100</v>
      </c>
      <c r="B73">
        <v>4.5349999999999966</v>
      </c>
      <c r="C73">
        <v>100</v>
      </c>
      <c r="D73">
        <v>51.545000000000002</v>
      </c>
      <c r="E73">
        <v>100</v>
      </c>
      <c r="F73">
        <v>13.569999999999993</v>
      </c>
      <c r="G73">
        <v>99.01</v>
      </c>
      <c r="H73">
        <v>45.63</v>
      </c>
      <c r="R73">
        <v>52.48</v>
      </c>
      <c r="S73">
        <v>46.580000000000005</v>
      </c>
      <c r="T73">
        <v>99.01</v>
      </c>
      <c r="U73">
        <v>19.75</v>
      </c>
    </row>
    <row r="74" spans="1:21" x14ac:dyDescent="0.3">
      <c r="A74">
        <v>100</v>
      </c>
      <c r="B74">
        <v>4.5349999999999966</v>
      </c>
      <c r="C74">
        <v>100</v>
      </c>
      <c r="D74">
        <v>43.935000000000002</v>
      </c>
      <c r="E74">
        <v>100</v>
      </c>
      <c r="F74">
        <v>10.990000000000009</v>
      </c>
      <c r="G74">
        <v>100</v>
      </c>
      <c r="H74">
        <v>47.89</v>
      </c>
      <c r="R74">
        <v>100</v>
      </c>
      <c r="S74">
        <v>50.364999999999995</v>
      </c>
      <c r="T74">
        <v>98.98</v>
      </c>
      <c r="U74">
        <v>19.14</v>
      </c>
    </row>
    <row r="75" spans="1:21" x14ac:dyDescent="0.3">
      <c r="A75">
        <v>100</v>
      </c>
      <c r="B75">
        <v>5.5250000000000057</v>
      </c>
      <c r="C75">
        <v>100</v>
      </c>
      <c r="D75">
        <v>51.98</v>
      </c>
      <c r="E75">
        <v>99</v>
      </c>
      <c r="F75">
        <v>13.189999999999998</v>
      </c>
      <c r="G75">
        <v>100</v>
      </c>
      <c r="H75">
        <v>47.419999999999995</v>
      </c>
      <c r="R75">
        <v>90.1</v>
      </c>
      <c r="S75">
        <v>51.72</v>
      </c>
      <c r="T75">
        <v>98.98</v>
      </c>
      <c r="U75">
        <v>18.525000000000006</v>
      </c>
    </row>
    <row r="76" spans="1:21" x14ac:dyDescent="0.3">
      <c r="A76">
        <v>100</v>
      </c>
      <c r="B76">
        <v>5.5600000000000023</v>
      </c>
      <c r="C76">
        <v>100</v>
      </c>
      <c r="D76">
        <v>19.625</v>
      </c>
      <c r="E76">
        <v>100</v>
      </c>
      <c r="F76">
        <v>13.10499999999999</v>
      </c>
      <c r="G76">
        <v>100</v>
      </c>
      <c r="H76">
        <v>47.884999999999998</v>
      </c>
      <c r="R76">
        <v>2</v>
      </c>
      <c r="S76">
        <v>37.994999999999997</v>
      </c>
      <c r="T76">
        <v>98.04</v>
      </c>
      <c r="U76">
        <v>20.705000000000013</v>
      </c>
    </row>
    <row r="77" spans="1:21" x14ac:dyDescent="0.3">
      <c r="A77">
        <v>100</v>
      </c>
      <c r="B77">
        <v>6.1099999999999994</v>
      </c>
      <c r="C77">
        <v>100</v>
      </c>
      <c r="D77">
        <v>0</v>
      </c>
      <c r="E77">
        <v>100</v>
      </c>
      <c r="F77">
        <v>12.439999999999998</v>
      </c>
      <c r="G77">
        <v>7</v>
      </c>
      <c r="H77">
        <v>38.89</v>
      </c>
      <c r="R77">
        <v>4.9000000000000057</v>
      </c>
      <c r="S77">
        <v>36.5</v>
      </c>
      <c r="T77">
        <v>99</v>
      </c>
      <c r="U77">
        <v>22.075000000000003</v>
      </c>
    </row>
    <row r="78" spans="1:21" x14ac:dyDescent="0.3">
      <c r="A78">
        <v>100</v>
      </c>
      <c r="B78">
        <v>6.4350000000000023</v>
      </c>
      <c r="C78">
        <v>100</v>
      </c>
      <c r="D78">
        <v>43</v>
      </c>
      <c r="E78">
        <v>100</v>
      </c>
      <c r="F78">
        <v>13.120000000000005</v>
      </c>
      <c r="G78">
        <v>2.0600000000000023</v>
      </c>
      <c r="H78">
        <v>38</v>
      </c>
      <c r="R78">
        <v>0</v>
      </c>
      <c r="S78">
        <v>37.380000000000003</v>
      </c>
      <c r="T78">
        <v>99.01</v>
      </c>
      <c r="U78">
        <v>21.980000000000004</v>
      </c>
    </row>
    <row r="79" spans="1:21" x14ac:dyDescent="0.3">
      <c r="A79">
        <v>100</v>
      </c>
      <c r="B79">
        <v>1.6150000000000091</v>
      </c>
      <c r="C79">
        <v>100</v>
      </c>
      <c r="D79">
        <v>52.230000000000004</v>
      </c>
      <c r="E79">
        <v>99.01</v>
      </c>
      <c r="F79">
        <v>11.460000000000008</v>
      </c>
      <c r="G79">
        <v>5.0499999999999972</v>
      </c>
      <c r="H79">
        <v>38.5</v>
      </c>
      <c r="R79">
        <v>3.9599999999999937</v>
      </c>
      <c r="S79">
        <v>38.869999999999997</v>
      </c>
      <c r="T79">
        <v>98.99</v>
      </c>
      <c r="U79">
        <v>18.909999999999997</v>
      </c>
    </row>
    <row r="80" spans="1:21" x14ac:dyDescent="0.3">
      <c r="A80">
        <v>99.02</v>
      </c>
      <c r="B80">
        <v>3.5699999999999932</v>
      </c>
      <c r="C80">
        <v>100</v>
      </c>
      <c r="D80">
        <v>43.365000000000002</v>
      </c>
      <c r="E80">
        <v>100</v>
      </c>
      <c r="F80">
        <v>10.590000000000003</v>
      </c>
      <c r="G80">
        <v>7</v>
      </c>
      <c r="H80">
        <v>38.07</v>
      </c>
      <c r="R80">
        <v>1.0100000000000051</v>
      </c>
      <c r="S80">
        <v>36.734999999999999</v>
      </c>
      <c r="T80">
        <v>98.99</v>
      </c>
      <c r="U80">
        <v>16.439999999999998</v>
      </c>
    </row>
    <row r="81" spans="1:21" x14ac:dyDescent="0.3">
      <c r="A81">
        <v>100</v>
      </c>
      <c r="B81">
        <v>3.6099999999999994</v>
      </c>
      <c r="C81">
        <v>100</v>
      </c>
      <c r="D81">
        <v>51.564999999999998</v>
      </c>
      <c r="E81">
        <v>100</v>
      </c>
      <c r="F81">
        <v>10.39500000000001</v>
      </c>
      <c r="G81">
        <v>6</v>
      </c>
      <c r="H81">
        <v>40.405000000000001</v>
      </c>
      <c r="R81">
        <v>2.019999999999996</v>
      </c>
      <c r="S81">
        <v>37.85</v>
      </c>
      <c r="T81">
        <v>98.02</v>
      </c>
      <c r="U81">
        <v>20.549999999999997</v>
      </c>
    </row>
    <row r="82" spans="1:21" x14ac:dyDescent="0.3">
      <c r="A82">
        <v>100</v>
      </c>
      <c r="B82">
        <v>5</v>
      </c>
      <c r="C82">
        <v>100</v>
      </c>
      <c r="D82">
        <v>51.2</v>
      </c>
      <c r="E82">
        <v>99.02</v>
      </c>
      <c r="F82">
        <v>11.385000000000005</v>
      </c>
      <c r="G82">
        <v>6.9300000000000068</v>
      </c>
      <c r="H82">
        <v>41.464999999999996</v>
      </c>
      <c r="R82">
        <v>2.019999999999996</v>
      </c>
      <c r="S82">
        <v>36.734999999999999</v>
      </c>
      <c r="T82">
        <v>98.99</v>
      </c>
      <c r="U82">
        <v>22.284999999999997</v>
      </c>
    </row>
    <row r="83" spans="1:21" x14ac:dyDescent="0.3">
      <c r="A83">
        <v>100</v>
      </c>
      <c r="B83">
        <v>4.9500000000000028</v>
      </c>
      <c r="C83">
        <v>100</v>
      </c>
      <c r="D83">
        <v>24.715000000000003</v>
      </c>
      <c r="E83">
        <v>100</v>
      </c>
      <c r="F83">
        <v>10.5</v>
      </c>
      <c r="G83">
        <v>4.9500000000000028</v>
      </c>
      <c r="H83">
        <v>39.625</v>
      </c>
      <c r="R83">
        <v>3</v>
      </c>
      <c r="S83">
        <v>37.875</v>
      </c>
      <c r="T83">
        <v>98.99</v>
      </c>
      <c r="U83">
        <v>18.61</v>
      </c>
    </row>
    <row r="84" spans="1:21" x14ac:dyDescent="0.3">
      <c r="A84">
        <v>100</v>
      </c>
      <c r="B84">
        <v>3.0949999999999989</v>
      </c>
      <c r="C84">
        <v>100</v>
      </c>
      <c r="D84">
        <v>44.2</v>
      </c>
      <c r="E84">
        <v>99.01</v>
      </c>
      <c r="F84">
        <v>10.414999999999992</v>
      </c>
      <c r="G84">
        <v>29.290000000000006</v>
      </c>
      <c r="H84">
        <v>41.685000000000002</v>
      </c>
      <c r="R84">
        <v>3.9599999999999937</v>
      </c>
      <c r="S84">
        <v>37.375</v>
      </c>
      <c r="T84">
        <v>98</v>
      </c>
      <c r="U84">
        <v>23.075000000000003</v>
      </c>
    </row>
    <row r="85" spans="1:21" x14ac:dyDescent="0.3">
      <c r="A85">
        <v>100</v>
      </c>
      <c r="B85">
        <v>4.5450000000000017</v>
      </c>
      <c r="C85">
        <v>100</v>
      </c>
      <c r="D85">
        <v>52.620000000000005</v>
      </c>
      <c r="E85">
        <v>100</v>
      </c>
      <c r="F85">
        <v>11.469999999999999</v>
      </c>
      <c r="G85">
        <v>100</v>
      </c>
      <c r="H85">
        <v>48.65</v>
      </c>
      <c r="R85">
        <v>4.9500000000000028</v>
      </c>
      <c r="S85">
        <v>37.130000000000003</v>
      </c>
      <c r="T85">
        <v>99</v>
      </c>
      <c r="U85">
        <v>21.439999999999998</v>
      </c>
    </row>
    <row r="86" spans="1:21" x14ac:dyDescent="0.3">
      <c r="A86">
        <v>100</v>
      </c>
      <c r="B86">
        <v>5.835000000000008</v>
      </c>
      <c r="C86">
        <v>100</v>
      </c>
      <c r="D86">
        <v>44.835000000000001</v>
      </c>
      <c r="E86">
        <v>100</v>
      </c>
      <c r="F86">
        <v>13.189999999999998</v>
      </c>
      <c r="G86">
        <v>99.01</v>
      </c>
      <c r="H86">
        <v>45.754999999999995</v>
      </c>
      <c r="R86">
        <v>61</v>
      </c>
      <c r="S86">
        <v>48.15</v>
      </c>
      <c r="T86">
        <v>99</v>
      </c>
      <c r="U86">
        <v>21.664999999999992</v>
      </c>
    </row>
    <row r="87" spans="1:21" x14ac:dyDescent="0.3">
      <c r="A87">
        <v>100</v>
      </c>
      <c r="B87">
        <v>5.3900000000000006</v>
      </c>
      <c r="C87">
        <v>100</v>
      </c>
      <c r="D87">
        <v>52.12</v>
      </c>
      <c r="E87">
        <v>99</v>
      </c>
      <c r="F87">
        <v>12.724999999999994</v>
      </c>
      <c r="G87">
        <v>100</v>
      </c>
      <c r="H87">
        <v>48.480000000000004</v>
      </c>
      <c r="R87">
        <v>100</v>
      </c>
      <c r="S87">
        <v>53.55</v>
      </c>
      <c r="T87">
        <v>99</v>
      </c>
      <c r="U87">
        <v>21.805000000000007</v>
      </c>
    </row>
    <row r="88" spans="1:21" x14ac:dyDescent="0.3">
      <c r="A88">
        <v>100</v>
      </c>
      <c r="B88">
        <v>4.5450000000000017</v>
      </c>
      <c r="C88">
        <v>100</v>
      </c>
      <c r="D88">
        <v>46.190000000000005</v>
      </c>
      <c r="E88">
        <v>100</v>
      </c>
      <c r="F88">
        <v>13.960000000000008</v>
      </c>
      <c r="G88">
        <v>100</v>
      </c>
      <c r="H88">
        <v>46.84</v>
      </c>
      <c r="R88">
        <v>79.210000000000008</v>
      </c>
      <c r="S88">
        <v>47.394999999999996</v>
      </c>
      <c r="T88">
        <v>98</v>
      </c>
      <c r="U88">
        <v>21.075000000000003</v>
      </c>
    </row>
    <row r="89" spans="1:21" x14ac:dyDescent="0.3">
      <c r="A89">
        <v>100</v>
      </c>
      <c r="B89">
        <v>3.0949999999999989</v>
      </c>
      <c r="C89">
        <v>100</v>
      </c>
      <c r="D89">
        <v>0.99000000000000909</v>
      </c>
      <c r="E89">
        <v>100</v>
      </c>
      <c r="F89">
        <v>13.490000000000009</v>
      </c>
      <c r="G89">
        <v>100</v>
      </c>
      <c r="H89">
        <v>48.54</v>
      </c>
      <c r="R89">
        <v>3.0600000000000023</v>
      </c>
      <c r="S89">
        <v>37.244999999999997</v>
      </c>
      <c r="T89">
        <v>98.99</v>
      </c>
      <c r="U89">
        <v>22.360000000000014</v>
      </c>
    </row>
    <row r="90" spans="1:21" x14ac:dyDescent="0.3">
      <c r="A90">
        <v>100</v>
      </c>
      <c r="B90">
        <v>4.5349999999999966</v>
      </c>
      <c r="C90">
        <v>100</v>
      </c>
      <c r="D90">
        <v>44.62</v>
      </c>
      <c r="E90">
        <v>99.01</v>
      </c>
      <c r="F90">
        <v>12.039999999999992</v>
      </c>
      <c r="G90">
        <v>37</v>
      </c>
      <c r="H90">
        <v>41.83</v>
      </c>
      <c r="R90">
        <v>3.0600000000000023</v>
      </c>
      <c r="S90">
        <v>36.734999999999999</v>
      </c>
      <c r="T90">
        <v>98.98</v>
      </c>
      <c r="U90">
        <v>23.585000000000008</v>
      </c>
    </row>
    <row r="91" spans="1:21" x14ac:dyDescent="0.3">
      <c r="A91">
        <v>100</v>
      </c>
      <c r="B91">
        <v>4.0799999999999983</v>
      </c>
      <c r="C91">
        <v>100</v>
      </c>
      <c r="D91">
        <v>51.635000000000005</v>
      </c>
      <c r="E91">
        <v>100</v>
      </c>
      <c r="F91">
        <v>10.685000000000002</v>
      </c>
      <c r="G91">
        <v>5</v>
      </c>
      <c r="H91">
        <v>38.615000000000002</v>
      </c>
      <c r="R91">
        <v>11.319999999999993</v>
      </c>
      <c r="S91">
        <v>36.734999999999999</v>
      </c>
      <c r="T91">
        <v>98.02</v>
      </c>
      <c r="U91">
        <v>22.049999999999997</v>
      </c>
    </row>
    <row r="92" spans="1:21" x14ac:dyDescent="0.3">
      <c r="A92">
        <v>100</v>
      </c>
      <c r="B92">
        <v>4.039999999999992</v>
      </c>
      <c r="C92">
        <v>100</v>
      </c>
      <c r="D92">
        <v>44</v>
      </c>
      <c r="E92">
        <v>100</v>
      </c>
      <c r="F92">
        <v>14.319999999999993</v>
      </c>
      <c r="G92">
        <v>5</v>
      </c>
      <c r="H92">
        <v>38.35</v>
      </c>
      <c r="R92">
        <v>11.930000000000007</v>
      </c>
      <c r="S92">
        <v>37.39</v>
      </c>
      <c r="T92">
        <v>99</v>
      </c>
      <c r="U92">
        <v>19.669999999999987</v>
      </c>
    </row>
    <row r="93" spans="1:21" x14ac:dyDescent="0.3">
      <c r="A93">
        <v>100</v>
      </c>
      <c r="B93">
        <v>4.5349999999999966</v>
      </c>
      <c r="C93">
        <v>100</v>
      </c>
      <c r="D93">
        <v>50.865000000000002</v>
      </c>
      <c r="E93">
        <v>99.01</v>
      </c>
      <c r="F93">
        <v>13.849999999999994</v>
      </c>
      <c r="G93">
        <v>6.9300000000000068</v>
      </c>
      <c r="H93">
        <v>39.25</v>
      </c>
      <c r="R93">
        <v>3.0600000000000023</v>
      </c>
      <c r="S93">
        <v>36.634999999999998</v>
      </c>
      <c r="T93">
        <v>98.02</v>
      </c>
      <c r="U93">
        <v>22.775000000000006</v>
      </c>
    </row>
    <row r="94" spans="1:21" x14ac:dyDescent="0.3">
      <c r="A94">
        <v>100</v>
      </c>
      <c r="B94">
        <v>5</v>
      </c>
      <c r="C94">
        <v>100</v>
      </c>
      <c r="D94">
        <v>51.134999999999998</v>
      </c>
      <c r="E94">
        <v>100</v>
      </c>
      <c r="F94">
        <v>12.319999999999993</v>
      </c>
      <c r="G94">
        <v>5.0499999999999972</v>
      </c>
      <c r="H94">
        <v>39.44</v>
      </c>
      <c r="R94">
        <v>3.0600000000000023</v>
      </c>
      <c r="S94">
        <v>36.814999999999998</v>
      </c>
      <c r="T94">
        <v>99</v>
      </c>
      <c r="U94">
        <v>21</v>
      </c>
    </row>
    <row r="95" spans="1:21" x14ac:dyDescent="0.3">
      <c r="A95">
        <v>100</v>
      </c>
      <c r="B95">
        <v>5.0049999999999955</v>
      </c>
      <c r="C95">
        <v>100</v>
      </c>
      <c r="D95">
        <v>10.984999999999999</v>
      </c>
      <c r="E95">
        <v>100</v>
      </c>
      <c r="F95">
        <v>12</v>
      </c>
      <c r="G95">
        <v>5.0999999999999943</v>
      </c>
      <c r="H95">
        <v>38.42</v>
      </c>
      <c r="R95">
        <v>2.019999999999996</v>
      </c>
      <c r="S95">
        <v>36.869999999999997</v>
      </c>
      <c r="T95">
        <v>98</v>
      </c>
      <c r="U95">
        <v>19.004999999999995</v>
      </c>
    </row>
    <row r="96" spans="1:21" x14ac:dyDescent="0.3">
      <c r="A96">
        <v>100</v>
      </c>
      <c r="B96">
        <v>6.9300000000000068</v>
      </c>
      <c r="C96">
        <v>100</v>
      </c>
      <c r="D96">
        <v>44.384999999999998</v>
      </c>
      <c r="E96">
        <v>98.99</v>
      </c>
      <c r="F96">
        <v>13.215000000000003</v>
      </c>
      <c r="G96">
        <v>5.8799999999999955</v>
      </c>
      <c r="H96">
        <v>41.61</v>
      </c>
      <c r="R96">
        <v>3.9599999999999937</v>
      </c>
      <c r="S96">
        <v>37.244999999999997</v>
      </c>
      <c r="T96">
        <v>99.01</v>
      </c>
      <c r="U96">
        <v>16.409999999999997</v>
      </c>
    </row>
    <row r="97" spans="1:21" x14ac:dyDescent="0.3">
      <c r="A97">
        <v>100</v>
      </c>
      <c r="B97">
        <v>5.039999999999992</v>
      </c>
      <c r="C97">
        <v>100</v>
      </c>
      <c r="D97">
        <v>51.355000000000004</v>
      </c>
      <c r="E97">
        <v>100</v>
      </c>
      <c r="F97">
        <v>12.634999999999991</v>
      </c>
      <c r="G97">
        <v>3.0300000000000011</v>
      </c>
      <c r="H97">
        <v>39.215000000000003</v>
      </c>
      <c r="R97">
        <v>3</v>
      </c>
      <c r="S97">
        <v>37.625</v>
      </c>
      <c r="T97">
        <v>98</v>
      </c>
      <c r="U97">
        <v>22.97999999999999</v>
      </c>
    </row>
    <row r="98" spans="1:21" x14ac:dyDescent="0.3">
      <c r="A98">
        <v>100</v>
      </c>
      <c r="B98">
        <v>6.5</v>
      </c>
      <c r="C98">
        <v>100</v>
      </c>
      <c r="D98">
        <v>44.12</v>
      </c>
      <c r="E98">
        <v>100</v>
      </c>
      <c r="F98">
        <v>13.189999999999998</v>
      </c>
      <c r="G98">
        <v>94</v>
      </c>
      <c r="H98">
        <v>51.22</v>
      </c>
      <c r="R98">
        <v>2.019999999999996</v>
      </c>
      <c r="S98">
        <v>37</v>
      </c>
      <c r="T98">
        <v>99</v>
      </c>
      <c r="U98">
        <v>19.800000000000011</v>
      </c>
    </row>
    <row r="99" spans="1:21" x14ac:dyDescent="0.3">
      <c r="A99">
        <v>100</v>
      </c>
      <c r="B99">
        <v>4.125</v>
      </c>
      <c r="C99">
        <v>100</v>
      </c>
      <c r="D99">
        <v>51.98</v>
      </c>
      <c r="E99">
        <v>99</v>
      </c>
      <c r="F99">
        <v>12.269999999999996</v>
      </c>
      <c r="G99">
        <v>100</v>
      </c>
      <c r="H99">
        <v>46</v>
      </c>
      <c r="R99">
        <v>3.9599999999999937</v>
      </c>
      <c r="S99">
        <v>37.375</v>
      </c>
      <c r="T99">
        <v>98.02</v>
      </c>
      <c r="U99">
        <v>18.97999999999999</v>
      </c>
    </row>
    <row r="100" spans="1:21" x14ac:dyDescent="0.3">
      <c r="A100">
        <v>100</v>
      </c>
      <c r="B100">
        <v>4.0649999999999977</v>
      </c>
      <c r="C100">
        <v>100</v>
      </c>
      <c r="D100">
        <v>52.69</v>
      </c>
      <c r="E100">
        <v>100</v>
      </c>
      <c r="F100">
        <v>11.335000000000008</v>
      </c>
      <c r="G100">
        <v>100</v>
      </c>
      <c r="H100">
        <v>47.06</v>
      </c>
      <c r="R100">
        <v>15</v>
      </c>
      <c r="S100">
        <v>39.519999999999996</v>
      </c>
      <c r="T100">
        <v>99</v>
      </c>
      <c r="U100">
        <v>16.949999999999989</v>
      </c>
    </row>
    <row r="101" spans="1:21" x14ac:dyDescent="0.3">
      <c r="A101">
        <v>100</v>
      </c>
      <c r="B101">
        <v>5.0600000000000023</v>
      </c>
      <c r="C101">
        <v>100</v>
      </c>
      <c r="D101">
        <v>44.06</v>
      </c>
      <c r="E101">
        <v>99.01</v>
      </c>
      <c r="F101">
        <v>11.585000000000008</v>
      </c>
      <c r="G101">
        <v>100</v>
      </c>
      <c r="H101">
        <v>48.87</v>
      </c>
      <c r="R101">
        <v>100</v>
      </c>
      <c r="S101">
        <v>52.74</v>
      </c>
      <c r="T101">
        <v>98</v>
      </c>
      <c r="U101">
        <v>18.314999999999998</v>
      </c>
    </row>
    <row r="102" spans="1:21" x14ac:dyDescent="0.3">
      <c r="A102">
        <v>100</v>
      </c>
      <c r="B102">
        <v>4.5349999999999966</v>
      </c>
      <c r="C102">
        <v>100</v>
      </c>
      <c r="D102">
        <v>51.914999999999999</v>
      </c>
      <c r="E102">
        <v>100</v>
      </c>
      <c r="F102">
        <v>14.189999999999998</v>
      </c>
      <c r="G102">
        <v>100</v>
      </c>
      <c r="H102">
        <v>47.744999999999997</v>
      </c>
      <c r="R102">
        <v>99</v>
      </c>
      <c r="S102">
        <v>49.945</v>
      </c>
      <c r="T102">
        <v>98.99</v>
      </c>
      <c r="U102">
        <v>20.044999999999987</v>
      </c>
    </row>
    <row r="103" spans="1:21" x14ac:dyDescent="0.3">
      <c r="A103">
        <v>100</v>
      </c>
      <c r="B103">
        <v>4.039999999999992</v>
      </c>
      <c r="C103">
        <v>100</v>
      </c>
      <c r="D103">
        <v>51.86</v>
      </c>
      <c r="E103">
        <v>99.01</v>
      </c>
      <c r="F103">
        <v>12.305000000000007</v>
      </c>
      <c r="G103">
        <v>81.19</v>
      </c>
      <c r="H103">
        <v>48.424999999999997</v>
      </c>
      <c r="R103">
        <v>32</v>
      </c>
      <c r="S103">
        <v>42.65</v>
      </c>
      <c r="T103">
        <v>98.02</v>
      </c>
      <c r="U103">
        <v>22.599999999999994</v>
      </c>
    </row>
    <row r="104" spans="1:21" x14ac:dyDescent="0.3">
      <c r="A104">
        <v>100</v>
      </c>
      <c r="B104">
        <v>4.9549999999999983</v>
      </c>
      <c r="C104">
        <v>100</v>
      </c>
      <c r="D104">
        <v>44.44</v>
      </c>
      <c r="E104">
        <v>100</v>
      </c>
      <c r="F104">
        <v>12.155000000000001</v>
      </c>
      <c r="G104">
        <v>7.9200000000000017</v>
      </c>
      <c r="H104">
        <v>38</v>
      </c>
      <c r="R104">
        <v>3</v>
      </c>
      <c r="S104">
        <v>36.869999999999997</v>
      </c>
      <c r="T104">
        <v>99</v>
      </c>
      <c r="U104">
        <v>23.459999999999994</v>
      </c>
    </row>
    <row r="105" spans="1:21" x14ac:dyDescent="0.3">
      <c r="A105">
        <v>100</v>
      </c>
      <c r="B105">
        <v>5.9300000000000068</v>
      </c>
      <c r="C105">
        <v>100</v>
      </c>
      <c r="D105">
        <v>51.914999999999999</v>
      </c>
      <c r="E105">
        <v>99</v>
      </c>
      <c r="F105">
        <v>9.9000000000000057</v>
      </c>
      <c r="G105">
        <v>4.1200000000000045</v>
      </c>
      <c r="H105">
        <v>38.119999999999997</v>
      </c>
      <c r="R105">
        <v>1.0100000000000051</v>
      </c>
      <c r="S105">
        <v>37.5</v>
      </c>
    </row>
    <row r="106" spans="1:21" x14ac:dyDescent="0.3">
      <c r="A106">
        <v>100</v>
      </c>
      <c r="B106">
        <v>5.039999999999992</v>
      </c>
      <c r="C106">
        <v>100</v>
      </c>
      <c r="D106">
        <v>51.9</v>
      </c>
      <c r="E106">
        <v>100</v>
      </c>
      <c r="F106">
        <v>10.504999999999995</v>
      </c>
      <c r="G106">
        <v>5.0999999999999943</v>
      </c>
      <c r="H106">
        <v>39.22</v>
      </c>
      <c r="R106">
        <v>2.019999999999996</v>
      </c>
      <c r="S106">
        <v>37.380000000000003</v>
      </c>
    </row>
    <row r="107" spans="1:21" x14ac:dyDescent="0.3">
      <c r="A107">
        <v>100</v>
      </c>
      <c r="B107">
        <v>3.0349999999999966</v>
      </c>
      <c r="C107">
        <v>100</v>
      </c>
      <c r="D107">
        <v>51</v>
      </c>
      <c r="E107">
        <v>99.01</v>
      </c>
      <c r="F107">
        <v>10.990000000000009</v>
      </c>
      <c r="G107">
        <v>9.9000000000000057</v>
      </c>
      <c r="H107">
        <v>38.119999999999997</v>
      </c>
      <c r="R107">
        <v>2.9699999999999989</v>
      </c>
      <c r="S107">
        <v>38.655000000000001</v>
      </c>
    </row>
    <row r="108" spans="1:21" x14ac:dyDescent="0.3">
      <c r="A108">
        <v>100</v>
      </c>
      <c r="B108">
        <v>4.9500000000000028</v>
      </c>
      <c r="C108">
        <v>100</v>
      </c>
      <c r="D108">
        <v>47.57</v>
      </c>
      <c r="E108">
        <v>100</v>
      </c>
      <c r="F108">
        <v>10.200000000000003</v>
      </c>
      <c r="G108">
        <v>7.9200000000000017</v>
      </c>
      <c r="H108">
        <v>39.32</v>
      </c>
    </row>
    <row r="109" spans="1:21" x14ac:dyDescent="0.3">
      <c r="A109">
        <v>100</v>
      </c>
      <c r="B109">
        <v>4.5</v>
      </c>
      <c r="C109">
        <v>100</v>
      </c>
      <c r="D109">
        <v>47.224999999999994</v>
      </c>
      <c r="E109">
        <v>99.01</v>
      </c>
      <c r="F109">
        <v>11.89</v>
      </c>
      <c r="G109">
        <v>6.0600000000000023</v>
      </c>
      <c r="H109">
        <v>43.09</v>
      </c>
    </row>
    <row r="110" spans="1:21" x14ac:dyDescent="0.3">
      <c r="A110">
        <v>99.01</v>
      </c>
      <c r="B110">
        <v>5.8900000000000006</v>
      </c>
      <c r="C110">
        <v>100</v>
      </c>
      <c r="D110">
        <v>52.414999999999999</v>
      </c>
      <c r="E110">
        <v>100</v>
      </c>
      <c r="F110">
        <v>12.265000000000001</v>
      </c>
      <c r="G110">
        <v>10.480000000000004</v>
      </c>
      <c r="H110">
        <v>39</v>
      </c>
    </row>
    <row r="111" spans="1:21" x14ac:dyDescent="0.3">
      <c r="A111">
        <v>100</v>
      </c>
      <c r="B111">
        <v>5.019999999999996</v>
      </c>
      <c r="C111">
        <v>100</v>
      </c>
      <c r="D111">
        <v>50.510000000000005</v>
      </c>
      <c r="E111">
        <v>99</v>
      </c>
      <c r="F111">
        <v>12.384999999999991</v>
      </c>
      <c r="G111">
        <v>1.0499999999999972</v>
      </c>
      <c r="H111">
        <v>38.774999999999999</v>
      </c>
    </row>
    <row r="112" spans="1:21" x14ac:dyDescent="0.3">
      <c r="A112">
        <v>100</v>
      </c>
      <c r="B112">
        <v>4.0649999999999977</v>
      </c>
      <c r="C112">
        <v>100</v>
      </c>
      <c r="D112">
        <v>42.855000000000004</v>
      </c>
      <c r="E112">
        <v>100</v>
      </c>
      <c r="F112">
        <v>12.900000000000006</v>
      </c>
      <c r="G112">
        <v>4.1200000000000045</v>
      </c>
      <c r="H112">
        <v>39.424999999999997</v>
      </c>
    </row>
    <row r="113" spans="1:8" x14ac:dyDescent="0.3">
      <c r="A113">
        <v>100</v>
      </c>
      <c r="B113">
        <v>4.1049999999999898</v>
      </c>
      <c r="C113">
        <v>100</v>
      </c>
      <c r="D113">
        <v>43.22</v>
      </c>
      <c r="E113">
        <v>99.01</v>
      </c>
      <c r="F113">
        <v>11.89500000000001</v>
      </c>
      <c r="G113">
        <v>100</v>
      </c>
      <c r="H113">
        <v>47.2</v>
      </c>
    </row>
    <row r="114" spans="1:8" x14ac:dyDescent="0.3">
      <c r="A114">
        <v>100</v>
      </c>
      <c r="B114">
        <v>5.0499999999999972</v>
      </c>
      <c r="C114">
        <v>100</v>
      </c>
      <c r="D114">
        <v>17.099999999999994</v>
      </c>
      <c r="E114">
        <v>100</v>
      </c>
      <c r="F114">
        <v>12.045000000000002</v>
      </c>
      <c r="G114">
        <v>100</v>
      </c>
      <c r="H114">
        <v>47.545000000000002</v>
      </c>
    </row>
    <row r="115" spans="1:8" x14ac:dyDescent="0.3">
      <c r="A115">
        <v>100</v>
      </c>
      <c r="B115">
        <v>3.0949999999999989</v>
      </c>
      <c r="C115">
        <v>100</v>
      </c>
      <c r="D115">
        <v>43.564999999999998</v>
      </c>
      <c r="E115">
        <v>99.01</v>
      </c>
      <c r="F115">
        <v>10.939999999999998</v>
      </c>
      <c r="G115">
        <v>100</v>
      </c>
      <c r="H115">
        <v>47.355000000000004</v>
      </c>
    </row>
    <row r="116" spans="1:8" x14ac:dyDescent="0.3">
      <c r="A116">
        <v>100</v>
      </c>
      <c r="B116">
        <v>4.9500000000000028</v>
      </c>
      <c r="C116">
        <v>100</v>
      </c>
      <c r="D116">
        <v>52.260000000000005</v>
      </c>
      <c r="E116">
        <v>100</v>
      </c>
      <c r="F116">
        <v>10.384999999999991</v>
      </c>
      <c r="G116">
        <v>100</v>
      </c>
      <c r="H116">
        <v>48.305</v>
      </c>
    </row>
    <row r="117" spans="1:8" x14ac:dyDescent="0.3">
      <c r="A117">
        <v>100</v>
      </c>
      <c r="B117">
        <v>6.375</v>
      </c>
      <c r="C117">
        <v>100</v>
      </c>
      <c r="D117">
        <v>51.77</v>
      </c>
      <c r="E117">
        <v>80</v>
      </c>
      <c r="F117">
        <v>38.550000000000011</v>
      </c>
      <c r="G117">
        <v>99</v>
      </c>
      <c r="H117">
        <v>49.33</v>
      </c>
    </row>
    <row r="118" spans="1:8" x14ac:dyDescent="0.3">
      <c r="C118">
        <v>100</v>
      </c>
      <c r="D118">
        <v>47.5</v>
      </c>
      <c r="E118">
        <v>100</v>
      </c>
      <c r="F118">
        <v>20.759999999999991</v>
      </c>
      <c r="G118">
        <v>57.43</v>
      </c>
      <c r="H118">
        <v>43.72</v>
      </c>
    </row>
    <row r="119" spans="1:8" x14ac:dyDescent="0.3">
      <c r="C119">
        <v>100</v>
      </c>
      <c r="D119">
        <v>47.134999999999998</v>
      </c>
      <c r="E119">
        <v>78</v>
      </c>
      <c r="F119">
        <v>43.56</v>
      </c>
      <c r="G119">
        <v>4.1200000000000045</v>
      </c>
      <c r="H119">
        <v>38.5</v>
      </c>
    </row>
    <row r="120" spans="1:8" x14ac:dyDescent="0.3">
      <c r="C120">
        <v>100</v>
      </c>
      <c r="D120">
        <v>52.260000000000005</v>
      </c>
      <c r="E120">
        <v>99</v>
      </c>
      <c r="F120">
        <v>22.579999999999984</v>
      </c>
      <c r="G120">
        <v>7.9200000000000017</v>
      </c>
      <c r="H120">
        <v>38.994999999999997</v>
      </c>
    </row>
    <row r="121" spans="1:8" x14ac:dyDescent="0.3">
      <c r="C121">
        <v>100</v>
      </c>
      <c r="D121">
        <v>53.375</v>
      </c>
      <c r="E121">
        <v>100</v>
      </c>
      <c r="F121">
        <v>19.099999999999994</v>
      </c>
    </row>
    <row r="122" spans="1:8" x14ac:dyDescent="0.3">
      <c r="C122">
        <v>100</v>
      </c>
      <c r="D122">
        <v>43.5</v>
      </c>
    </row>
    <row r="123" spans="1:8" x14ac:dyDescent="0.3">
      <c r="C123">
        <v>100</v>
      </c>
      <c r="D123">
        <v>49.905000000000001</v>
      </c>
    </row>
    <row r="124" spans="1:8" x14ac:dyDescent="0.3">
      <c r="C124">
        <v>100</v>
      </c>
      <c r="D124">
        <v>50.99</v>
      </c>
    </row>
    <row r="125" spans="1:8" x14ac:dyDescent="0.3">
      <c r="C125">
        <v>100</v>
      </c>
      <c r="D125">
        <v>40.909999999999997</v>
      </c>
    </row>
    <row r="126" spans="1:8" x14ac:dyDescent="0.3">
      <c r="C126">
        <v>100</v>
      </c>
      <c r="D126">
        <v>43.07</v>
      </c>
    </row>
    <row r="127" spans="1:8" x14ac:dyDescent="0.3">
      <c r="C127">
        <v>100</v>
      </c>
      <c r="D127">
        <v>51.365000000000002</v>
      </c>
    </row>
    <row r="128" spans="1:8" x14ac:dyDescent="0.3">
      <c r="C128">
        <v>100</v>
      </c>
      <c r="D128">
        <v>47.064999999999998</v>
      </c>
    </row>
    <row r="129" spans="3:4" x14ac:dyDescent="0.3">
      <c r="C129">
        <v>100</v>
      </c>
      <c r="D129">
        <v>47.88</v>
      </c>
    </row>
    <row r="130" spans="3:4" x14ac:dyDescent="0.3">
      <c r="C130">
        <v>100</v>
      </c>
      <c r="D130">
        <v>27.89</v>
      </c>
    </row>
    <row r="131" spans="3:4" x14ac:dyDescent="0.3">
      <c r="C131">
        <v>100</v>
      </c>
      <c r="D131">
        <v>10.564999999999998</v>
      </c>
    </row>
    <row r="132" spans="3:4" x14ac:dyDescent="0.3">
      <c r="C132">
        <v>100</v>
      </c>
      <c r="D132">
        <v>44</v>
      </c>
    </row>
    <row r="133" spans="3:4" x14ac:dyDescent="0.3">
      <c r="C133">
        <v>100</v>
      </c>
      <c r="D133">
        <v>51.075000000000003</v>
      </c>
    </row>
    <row r="134" spans="3:4" x14ac:dyDescent="0.3">
      <c r="C134">
        <v>100</v>
      </c>
      <c r="D134">
        <v>51</v>
      </c>
    </row>
    <row r="135" spans="3:4" x14ac:dyDescent="0.3">
      <c r="C135">
        <v>100</v>
      </c>
      <c r="D135">
        <v>43.625</v>
      </c>
    </row>
    <row r="136" spans="3:4" x14ac:dyDescent="0.3">
      <c r="C136">
        <v>100</v>
      </c>
      <c r="D136">
        <v>42.575000000000003</v>
      </c>
    </row>
    <row r="137" spans="3:4" x14ac:dyDescent="0.3">
      <c r="C137">
        <v>100</v>
      </c>
      <c r="D137">
        <v>26.375</v>
      </c>
    </row>
    <row r="138" spans="3:4" x14ac:dyDescent="0.3">
      <c r="C138">
        <v>100</v>
      </c>
      <c r="D138">
        <v>50.634999999999998</v>
      </c>
    </row>
    <row r="139" spans="3:4" x14ac:dyDescent="0.3">
      <c r="C139">
        <v>100</v>
      </c>
      <c r="D139">
        <v>41.305000000000007</v>
      </c>
    </row>
  </sheetData>
  <mergeCells count="11">
    <mergeCell ref="A2:D2"/>
    <mergeCell ref="E2:H2"/>
    <mergeCell ref="A3:B3"/>
    <mergeCell ref="C3:D3"/>
    <mergeCell ref="E3:F3"/>
    <mergeCell ref="G3:H3"/>
    <mergeCell ref="T2:U2"/>
    <mergeCell ref="I2:L2"/>
    <mergeCell ref="I3:J3"/>
    <mergeCell ref="K3:L3"/>
    <mergeCell ref="R2:S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3C83-AF82-4CFC-A60E-23A07618F2C0}">
  <dimension ref="A1:M169"/>
  <sheetViews>
    <sheetView topLeftCell="A10" zoomScale="70" zoomScaleNormal="70" workbookViewId="0">
      <selection activeCell="M22" sqref="M22"/>
    </sheetView>
  </sheetViews>
  <sheetFormatPr defaultRowHeight="14" x14ac:dyDescent="0.3"/>
  <sheetData>
    <row r="1" spans="1:13" x14ac:dyDescent="0.3">
      <c r="A1" s="3" t="s">
        <v>59</v>
      </c>
      <c r="B1" s="3"/>
      <c r="C1" s="3"/>
      <c r="D1" s="3"/>
      <c r="E1" s="3"/>
      <c r="F1" t="s">
        <v>61</v>
      </c>
    </row>
    <row r="2" spans="1:13" x14ac:dyDescent="0.3">
      <c r="A2" s="2" t="s">
        <v>60</v>
      </c>
      <c r="B2" s="2"/>
      <c r="C2" s="2"/>
      <c r="D2" s="2"/>
      <c r="E2" s="2"/>
      <c r="F2" s="2"/>
      <c r="J2" s="2" t="s">
        <v>67</v>
      </c>
      <c r="K2" s="3"/>
      <c r="L2" s="3"/>
      <c r="M2" s="3"/>
    </row>
    <row r="3" spans="1:13" x14ac:dyDescent="0.3">
      <c r="A3" s="2"/>
      <c r="B3" s="2"/>
      <c r="C3" s="2"/>
      <c r="D3" s="2"/>
      <c r="E3" s="2"/>
      <c r="F3" s="2"/>
      <c r="J3" s="3"/>
      <c r="K3" s="3"/>
      <c r="L3" s="3"/>
      <c r="M3" s="3"/>
    </row>
    <row r="4" spans="1:13" x14ac:dyDescent="0.3">
      <c r="A4" s="2"/>
      <c r="B4" s="2"/>
      <c r="C4" s="2"/>
      <c r="D4" s="2"/>
      <c r="E4" s="2"/>
      <c r="F4" s="2"/>
      <c r="J4" s="3"/>
      <c r="K4" s="3"/>
      <c r="L4" s="3"/>
      <c r="M4" s="3"/>
    </row>
    <row r="5" spans="1:13" x14ac:dyDescent="0.3">
      <c r="A5" t="s">
        <v>63</v>
      </c>
      <c r="B5" t="s">
        <v>62</v>
      </c>
      <c r="C5" t="s">
        <v>64</v>
      </c>
      <c r="D5" t="s">
        <v>62</v>
      </c>
      <c r="E5" t="s">
        <v>65</v>
      </c>
      <c r="F5" t="s">
        <v>62</v>
      </c>
      <c r="G5" s="4" t="s">
        <v>66</v>
      </c>
      <c r="H5" s="4"/>
    </row>
    <row r="6" spans="1:13" x14ac:dyDescent="0.3">
      <c r="A6">
        <v>39</v>
      </c>
      <c r="B6">
        <v>7</v>
      </c>
      <c r="C6">
        <v>7</v>
      </c>
      <c r="D6">
        <v>34.344999999999999</v>
      </c>
      <c r="E6">
        <v>54.9</v>
      </c>
      <c r="F6">
        <v>17.255000000000003</v>
      </c>
      <c r="G6" s="4"/>
      <c r="H6" s="4"/>
    </row>
    <row r="7" spans="1:13" x14ac:dyDescent="0.3">
      <c r="A7">
        <v>100</v>
      </c>
      <c r="B7">
        <v>0.5</v>
      </c>
      <c r="C7">
        <v>19</v>
      </c>
      <c r="D7">
        <v>53.51</v>
      </c>
      <c r="E7">
        <v>100</v>
      </c>
      <c r="F7">
        <v>38.4</v>
      </c>
      <c r="G7" s="4"/>
      <c r="H7" s="4"/>
    </row>
    <row r="8" spans="1:13" x14ac:dyDescent="0.3">
      <c r="A8">
        <v>100</v>
      </c>
      <c r="B8">
        <v>7.07</v>
      </c>
      <c r="C8">
        <v>100</v>
      </c>
      <c r="D8">
        <v>27.449999999999996</v>
      </c>
      <c r="E8">
        <v>100</v>
      </c>
      <c r="F8">
        <v>49.32</v>
      </c>
      <c r="G8" s="4"/>
      <c r="H8" s="4"/>
    </row>
    <row r="9" spans="1:13" x14ac:dyDescent="0.3">
      <c r="A9">
        <v>100</v>
      </c>
      <c r="B9">
        <v>3.5600000000000023</v>
      </c>
      <c r="C9">
        <v>100</v>
      </c>
      <c r="D9">
        <v>42.274999999999999</v>
      </c>
      <c r="E9">
        <v>100</v>
      </c>
      <c r="F9">
        <v>45.290000000000006</v>
      </c>
      <c r="G9" s="4"/>
      <c r="H9" s="4"/>
    </row>
    <row r="10" spans="1:13" x14ac:dyDescent="0.3">
      <c r="A10">
        <v>100</v>
      </c>
      <c r="B10">
        <v>52.53</v>
      </c>
      <c r="C10">
        <v>100</v>
      </c>
      <c r="D10">
        <v>42.015000000000001</v>
      </c>
      <c r="E10">
        <v>95.05</v>
      </c>
      <c r="F10">
        <v>49.685000000000002</v>
      </c>
    </row>
    <row r="11" spans="1:13" x14ac:dyDescent="0.3">
      <c r="A11">
        <v>100</v>
      </c>
      <c r="B11">
        <v>36.5</v>
      </c>
      <c r="C11">
        <v>100</v>
      </c>
      <c r="D11">
        <v>35.07</v>
      </c>
      <c r="E11">
        <v>79</v>
      </c>
      <c r="F11">
        <v>46.46</v>
      </c>
    </row>
    <row r="12" spans="1:13" x14ac:dyDescent="0.3">
      <c r="A12">
        <v>100</v>
      </c>
      <c r="B12">
        <v>0</v>
      </c>
      <c r="C12">
        <v>99</v>
      </c>
      <c r="D12">
        <v>48.53</v>
      </c>
      <c r="E12">
        <v>4.9500000000000028</v>
      </c>
      <c r="F12">
        <v>37.755000000000003</v>
      </c>
    </row>
    <row r="13" spans="1:13" x14ac:dyDescent="0.3">
      <c r="A13">
        <v>100</v>
      </c>
      <c r="B13">
        <v>7.5</v>
      </c>
      <c r="C13">
        <v>100</v>
      </c>
      <c r="D13">
        <v>48.284999999999997</v>
      </c>
      <c r="E13">
        <v>17.349999999999994</v>
      </c>
      <c r="F13">
        <v>42.104999999999997</v>
      </c>
    </row>
    <row r="14" spans="1:13" x14ac:dyDescent="0.3">
      <c r="A14">
        <v>100</v>
      </c>
      <c r="B14">
        <v>0</v>
      </c>
      <c r="C14">
        <v>100</v>
      </c>
      <c r="D14">
        <v>48.555</v>
      </c>
      <c r="E14">
        <v>100</v>
      </c>
      <c r="F14">
        <v>47.04</v>
      </c>
    </row>
    <row r="15" spans="1:13" x14ac:dyDescent="0.3">
      <c r="A15">
        <v>100</v>
      </c>
      <c r="B15">
        <v>7.5</v>
      </c>
      <c r="C15">
        <v>100</v>
      </c>
      <c r="D15">
        <v>46.44</v>
      </c>
      <c r="E15">
        <v>71.72</v>
      </c>
      <c r="F15">
        <v>44.664999999999999</v>
      </c>
    </row>
    <row r="16" spans="1:13" x14ac:dyDescent="0.3">
      <c r="A16">
        <v>100</v>
      </c>
      <c r="B16">
        <v>21.225000000000001</v>
      </c>
      <c r="C16">
        <v>100</v>
      </c>
      <c r="D16">
        <v>48.04</v>
      </c>
      <c r="E16">
        <v>99.01</v>
      </c>
      <c r="F16">
        <v>44.75</v>
      </c>
    </row>
    <row r="17" spans="1:6" x14ac:dyDescent="0.3">
      <c r="A17">
        <v>100</v>
      </c>
      <c r="B17">
        <v>45.11</v>
      </c>
      <c r="C17">
        <v>100</v>
      </c>
      <c r="D17">
        <v>45.255000000000003</v>
      </c>
      <c r="E17">
        <v>7.1400000000000006</v>
      </c>
      <c r="F17">
        <v>37</v>
      </c>
    </row>
    <row r="18" spans="1:6" x14ac:dyDescent="0.3">
      <c r="A18">
        <v>100</v>
      </c>
      <c r="B18">
        <v>29.534999999999997</v>
      </c>
      <c r="C18">
        <v>100</v>
      </c>
      <c r="D18">
        <v>49.86</v>
      </c>
      <c r="E18">
        <v>16.829999999999998</v>
      </c>
      <c r="F18">
        <v>41.354999999999997</v>
      </c>
    </row>
    <row r="19" spans="1:6" x14ac:dyDescent="0.3">
      <c r="A19">
        <v>100</v>
      </c>
      <c r="B19">
        <v>0</v>
      </c>
      <c r="C19">
        <v>99</v>
      </c>
      <c r="D19">
        <v>45.9</v>
      </c>
      <c r="E19">
        <v>100</v>
      </c>
      <c r="F19">
        <v>42.71</v>
      </c>
    </row>
    <row r="20" spans="1:6" x14ac:dyDescent="0.3">
      <c r="A20">
        <v>99</v>
      </c>
      <c r="B20">
        <v>8.4149999999999991</v>
      </c>
      <c r="C20">
        <v>100</v>
      </c>
      <c r="D20">
        <v>48.795000000000002</v>
      </c>
      <c r="E20">
        <v>51</v>
      </c>
      <c r="F20">
        <v>41.404999999999994</v>
      </c>
    </row>
    <row r="21" spans="1:6" x14ac:dyDescent="0.3">
      <c r="A21">
        <v>100</v>
      </c>
      <c r="B21">
        <v>2.0200000000000031</v>
      </c>
      <c r="C21">
        <v>100</v>
      </c>
      <c r="D21">
        <v>44.914999999999999</v>
      </c>
      <c r="E21">
        <v>5.8799999999999955</v>
      </c>
      <c r="F21">
        <v>36.734999999999999</v>
      </c>
    </row>
    <row r="22" spans="1:6" x14ac:dyDescent="0.3">
      <c r="A22">
        <v>100</v>
      </c>
      <c r="B22">
        <v>5</v>
      </c>
      <c r="C22">
        <v>100</v>
      </c>
      <c r="D22">
        <v>47.4</v>
      </c>
      <c r="E22">
        <v>4.9500000000000028</v>
      </c>
      <c r="F22">
        <v>37.5</v>
      </c>
    </row>
    <row r="23" spans="1:6" x14ac:dyDescent="0.3">
      <c r="A23">
        <v>100</v>
      </c>
      <c r="B23">
        <v>28.065000000000005</v>
      </c>
      <c r="C23">
        <v>81</v>
      </c>
      <c r="D23">
        <v>46.715000000000003</v>
      </c>
      <c r="E23">
        <v>3.0300000000000011</v>
      </c>
      <c r="F23">
        <v>39.604999999999997</v>
      </c>
    </row>
    <row r="24" spans="1:6" x14ac:dyDescent="0.3">
      <c r="A24">
        <v>100</v>
      </c>
      <c r="B24">
        <v>44.120000000000005</v>
      </c>
      <c r="C24">
        <v>6</v>
      </c>
      <c r="D24">
        <v>38.615000000000002</v>
      </c>
      <c r="E24">
        <v>85</v>
      </c>
      <c r="F24">
        <v>46.94</v>
      </c>
    </row>
    <row r="25" spans="1:6" x14ac:dyDescent="0.3">
      <c r="A25">
        <v>100</v>
      </c>
      <c r="B25">
        <v>54.174999999999997</v>
      </c>
      <c r="C25">
        <v>5.0499999999999972</v>
      </c>
      <c r="D25">
        <v>38.725000000000001</v>
      </c>
      <c r="E25">
        <v>99.01</v>
      </c>
      <c r="F25">
        <v>44.734999999999999</v>
      </c>
    </row>
    <row r="26" spans="1:6" x14ac:dyDescent="0.3">
      <c r="A26">
        <v>100</v>
      </c>
      <c r="B26">
        <v>39</v>
      </c>
      <c r="C26">
        <v>100</v>
      </c>
      <c r="D26">
        <v>47.46</v>
      </c>
      <c r="E26">
        <v>81.819999999999993</v>
      </c>
      <c r="F26">
        <v>46.494999999999997</v>
      </c>
    </row>
    <row r="27" spans="1:6" x14ac:dyDescent="0.3">
      <c r="A27">
        <v>100</v>
      </c>
      <c r="B27">
        <v>8.0799999999999983</v>
      </c>
      <c r="C27">
        <v>100</v>
      </c>
      <c r="D27">
        <v>46.754999999999995</v>
      </c>
      <c r="E27">
        <v>1.019999999999996</v>
      </c>
      <c r="F27">
        <v>36.225000000000001</v>
      </c>
    </row>
    <row r="28" spans="1:6" x14ac:dyDescent="0.3">
      <c r="A28">
        <v>100</v>
      </c>
      <c r="B28">
        <v>6.634999999999998</v>
      </c>
      <c r="C28">
        <v>100</v>
      </c>
      <c r="D28">
        <v>46.104999999999997</v>
      </c>
      <c r="E28">
        <v>5.8799999999999955</v>
      </c>
      <c r="F28">
        <v>37.880000000000003</v>
      </c>
    </row>
    <row r="29" spans="1:6" x14ac:dyDescent="0.3">
      <c r="A29">
        <v>100</v>
      </c>
      <c r="B29">
        <v>0</v>
      </c>
      <c r="C29">
        <v>100</v>
      </c>
      <c r="D29">
        <v>44.214999999999996</v>
      </c>
      <c r="E29">
        <v>1.9599999999999937</v>
      </c>
      <c r="F29">
        <v>41.51</v>
      </c>
    </row>
    <row r="30" spans="1:6" x14ac:dyDescent="0.3">
      <c r="A30">
        <v>100</v>
      </c>
      <c r="B30">
        <v>40.545000000000002</v>
      </c>
      <c r="C30">
        <v>36.630000000000003</v>
      </c>
      <c r="D30">
        <v>44.12</v>
      </c>
      <c r="E30">
        <v>3.0600000000000023</v>
      </c>
      <c r="F30">
        <v>36.36</v>
      </c>
    </row>
    <row r="31" spans="1:6" x14ac:dyDescent="0.3">
      <c r="A31">
        <v>100</v>
      </c>
      <c r="B31">
        <v>45.5</v>
      </c>
      <c r="C31">
        <v>4.0799999999999983</v>
      </c>
      <c r="D31">
        <v>39.625</v>
      </c>
      <c r="E31">
        <v>0</v>
      </c>
      <c r="F31">
        <v>38.6</v>
      </c>
    </row>
    <row r="32" spans="1:6" x14ac:dyDescent="0.3">
      <c r="A32">
        <v>100</v>
      </c>
      <c r="B32">
        <v>53.56</v>
      </c>
      <c r="C32">
        <v>3.0900000000000034</v>
      </c>
      <c r="D32">
        <v>38.5</v>
      </c>
      <c r="E32">
        <v>10</v>
      </c>
      <c r="F32">
        <v>58.674999999999997</v>
      </c>
    </row>
    <row r="33" spans="1:6" x14ac:dyDescent="0.3">
      <c r="A33">
        <v>100</v>
      </c>
      <c r="B33">
        <v>46.120000000000005</v>
      </c>
      <c r="C33">
        <v>43.56</v>
      </c>
      <c r="D33">
        <v>48.774999999999999</v>
      </c>
      <c r="E33">
        <v>33.33</v>
      </c>
      <c r="F33">
        <v>76.275000000000006</v>
      </c>
    </row>
    <row r="34" spans="1:6" x14ac:dyDescent="0.3">
      <c r="A34">
        <v>100</v>
      </c>
      <c r="B34">
        <v>0</v>
      </c>
      <c r="C34">
        <v>100</v>
      </c>
      <c r="D34">
        <v>44.045000000000002</v>
      </c>
      <c r="E34">
        <v>44.33</v>
      </c>
      <c r="F34">
        <v>74.004999999999995</v>
      </c>
    </row>
    <row r="35" spans="1:6" x14ac:dyDescent="0.3">
      <c r="A35">
        <v>100</v>
      </c>
      <c r="B35">
        <v>7.9200000000000017</v>
      </c>
      <c r="C35">
        <v>100</v>
      </c>
      <c r="D35">
        <v>42.954999999999998</v>
      </c>
      <c r="E35">
        <v>68</v>
      </c>
      <c r="F35">
        <v>22.794999999999995</v>
      </c>
    </row>
    <row r="36" spans="1:6" x14ac:dyDescent="0.3">
      <c r="A36">
        <v>100</v>
      </c>
      <c r="B36">
        <v>0</v>
      </c>
      <c r="C36">
        <v>98.99</v>
      </c>
      <c r="D36">
        <v>46.174999999999997</v>
      </c>
      <c r="E36">
        <v>73.739999999999995</v>
      </c>
      <c r="F36">
        <v>1</v>
      </c>
    </row>
    <row r="37" spans="1:6" x14ac:dyDescent="0.3">
      <c r="A37">
        <v>100</v>
      </c>
      <c r="B37">
        <v>51.94</v>
      </c>
      <c r="C37">
        <v>100</v>
      </c>
      <c r="D37">
        <v>42.2</v>
      </c>
      <c r="E37">
        <v>74</v>
      </c>
      <c r="F37">
        <v>1.009999999999998</v>
      </c>
    </row>
    <row r="38" spans="1:6" x14ac:dyDescent="0.3">
      <c r="A38">
        <v>100</v>
      </c>
      <c r="B38">
        <v>52.265000000000001</v>
      </c>
      <c r="C38">
        <v>52.53</v>
      </c>
      <c r="D38">
        <v>46.594999999999999</v>
      </c>
      <c r="E38">
        <v>73.739999999999995</v>
      </c>
      <c r="F38">
        <v>4.07</v>
      </c>
    </row>
    <row r="39" spans="1:6" x14ac:dyDescent="0.3">
      <c r="A39">
        <v>100</v>
      </c>
      <c r="B39">
        <v>43.94</v>
      </c>
      <c r="C39">
        <v>5.0499999999999972</v>
      </c>
      <c r="D39">
        <v>38.71</v>
      </c>
      <c r="E39">
        <v>74.489999999999995</v>
      </c>
      <c r="F39">
        <v>1.9799999999999969</v>
      </c>
    </row>
    <row r="40" spans="1:6" x14ac:dyDescent="0.3">
      <c r="A40">
        <v>100</v>
      </c>
      <c r="B40">
        <v>53.674999999999997</v>
      </c>
      <c r="C40">
        <v>4.0400000000000063</v>
      </c>
      <c r="D40">
        <v>39</v>
      </c>
      <c r="E40">
        <v>73.2</v>
      </c>
      <c r="F40">
        <v>1.009999999999998</v>
      </c>
    </row>
    <row r="41" spans="1:6" x14ac:dyDescent="0.3">
      <c r="A41">
        <v>100</v>
      </c>
      <c r="B41">
        <v>9.8999999999999986</v>
      </c>
      <c r="C41">
        <v>7</v>
      </c>
      <c r="D41">
        <v>37.894999999999996</v>
      </c>
      <c r="E41">
        <v>75</v>
      </c>
      <c r="F41">
        <v>3.4750000000000014</v>
      </c>
    </row>
    <row r="42" spans="1:6" x14ac:dyDescent="0.3">
      <c r="A42">
        <v>100</v>
      </c>
      <c r="B42">
        <v>6.634999999999998</v>
      </c>
      <c r="C42">
        <v>9.0900000000000034</v>
      </c>
      <c r="D42">
        <v>40.185000000000002</v>
      </c>
      <c r="E42">
        <v>72.73</v>
      </c>
      <c r="F42">
        <v>31.865000000000002</v>
      </c>
    </row>
    <row r="43" spans="1:6" x14ac:dyDescent="0.3">
      <c r="A43">
        <v>100</v>
      </c>
      <c r="B43">
        <v>11.089999999999996</v>
      </c>
      <c r="C43">
        <v>100</v>
      </c>
      <c r="D43">
        <v>45.5</v>
      </c>
      <c r="E43">
        <v>58.82</v>
      </c>
      <c r="F43">
        <v>67.17</v>
      </c>
    </row>
    <row r="44" spans="1:6" x14ac:dyDescent="0.3">
      <c r="A44">
        <v>78.789999999999992</v>
      </c>
      <c r="B44">
        <v>49.099999999999994</v>
      </c>
      <c r="C44">
        <v>100</v>
      </c>
      <c r="D44">
        <v>42.59</v>
      </c>
      <c r="E44">
        <v>55.67</v>
      </c>
      <c r="F44">
        <v>67.814999999999998</v>
      </c>
    </row>
    <row r="45" spans="1:6" x14ac:dyDescent="0.3">
      <c r="A45">
        <v>100</v>
      </c>
      <c r="B45">
        <v>53.67</v>
      </c>
      <c r="C45">
        <v>100</v>
      </c>
      <c r="D45">
        <v>45.49</v>
      </c>
      <c r="E45">
        <v>69.31</v>
      </c>
      <c r="F45">
        <v>16.160000000000004</v>
      </c>
    </row>
    <row r="46" spans="1:6" x14ac:dyDescent="0.3">
      <c r="A46">
        <v>100</v>
      </c>
      <c r="B46">
        <v>44.5</v>
      </c>
      <c r="C46">
        <v>99</v>
      </c>
      <c r="D46">
        <v>45.335000000000001</v>
      </c>
      <c r="E46">
        <v>74</v>
      </c>
      <c r="F46">
        <v>0</v>
      </c>
    </row>
    <row r="47" spans="1:6" x14ac:dyDescent="0.3">
      <c r="A47">
        <v>100</v>
      </c>
      <c r="B47">
        <v>52.58</v>
      </c>
      <c r="C47">
        <v>100</v>
      </c>
      <c r="D47">
        <v>43.645000000000003</v>
      </c>
      <c r="E47">
        <v>73.47</v>
      </c>
      <c r="F47">
        <v>1.009999999999998</v>
      </c>
    </row>
    <row r="48" spans="1:6" x14ac:dyDescent="0.3">
      <c r="A48">
        <v>100</v>
      </c>
      <c r="B48">
        <v>27.275000000000006</v>
      </c>
      <c r="C48">
        <v>45</v>
      </c>
      <c r="D48">
        <v>36.695</v>
      </c>
      <c r="E48">
        <v>72</v>
      </c>
      <c r="F48">
        <v>5.4450000000000003</v>
      </c>
    </row>
    <row r="49" spans="1:6" x14ac:dyDescent="0.3">
      <c r="A49">
        <v>100</v>
      </c>
      <c r="B49">
        <v>7.9200000000000017</v>
      </c>
      <c r="C49">
        <v>3.0600000000000023</v>
      </c>
      <c r="D49">
        <v>39.424999999999997</v>
      </c>
      <c r="E49">
        <v>76.77</v>
      </c>
      <c r="F49">
        <v>8.3150000000000048</v>
      </c>
    </row>
    <row r="50" spans="1:6" x14ac:dyDescent="0.3">
      <c r="A50">
        <v>100</v>
      </c>
      <c r="B50">
        <v>19.479999999999997</v>
      </c>
      <c r="C50">
        <v>5.8799999999999955</v>
      </c>
      <c r="D50">
        <v>38.5</v>
      </c>
      <c r="E50">
        <v>75.489999999999995</v>
      </c>
      <c r="F50">
        <v>2.4500000000000028</v>
      </c>
    </row>
    <row r="51" spans="1:6" x14ac:dyDescent="0.3">
      <c r="A51">
        <v>100</v>
      </c>
      <c r="B51">
        <v>44.900000000000006</v>
      </c>
      <c r="C51">
        <v>4</v>
      </c>
      <c r="D51">
        <v>40.594999999999999</v>
      </c>
      <c r="E51">
        <v>74</v>
      </c>
      <c r="F51">
        <v>2.4750000000000014</v>
      </c>
    </row>
    <row r="52" spans="1:6" x14ac:dyDescent="0.3">
      <c r="A52">
        <v>100</v>
      </c>
      <c r="B52">
        <v>53.954999999999998</v>
      </c>
      <c r="C52">
        <v>0</v>
      </c>
      <c r="D52">
        <v>42.03</v>
      </c>
      <c r="E52">
        <v>74.75</v>
      </c>
      <c r="F52">
        <v>4.4099999999999966</v>
      </c>
    </row>
    <row r="53" spans="1:6" x14ac:dyDescent="0.3">
      <c r="A53">
        <v>100</v>
      </c>
      <c r="B53">
        <v>44.39</v>
      </c>
      <c r="C53">
        <v>50.51</v>
      </c>
      <c r="D53">
        <v>65.694999999999993</v>
      </c>
      <c r="E53">
        <v>44</v>
      </c>
      <c r="F53">
        <v>62.370000000000005</v>
      </c>
    </row>
    <row r="54" spans="1:6" x14ac:dyDescent="0.3">
      <c r="A54">
        <v>100</v>
      </c>
      <c r="B54">
        <v>53.209999999999994</v>
      </c>
      <c r="C54">
        <v>67.349999999999994</v>
      </c>
      <c r="D54">
        <v>63.725000000000001</v>
      </c>
      <c r="E54">
        <v>32.67</v>
      </c>
      <c r="F54">
        <v>79.08</v>
      </c>
    </row>
    <row r="55" spans="1:6" x14ac:dyDescent="0.3">
      <c r="A55">
        <v>100</v>
      </c>
      <c r="B55">
        <v>21</v>
      </c>
      <c r="C55">
        <v>69.31</v>
      </c>
      <c r="D55">
        <v>60.575000000000003</v>
      </c>
      <c r="E55">
        <v>43.16</v>
      </c>
      <c r="F55">
        <v>74.25</v>
      </c>
    </row>
    <row r="56" spans="1:6" x14ac:dyDescent="0.3">
      <c r="A56">
        <v>100</v>
      </c>
      <c r="B56">
        <v>8</v>
      </c>
      <c r="C56">
        <v>69.31</v>
      </c>
      <c r="D56">
        <v>62.25</v>
      </c>
      <c r="E56">
        <v>73.789999999999992</v>
      </c>
      <c r="F56">
        <v>7</v>
      </c>
    </row>
    <row r="57" spans="1:6" x14ac:dyDescent="0.3">
      <c r="A57">
        <v>100</v>
      </c>
      <c r="B57">
        <v>21</v>
      </c>
      <c r="C57">
        <v>68.63</v>
      </c>
      <c r="D57">
        <v>62.134999999999998</v>
      </c>
      <c r="E57">
        <v>73.789999999999992</v>
      </c>
      <c r="F57">
        <v>2.9699999999999989</v>
      </c>
    </row>
    <row r="58" spans="1:6" x14ac:dyDescent="0.3">
      <c r="A58">
        <v>100</v>
      </c>
      <c r="B58">
        <v>43.295000000000002</v>
      </c>
      <c r="C58">
        <v>44</v>
      </c>
      <c r="D58">
        <v>50.519999999999996</v>
      </c>
      <c r="E58">
        <v>73</v>
      </c>
      <c r="F58">
        <v>1.5</v>
      </c>
    </row>
    <row r="59" spans="1:6" x14ac:dyDescent="0.3">
      <c r="A59">
        <v>100</v>
      </c>
      <c r="B59">
        <v>53.795000000000002</v>
      </c>
      <c r="C59">
        <v>4.9500000000000028</v>
      </c>
      <c r="D59">
        <v>38</v>
      </c>
      <c r="E59">
        <v>73</v>
      </c>
      <c r="F59">
        <v>3.9799999999999969</v>
      </c>
    </row>
    <row r="60" spans="1:6" x14ac:dyDescent="0.3">
      <c r="A60">
        <v>100</v>
      </c>
      <c r="B60">
        <v>43.5</v>
      </c>
      <c r="C60">
        <v>1.019999999999996</v>
      </c>
      <c r="D60">
        <v>41.424999999999997</v>
      </c>
      <c r="E60">
        <v>73.47</v>
      </c>
      <c r="F60">
        <v>6.9500000000000028</v>
      </c>
    </row>
    <row r="61" spans="1:6" x14ac:dyDescent="0.3">
      <c r="A61">
        <v>100</v>
      </c>
      <c r="B61">
        <v>52.08</v>
      </c>
      <c r="C61">
        <v>0</v>
      </c>
      <c r="D61">
        <v>43.45</v>
      </c>
      <c r="E61">
        <v>75.489999999999995</v>
      </c>
      <c r="F61">
        <v>1.4849999999999994</v>
      </c>
    </row>
    <row r="62" spans="1:6" x14ac:dyDescent="0.3">
      <c r="A62">
        <v>100</v>
      </c>
      <c r="B62">
        <v>38.755000000000003</v>
      </c>
      <c r="C62">
        <v>0</v>
      </c>
      <c r="D62">
        <v>42.2</v>
      </c>
      <c r="E62">
        <v>73.739999999999995</v>
      </c>
      <c r="F62">
        <v>1.5</v>
      </c>
    </row>
    <row r="63" spans="1:6" x14ac:dyDescent="0.3">
      <c r="A63">
        <v>100</v>
      </c>
      <c r="B63">
        <v>8</v>
      </c>
      <c r="C63">
        <v>6</v>
      </c>
      <c r="D63">
        <v>43.32</v>
      </c>
      <c r="E63">
        <v>73.2</v>
      </c>
      <c r="F63">
        <v>4.009999999999998</v>
      </c>
    </row>
    <row r="64" spans="1:6" x14ac:dyDescent="0.3">
      <c r="A64">
        <v>100</v>
      </c>
      <c r="B64">
        <v>29.28</v>
      </c>
      <c r="C64">
        <v>44.9</v>
      </c>
      <c r="D64">
        <v>47.935000000000002</v>
      </c>
      <c r="E64">
        <v>75.25</v>
      </c>
      <c r="F64">
        <v>3.4299999999999997</v>
      </c>
    </row>
    <row r="65" spans="1:6" x14ac:dyDescent="0.3">
      <c r="A65">
        <v>100</v>
      </c>
      <c r="B65">
        <v>44.66</v>
      </c>
      <c r="C65">
        <v>99.01</v>
      </c>
      <c r="D65">
        <v>44.52</v>
      </c>
      <c r="E65">
        <v>67.009999999999991</v>
      </c>
      <c r="F65">
        <v>53.655000000000001</v>
      </c>
    </row>
    <row r="66" spans="1:6" x14ac:dyDescent="0.3">
      <c r="A66">
        <v>100</v>
      </c>
      <c r="B66">
        <v>53.305000000000007</v>
      </c>
      <c r="C66">
        <v>100</v>
      </c>
      <c r="D66">
        <v>46.54</v>
      </c>
      <c r="E66">
        <v>57</v>
      </c>
      <c r="F66">
        <v>67.009999999999991</v>
      </c>
    </row>
    <row r="67" spans="1:6" x14ac:dyDescent="0.3">
      <c r="A67">
        <v>100</v>
      </c>
      <c r="B67">
        <v>44</v>
      </c>
      <c r="C67">
        <v>100</v>
      </c>
      <c r="D67">
        <v>43.63</v>
      </c>
      <c r="E67">
        <v>57</v>
      </c>
      <c r="F67">
        <v>62.5</v>
      </c>
    </row>
    <row r="68" spans="1:6" x14ac:dyDescent="0.3">
      <c r="A68">
        <v>100</v>
      </c>
      <c r="B68">
        <v>51.319999999999993</v>
      </c>
      <c r="C68">
        <v>100</v>
      </c>
      <c r="D68">
        <v>45.274999999999999</v>
      </c>
      <c r="E68">
        <v>0</v>
      </c>
      <c r="F68">
        <v>39.5</v>
      </c>
    </row>
    <row r="69" spans="1:6" x14ac:dyDescent="0.3">
      <c r="A69">
        <v>100</v>
      </c>
      <c r="B69">
        <v>6.5649999999999977</v>
      </c>
      <c r="C69">
        <v>100</v>
      </c>
      <c r="D69">
        <v>46.779999999999994</v>
      </c>
      <c r="E69">
        <v>0</v>
      </c>
      <c r="F69">
        <v>39.215000000000003</v>
      </c>
    </row>
    <row r="70" spans="1:6" x14ac:dyDescent="0.3">
      <c r="A70">
        <v>100</v>
      </c>
      <c r="B70">
        <v>0.99000000000000199</v>
      </c>
      <c r="C70">
        <v>15.840000000000003</v>
      </c>
      <c r="D70">
        <v>38.414999999999999</v>
      </c>
      <c r="E70">
        <v>0</v>
      </c>
      <c r="F70">
        <v>38.869999999999997</v>
      </c>
    </row>
    <row r="71" spans="1:6" x14ac:dyDescent="0.3">
      <c r="A71">
        <v>100</v>
      </c>
      <c r="B71">
        <v>32.254999999999995</v>
      </c>
      <c r="C71">
        <v>4.0400000000000063</v>
      </c>
      <c r="D71">
        <v>45.814999999999998</v>
      </c>
      <c r="E71">
        <v>6.0600000000000023</v>
      </c>
      <c r="F71">
        <v>38.1</v>
      </c>
    </row>
    <row r="72" spans="1:6" x14ac:dyDescent="0.3">
      <c r="A72">
        <v>100</v>
      </c>
      <c r="B72">
        <v>44.150000000000006</v>
      </c>
      <c r="C72">
        <v>7.769999999999996</v>
      </c>
      <c r="D72">
        <v>37.5</v>
      </c>
      <c r="E72">
        <v>1</v>
      </c>
      <c r="F72">
        <v>37.375</v>
      </c>
    </row>
    <row r="73" spans="1:6" x14ac:dyDescent="0.3">
      <c r="A73">
        <v>100</v>
      </c>
      <c r="B73">
        <v>52.614999999999995</v>
      </c>
      <c r="C73">
        <v>5.0499999999999972</v>
      </c>
      <c r="D73">
        <v>39.704999999999998</v>
      </c>
      <c r="E73">
        <v>3</v>
      </c>
      <c r="F73">
        <v>37.744999999999997</v>
      </c>
    </row>
    <row r="74" spans="1:6" x14ac:dyDescent="0.3">
      <c r="A74">
        <v>100</v>
      </c>
      <c r="B74">
        <v>44.66</v>
      </c>
      <c r="C74">
        <v>7.9200000000000017</v>
      </c>
      <c r="D74">
        <v>39.32</v>
      </c>
      <c r="E74">
        <v>3</v>
      </c>
      <c r="F74">
        <v>40.295000000000002</v>
      </c>
    </row>
    <row r="75" spans="1:6" x14ac:dyDescent="0.3">
      <c r="A75">
        <v>100</v>
      </c>
      <c r="B75">
        <v>52.064999999999998</v>
      </c>
      <c r="C75">
        <v>3.0600000000000023</v>
      </c>
      <c r="D75">
        <v>34.510000000000005</v>
      </c>
      <c r="E75">
        <v>1.0300000000000011</v>
      </c>
      <c r="F75">
        <v>40.594999999999999</v>
      </c>
    </row>
    <row r="76" spans="1:6" x14ac:dyDescent="0.3">
      <c r="B76">
        <v>39.795000000000002</v>
      </c>
      <c r="C76">
        <v>3</v>
      </c>
      <c r="D76">
        <v>38.234999999999999</v>
      </c>
      <c r="E76">
        <v>4</v>
      </c>
      <c r="F76">
        <v>39.284999999999997</v>
      </c>
    </row>
    <row r="77" spans="1:6" x14ac:dyDescent="0.3">
      <c r="B77">
        <v>0</v>
      </c>
      <c r="C77">
        <v>44.44</v>
      </c>
      <c r="D77">
        <v>44.24</v>
      </c>
      <c r="E77">
        <v>3.9599999999999937</v>
      </c>
      <c r="F77">
        <v>38.119999999999997</v>
      </c>
    </row>
    <row r="78" spans="1:6" x14ac:dyDescent="0.3">
      <c r="B78">
        <v>32.409999999999997</v>
      </c>
      <c r="C78">
        <v>100</v>
      </c>
      <c r="D78">
        <v>43.16</v>
      </c>
      <c r="E78">
        <v>2.0400000000000063</v>
      </c>
      <c r="F78">
        <v>37.755000000000003</v>
      </c>
    </row>
    <row r="79" spans="1:6" x14ac:dyDescent="0.3">
      <c r="B79">
        <v>43.680000000000007</v>
      </c>
      <c r="C79">
        <v>99</v>
      </c>
      <c r="D79">
        <v>47.645000000000003</v>
      </c>
      <c r="E79">
        <v>59.41</v>
      </c>
      <c r="F79">
        <v>46.025000000000006</v>
      </c>
    </row>
    <row r="80" spans="1:6" x14ac:dyDescent="0.3">
      <c r="B80">
        <v>54.06</v>
      </c>
      <c r="C80">
        <v>100</v>
      </c>
      <c r="D80">
        <v>45.44</v>
      </c>
      <c r="E80">
        <v>99</v>
      </c>
      <c r="F80">
        <v>46.634999999999998</v>
      </c>
    </row>
    <row r="81" spans="1:13" x14ac:dyDescent="0.3">
      <c r="C81">
        <v>20</v>
      </c>
      <c r="D81">
        <v>19.844999999999999</v>
      </c>
      <c r="E81">
        <v>69</v>
      </c>
      <c r="F81">
        <v>31.23</v>
      </c>
    </row>
    <row r="83" spans="1:13" x14ac:dyDescent="0.3">
      <c r="A83">
        <f>AVERAGE(A6:A75)</f>
        <v>98.811285714285717</v>
      </c>
      <c r="B83">
        <f t="shared" ref="B83:F83" si="0">AVERAGE(B6:B75)</f>
        <v>29.041428571428579</v>
      </c>
      <c r="C83">
        <f t="shared" si="0"/>
        <v>58.653142857142875</v>
      </c>
      <c r="D83">
        <f t="shared" si="0"/>
        <v>44.529357142857144</v>
      </c>
      <c r="E83">
        <f t="shared" si="0"/>
        <v>52.072285714285691</v>
      </c>
      <c r="F83">
        <f t="shared" si="0"/>
        <v>32.322499999999998</v>
      </c>
    </row>
    <row r="88" spans="1:13" x14ac:dyDescent="0.3">
      <c r="L88">
        <f>AVERAGE(L89:L122)</f>
        <v>22.387941176470591</v>
      </c>
      <c r="M88">
        <f>AVERAGE(M89:M129)</f>
        <v>21.560975609756095</v>
      </c>
    </row>
    <row r="89" spans="1:13" x14ac:dyDescent="0.3">
      <c r="L89">
        <v>17.82</v>
      </c>
      <c r="M89">
        <v>23.23</v>
      </c>
    </row>
    <row r="90" spans="1:13" x14ac:dyDescent="0.3">
      <c r="L90">
        <v>0</v>
      </c>
      <c r="M90">
        <v>0</v>
      </c>
    </row>
    <row r="91" spans="1:13" x14ac:dyDescent="0.3">
      <c r="L91">
        <v>0</v>
      </c>
      <c r="M91">
        <v>1</v>
      </c>
    </row>
    <row r="92" spans="1:13" x14ac:dyDescent="0.3">
      <c r="L92">
        <v>0</v>
      </c>
      <c r="M92">
        <v>0.98</v>
      </c>
    </row>
    <row r="93" spans="1:13" x14ac:dyDescent="0.3">
      <c r="L93">
        <v>1</v>
      </c>
      <c r="M93">
        <v>0</v>
      </c>
    </row>
    <row r="94" spans="1:13" x14ac:dyDescent="0.3">
      <c r="L94">
        <v>0</v>
      </c>
      <c r="M94">
        <v>0</v>
      </c>
    </row>
    <row r="95" spans="1:13" x14ac:dyDescent="0.3">
      <c r="B95">
        <v>14</v>
      </c>
      <c r="L95">
        <v>0</v>
      </c>
      <c r="M95">
        <v>0</v>
      </c>
    </row>
    <row r="96" spans="1:13" x14ac:dyDescent="0.3">
      <c r="B96">
        <v>1</v>
      </c>
      <c r="L96">
        <v>0</v>
      </c>
      <c r="M96">
        <v>0</v>
      </c>
    </row>
    <row r="97" spans="2:13" x14ac:dyDescent="0.3">
      <c r="B97">
        <v>14.14</v>
      </c>
      <c r="L97">
        <v>0</v>
      </c>
      <c r="M97">
        <v>0</v>
      </c>
    </row>
    <row r="98" spans="2:13" x14ac:dyDescent="0.3">
      <c r="B98">
        <v>7.1200000000000045</v>
      </c>
      <c r="L98">
        <v>0</v>
      </c>
      <c r="M98">
        <v>0</v>
      </c>
    </row>
    <row r="99" spans="2:13" x14ac:dyDescent="0.3">
      <c r="B99">
        <v>105.06</v>
      </c>
      <c r="L99">
        <v>13.13</v>
      </c>
      <c r="M99">
        <v>0</v>
      </c>
    </row>
    <row r="100" spans="2:13" x14ac:dyDescent="0.3">
      <c r="B100">
        <v>73</v>
      </c>
      <c r="L100">
        <v>62.14</v>
      </c>
      <c r="M100">
        <v>0.99</v>
      </c>
    </row>
    <row r="101" spans="2:13" x14ac:dyDescent="0.3">
      <c r="B101">
        <v>0</v>
      </c>
      <c r="L101">
        <v>100</v>
      </c>
      <c r="M101">
        <v>0</v>
      </c>
    </row>
    <row r="102" spans="2:13" x14ac:dyDescent="0.3">
      <c r="B102">
        <v>15</v>
      </c>
      <c r="L102">
        <v>50.49</v>
      </c>
      <c r="M102">
        <v>0</v>
      </c>
    </row>
    <row r="103" spans="2:13" x14ac:dyDescent="0.3">
      <c r="B103">
        <v>0</v>
      </c>
      <c r="L103">
        <v>19</v>
      </c>
      <c r="M103">
        <v>0</v>
      </c>
    </row>
    <row r="104" spans="2:13" x14ac:dyDescent="0.3">
      <c r="B104">
        <v>15</v>
      </c>
      <c r="L104">
        <v>27</v>
      </c>
      <c r="M104">
        <v>0</v>
      </c>
    </row>
    <row r="105" spans="2:13" x14ac:dyDescent="0.3">
      <c r="B105">
        <v>42.45</v>
      </c>
      <c r="L105">
        <v>64.95</v>
      </c>
      <c r="M105">
        <v>0</v>
      </c>
    </row>
    <row r="106" spans="2:13" x14ac:dyDescent="0.3">
      <c r="B106">
        <v>90.22</v>
      </c>
      <c r="L106">
        <v>18.95</v>
      </c>
      <c r="M106">
        <v>0</v>
      </c>
    </row>
    <row r="107" spans="2:13" x14ac:dyDescent="0.3">
      <c r="B107">
        <v>59.069999999999993</v>
      </c>
      <c r="L107">
        <v>40.4</v>
      </c>
      <c r="M107">
        <v>0</v>
      </c>
    </row>
    <row r="108" spans="2:13" x14ac:dyDescent="0.3">
      <c r="B108">
        <v>0</v>
      </c>
      <c r="L108">
        <v>74.260000000000005</v>
      </c>
      <c r="M108">
        <v>0</v>
      </c>
    </row>
    <row r="109" spans="2:13" x14ac:dyDescent="0.3">
      <c r="B109">
        <v>16.829999999999998</v>
      </c>
      <c r="L109">
        <v>18.37</v>
      </c>
      <c r="M109">
        <v>0</v>
      </c>
    </row>
    <row r="110" spans="2:13" x14ac:dyDescent="0.3">
      <c r="B110">
        <v>4.0400000000000063</v>
      </c>
      <c r="L110">
        <v>20</v>
      </c>
      <c r="M110">
        <v>18.63</v>
      </c>
    </row>
    <row r="111" spans="2:13" x14ac:dyDescent="0.3">
      <c r="B111">
        <v>10</v>
      </c>
      <c r="L111">
        <v>20.41</v>
      </c>
      <c r="M111">
        <v>24.51</v>
      </c>
    </row>
    <row r="112" spans="2:13" x14ac:dyDescent="0.3">
      <c r="B112">
        <v>56.13000000000001</v>
      </c>
      <c r="L112">
        <v>18.63</v>
      </c>
      <c r="M112">
        <v>22.33</v>
      </c>
    </row>
    <row r="113" spans="2:13" x14ac:dyDescent="0.3">
      <c r="B113">
        <v>88.240000000000009</v>
      </c>
      <c r="L113">
        <v>19.59</v>
      </c>
      <c r="M113">
        <v>23.23</v>
      </c>
    </row>
    <row r="114" spans="2:13" x14ac:dyDescent="0.3">
      <c r="B114">
        <v>108.35</v>
      </c>
      <c r="L114">
        <v>21</v>
      </c>
      <c r="M114">
        <v>32.67</v>
      </c>
    </row>
    <row r="115" spans="2:13" x14ac:dyDescent="0.3">
      <c r="B115">
        <v>78</v>
      </c>
      <c r="L115">
        <v>18.45</v>
      </c>
      <c r="M115">
        <v>84</v>
      </c>
    </row>
    <row r="116" spans="2:13" x14ac:dyDescent="0.3">
      <c r="B116">
        <v>16.159999999999997</v>
      </c>
      <c r="L116">
        <v>19.59</v>
      </c>
      <c r="M116">
        <v>86.87</v>
      </c>
    </row>
    <row r="117" spans="2:13" x14ac:dyDescent="0.3">
      <c r="B117">
        <v>13.269999999999996</v>
      </c>
      <c r="L117">
        <v>20</v>
      </c>
      <c r="M117">
        <v>85</v>
      </c>
    </row>
    <row r="118" spans="2:13" x14ac:dyDescent="0.3">
      <c r="B118">
        <v>0</v>
      </c>
      <c r="L118">
        <v>18.63</v>
      </c>
      <c r="M118">
        <v>84.85</v>
      </c>
    </row>
    <row r="119" spans="2:13" x14ac:dyDescent="0.3">
      <c r="B119">
        <v>81.09</v>
      </c>
      <c r="L119">
        <v>18.559999999999999</v>
      </c>
      <c r="M119">
        <v>53</v>
      </c>
    </row>
    <row r="120" spans="2:13" x14ac:dyDescent="0.3">
      <c r="B120">
        <v>91</v>
      </c>
      <c r="L120">
        <v>20.41</v>
      </c>
      <c r="M120">
        <v>25</v>
      </c>
    </row>
    <row r="121" spans="2:13" x14ac:dyDescent="0.3">
      <c r="B121">
        <v>107.12</v>
      </c>
      <c r="L121">
        <v>20.59</v>
      </c>
      <c r="M121">
        <v>23.76</v>
      </c>
    </row>
    <row r="122" spans="2:13" x14ac:dyDescent="0.3">
      <c r="B122">
        <v>92.240000000000009</v>
      </c>
      <c r="L122">
        <v>17.82</v>
      </c>
      <c r="M122">
        <v>23</v>
      </c>
    </row>
    <row r="123" spans="2:13" x14ac:dyDescent="0.3">
      <c r="B123">
        <v>0</v>
      </c>
      <c r="L123">
        <v>52.48</v>
      </c>
      <c r="M123">
        <v>22</v>
      </c>
    </row>
    <row r="124" spans="2:13" x14ac:dyDescent="0.3">
      <c r="B124">
        <v>15.840000000000003</v>
      </c>
      <c r="L124">
        <v>88.12</v>
      </c>
      <c r="M124">
        <v>23.76</v>
      </c>
    </row>
    <row r="125" spans="2:13" x14ac:dyDescent="0.3">
      <c r="B125">
        <v>0</v>
      </c>
      <c r="L125">
        <v>89</v>
      </c>
      <c r="M125">
        <v>20.2</v>
      </c>
    </row>
    <row r="126" spans="2:13" x14ac:dyDescent="0.3">
      <c r="B126">
        <v>103.88</v>
      </c>
      <c r="L126">
        <v>89.9</v>
      </c>
      <c r="M126">
        <v>24.04</v>
      </c>
    </row>
    <row r="127" spans="2:13" x14ac:dyDescent="0.3">
      <c r="B127">
        <v>104.53</v>
      </c>
      <c r="L127">
        <v>85.29</v>
      </c>
      <c r="M127">
        <v>24.04</v>
      </c>
    </row>
    <row r="128" spans="2:13" x14ac:dyDescent="0.3">
      <c r="B128">
        <v>87.88</v>
      </c>
      <c r="M128">
        <v>73.739999999999995</v>
      </c>
    </row>
    <row r="129" spans="2:13" x14ac:dyDescent="0.3">
      <c r="B129">
        <v>107.35</v>
      </c>
      <c r="M129">
        <v>83.17</v>
      </c>
    </row>
    <row r="130" spans="2:13" x14ac:dyDescent="0.3">
      <c r="B130">
        <v>19.799999999999997</v>
      </c>
      <c r="M130">
        <v>93.88</v>
      </c>
    </row>
    <row r="131" spans="2:13" x14ac:dyDescent="0.3">
      <c r="B131">
        <v>13.269999999999996</v>
      </c>
    </row>
    <row r="132" spans="2:13" x14ac:dyDescent="0.3">
      <c r="B132">
        <v>22.179999999999993</v>
      </c>
    </row>
    <row r="133" spans="2:13" x14ac:dyDescent="0.3">
      <c r="B133">
        <v>98.199999999999989</v>
      </c>
    </row>
    <row r="134" spans="2:13" x14ac:dyDescent="0.3">
      <c r="B134">
        <v>107.34</v>
      </c>
    </row>
    <row r="135" spans="2:13" x14ac:dyDescent="0.3">
      <c r="B135">
        <v>89</v>
      </c>
    </row>
    <row r="136" spans="2:13" x14ac:dyDescent="0.3">
      <c r="B136">
        <v>105.16</v>
      </c>
    </row>
    <row r="137" spans="2:13" x14ac:dyDescent="0.3">
      <c r="B137">
        <v>54.550000000000011</v>
      </c>
    </row>
    <row r="138" spans="2:13" x14ac:dyDescent="0.3">
      <c r="B138">
        <v>15.840000000000003</v>
      </c>
    </row>
    <row r="139" spans="2:13" x14ac:dyDescent="0.3">
      <c r="B139">
        <v>38.959999999999994</v>
      </c>
    </row>
    <row r="140" spans="2:13" x14ac:dyDescent="0.3">
      <c r="B140">
        <v>89.800000000000011</v>
      </c>
    </row>
    <row r="141" spans="2:13" x14ac:dyDescent="0.3">
      <c r="B141">
        <v>107.91</v>
      </c>
    </row>
    <row r="142" spans="2:13" x14ac:dyDescent="0.3">
      <c r="B142">
        <v>88.78</v>
      </c>
    </row>
    <row r="143" spans="2:13" x14ac:dyDescent="0.3">
      <c r="B143">
        <v>106.41999999999999</v>
      </c>
    </row>
    <row r="144" spans="2:13" x14ac:dyDescent="0.3">
      <c r="B144">
        <v>42</v>
      </c>
    </row>
    <row r="145" spans="2:2" x14ac:dyDescent="0.3">
      <c r="B145">
        <v>16</v>
      </c>
    </row>
    <row r="146" spans="2:2" x14ac:dyDescent="0.3">
      <c r="B146">
        <v>42</v>
      </c>
    </row>
    <row r="147" spans="2:2" x14ac:dyDescent="0.3">
      <c r="B147">
        <v>86.59</v>
      </c>
    </row>
    <row r="148" spans="2:2" x14ac:dyDescent="0.3">
      <c r="B148">
        <v>107.59</v>
      </c>
    </row>
    <row r="149" spans="2:2" x14ac:dyDescent="0.3">
      <c r="B149">
        <v>87</v>
      </c>
    </row>
    <row r="150" spans="2:2" x14ac:dyDescent="0.3">
      <c r="B150">
        <v>104.16</v>
      </c>
    </row>
    <row r="151" spans="2:2" x14ac:dyDescent="0.3">
      <c r="B151">
        <v>77.510000000000005</v>
      </c>
    </row>
    <row r="152" spans="2:2" x14ac:dyDescent="0.3">
      <c r="B152">
        <v>16</v>
      </c>
    </row>
    <row r="153" spans="2:2" x14ac:dyDescent="0.3">
      <c r="B153">
        <v>58.56</v>
      </c>
    </row>
    <row r="154" spans="2:2" x14ac:dyDescent="0.3">
      <c r="B154">
        <v>89.32</v>
      </c>
    </row>
    <row r="155" spans="2:2" x14ac:dyDescent="0.3">
      <c r="B155">
        <v>106.61000000000001</v>
      </c>
    </row>
    <row r="156" spans="2:2" x14ac:dyDescent="0.3">
      <c r="B156">
        <v>88</v>
      </c>
    </row>
    <row r="157" spans="2:2" x14ac:dyDescent="0.3">
      <c r="B157">
        <v>102.63999999999999</v>
      </c>
    </row>
    <row r="158" spans="2:2" x14ac:dyDescent="0.3">
      <c r="B158">
        <v>13.129999999999995</v>
      </c>
    </row>
    <row r="159" spans="2:2" x14ac:dyDescent="0.3">
      <c r="B159">
        <v>1.980000000000004</v>
      </c>
    </row>
    <row r="160" spans="2:2" x14ac:dyDescent="0.3">
      <c r="B160">
        <v>64.509999999999991</v>
      </c>
    </row>
    <row r="161" spans="2:2" x14ac:dyDescent="0.3">
      <c r="B161">
        <v>88.300000000000011</v>
      </c>
    </row>
    <row r="162" spans="2:2" x14ac:dyDescent="0.3">
      <c r="B162">
        <v>105.22999999999999</v>
      </c>
    </row>
    <row r="163" spans="2:2" x14ac:dyDescent="0.3">
      <c r="B163">
        <v>89.32</v>
      </c>
    </row>
    <row r="164" spans="2:2" x14ac:dyDescent="0.3">
      <c r="B164">
        <v>104.13</v>
      </c>
    </row>
    <row r="165" spans="2:2" x14ac:dyDescent="0.3">
      <c r="B165">
        <v>79.59</v>
      </c>
    </row>
    <row r="166" spans="2:2" x14ac:dyDescent="0.3">
      <c r="B166">
        <v>0</v>
      </c>
    </row>
    <row r="167" spans="2:2" x14ac:dyDescent="0.3">
      <c r="B167">
        <v>64.819999999999993</v>
      </c>
    </row>
    <row r="168" spans="2:2" x14ac:dyDescent="0.3">
      <c r="B168">
        <v>87.360000000000014</v>
      </c>
    </row>
    <row r="169" spans="2:2" x14ac:dyDescent="0.3">
      <c r="B169">
        <v>108.12</v>
      </c>
    </row>
  </sheetData>
  <mergeCells count="4">
    <mergeCell ref="A1:E1"/>
    <mergeCell ref="A2:F4"/>
    <mergeCell ref="G5:H9"/>
    <mergeCell ref="J2:M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6F5E-2D49-4A61-A095-553490294E23}">
  <dimension ref="B1:H126"/>
  <sheetViews>
    <sheetView topLeftCell="A90" workbookViewId="0">
      <selection activeCell="J107" sqref="J107"/>
    </sheetView>
  </sheetViews>
  <sheetFormatPr defaultRowHeight="14" x14ac:dyDescent="0.3"/>
  <sheetData>
    <row r="1" spans="2:8" x14ac:dyDescent="0.3">
      <c r="B1">
        <v>292</v>
      </c>
    </row>
    <row r="2" spans="2:8" x14ac:dyDescent="0.3">
      <c r="B2">
        <v>952</v>
      </c>
      <c r="D2">
        <v>0</v>
      </c>
      <c r="E2">
        <v>100</v>
      </c>
      <c r="F2">
        <v>100</v>
      </c>
      <c r="G2">
        <f>100-D2</f>
        <v>100</v>
      </c>
      <c r="H2">
        <f>100-AVERAGE(E2:F2)</f>
        <v>0</v>
      </c>
    </row>
    <row r="3" spans="2:8" x14ac:dyDescent="0.3">
      <c r="B3">
        <v>957</v>
      </c>
      <c r="D3">
        <v>1.98</v>
      </c>
      <c r="E3">
        <v>89</v>
      </c>
      <c r="F3">
        <v>99.01</v>
      </c>
      <c r="G3">
        <f t="shared" ref="G3:G66" si="0">100-D3</f>
        <v>98.02</v>
      </c>
      <c r="H3">
        <f t="shared" ref="H3:H66" si="1">100-AVERAGE(E3:F3)</f>
        <v>5.9950000000000045</v>
      </c>
    </row>
    <row r="4" spans="2:8" x14ac:dyDescent="0.3">
      <c r="B4">
        <v>1304</v>
      </c>
      <c r="D4">
        <v>0</v>
      </c>
      <c r="E4">
        <v>84</v>
      </c>
      <c r="F4">
        <v>65.38</v>
      </c>
      <c r="G4">
        <f t="shared" si="0"/>
        <v>100</v>
      </c>
      <c r="H4">
        <f t="shared" si="1"/>
        <v>25.310000000000002</v>
      </c>
    </row>
    <row r="5" spans="2:8" x14ac:dyDescent="0.3">
      <c r="B5">
        <v>1308</v>
      </c>
      <c r="D5">
        <v>0</v>
      </c>
      <c r="E5">
        <v>77.23</v>
      </c>
      <c r="F5">
        <v>69.23</v>
      </c>
      <c r="G5">
        <f t="shared" si="0"/>
        <v>100</v>
      </c>
      <c r="H5">
        <f t="shared" si="1"/>
        <v>26.769999999999996</v>
      </c>
    </row>
    <row r="6" spans="2:8" x14ac:dyDescent="0.3">
      <c r="B6">
        <v>1399</v>
      </c>
      <c r="D6">
        <v>0</v>
      </c>
      <c r="E6">
        <v>77.67</v>
      </c>
      <c r="F6">
        <v>36.19</v>
      </c>
      <c r="G6">
        <f t="shared" si="0"/>
        <v>100</v>
      </c>
      <c r="H6">
        <f t="shared" si="1"/>
        <v>43.07</v>
      </c>
    </row>
    <row r="7" spans="2:8" x14ac:dyDescent="0.3">
      <c r="B7">
        <v>1443</v>
      </c>
      <c r="D7">
        <v>0</v>
      </c>
      <c r="E7">
        <v>62.75</v>
      </c>
      <c r="F7">
        <v>54.9</v>
      </c>
      <c r="G7">
        <f t="shared" si="0"/>
        <v>100</v>
      </c>
      <c r="H7">
        <f t="shared" si="1"/>
        <v>41.174999999999997</v>
      </c>
    </row>
    <row r="8" spans="2:8" x14ac:dyDescent="0.3">
      <c r="B8">
        <v>1363</v>
      </c>
      <c r="D8">
        <v>0</v>
      </c>
      <c r="E8">
        <v>32.99</v>
      </c>
      <c r="F8">
        <v>76.239999999999995</v>
      </c>
      <c r="G8">
        <f t="shared" si="0"/>
        <v>100</v>
      </c>
      <c r="H8">
        <f t="shared" si="1"/>
        <v>45.385000000000005</v>
      </c>
    </row>
    <row r="9" spans="2:8" x14ac:dyDescent="0.3">
      <c r="B9">
        <v>1442</v>
      </c>
      <c r="D9">
        <v>0</v>
      </c>
      <c r="E9">
        <v>32</v>
      </c>
      <c r="F9">
        <v>83</v>
      </c>
      <c r="G9">
        <f t="shared" si="0"/>
        <v>100</v>
      </c>
      <c r="H9">
        <f t="shared" si="1"/>
        <v>42.5</v>
      </c>
    </row>
    <row r="10" spans="2:8" x14ac:dyDescent="0.3">
      <c r="B10">
        <v>1384</v>
      </c>
      <c r="D10">
        <v>0.99</v>
      </c>
      <c r="E10">
        <v>28.16</v>
      </c>
      <c r="F10">
        <v>76.47</v>
      </c>
      <c r="G10">
        <f t="shared" si="0"/>
        <v>99.01</v>
      </c>
      <c r="H10">
        <f t="shared" si="1"/>
        <v>47.685000000000002</v>
      </c>
    </row>
    <row r="11" spans="2:8" x14ac:dyDescent="0.3">
      <c r="B11">
        <v>1362</v>
      </c>
      <c r="D11">
        <v>0</v>
      </c>
      <c r="E11">
        <v>34.020000000000003</v>
      </c>
      <c r="F11">
        <v>80.81</v>
      </c>
      <c r="G11">
        <f t="shared" si="0"/>
        <v>100</v>
      </c>
      <c r="H11">
        <f t="shared" si="1"/>
        <v>42.584999999999994</v>
      </c>
    </row>
    <row r="12" spans="2:8" x14ac:dyDescent="0.3">
      <c r="B12">
        <v>1449</v>
      </c>
      <c r="D12">
        <v>0</v>
      </c>
      <c r="E12">
        <v>31.25</v>
      </c>
      <c r="F12">
        <v>78</v>
      </c>
      <c r="G12">
        <f t="shared" si="0"/>
        <v>100</v>
      </c>
      <c r="H12">
        <f t="shared" si="1"/>
        <v>45.375</v>
      </c>
    </row>
    <row r="13" spans="2:8" x14ac:dyDescent="0.3">
      <c r="B13">
        <v>1390</v>
      </c>
      <c r="D13">
        <v>0</v>
      </c>
      <c r="E13">
        <v>30.3</v>
      </c>
      <c r="F13">
        <v>80</v>
      </c>
      <c r="G13">
        <f t="shared" si="0"/>
        <v>100</v>
      </c>
      <c r="H13">
        <f t="shared" si="1"/>
        <v>44.85</v>
      </c>
    </row>
    <row r="14" spans="2:8" x14ac:dyDescent="0.3">
      <c r="B14">
        <v>1420</v>
      </c>
      <c r="D14">
        <v>0</v>
      </c>
      <c r="E14">
        <v>57.14</v>
      </c>
      <c r="F14">
        <v>42</v>
      </c>
      <c r="G14">
        <f t="shared" si="0"/>
        <v>100</v>
      </c>
      <c r="H14">
        <f t="shared" si="1"/>
        <v>50.43</v>
      </c>
    </row>
    <row r="15" spans="2:8" x14ac:dyDescent="0.3">
      <c r="B15">
        <v>1267</v>
      </c>
      <c r="D15">
        <v>0</v>
      </c>
      <c r="E15">
        <v>31.37</v>
      </c>
      <c r="F15">
        <v>77.23</v>
      </c>
      <c r="G15">
        <f t="shared" si="0"/>
        <v>100</v>
      </c>
      <c r="H15">
        <f t="shared" si="1"/>
        <v>45.699999999999996</v>
      </c>
    </row>
    <row r="16" spans="2:8" x14ac:dyDescent="0.3">
      <c r="B16">
        <v>1297</v>
      </c>
      <c r="D16">
        <v>0</v>
      </c>
      <c r="E16">
        <v>28.85</v>
      </c>
      <c r="F16">
        <v>78.64</v>
      </c>
      <c r="G16">
        <f t="shared" si="0"/>
        <v>100</v>
      </c>
      <c r="H16">
        <f t="shared" si="1"/>
        <v>46.254999999999995</v>
      </c>
    </row>
    <row r="17" spans="2:8" x14ac:dyDescent="0.3">
      <c r="B17">
        <v>1417</v>
      </c>
      <c r="D17">
        <v>28.71</v>
      </c>
      <c r="E17">
        <v>27.72</v>
      </c>
      <c r="F17">
        <v>84.69</v>
      </c>
      <c r="G17">
        <f t="shared" si="0"/>
        <v>71.289999999999992</v>
      </c>
      <c r="H17">
        <f t="shared" si="1"/>
        <v>43.795000000000002</v>
      </c>
    </row>
    <row r="18" spans="2:8" x14ac:dyDescent="0.3">
      <c r="B18">
        <v>1456</v>
      </c>
      <c r="D18">
        <v>25.74</v>
      </c>
      <c r="E18">
        <v>28.28</v>
      </c>
      <c r="F18">
        <v>88.12</v>
      </c>
      <c r="G18">
        <f t="shared" si="0"/>
        <v>74.260000000000005</v>
      </c>
      <c r="H18">
        <f t="shared" si="1"/>
        <v>41.8</v>
      </c>
    </row>
    <row r="19" spans="2:8" x14ac:dyDescent="0.3">
      <c r="B19">
        <v>1265</v>
      </c>
      <c r="D19">
        <v>0</v>
      </c>
      <c r="E19">
        <v>34.340000000000003</v>
      </c>
      <c r="F19">
        <v>75.760000000000005</v>
      </c>
      <c r="G19">
        <f t="shared" si="0"/>
        <v>100</v>
      </c>
      <c r="H19">
        <f t="shared" si="1"/>
        <v>44.949999999999996</v>
      </c>
    </row>
    <row r="20" spans="2:8" x14ac:dyDescent="0.3">
      <c r="B20">
        <v>1121</v>
      </c>
      <c r="D20">
        <v>0</v>
      </c>
      <c r="E20">
        <v>74.489999999999995</v>
      </c>
      <c r="F20">
        <v>39.6</v>
      </c>
      <c r="G20">
        <f t="shared" si="0"/>
        <v>100</v>
      </c>
      <c r="H20">
        <f t="shared" si="1"/>
        <v>42.954999999999998</v>
      </c>
    </row>
    <row r="21" spans="2:8" x14ac:dyDescent="0.3">
      <c r="B21">
        <v>1081</v>
      </c>
      <c r="D21">
        <v>33.67</v>
      </c>
      <c r="E21">
        <v>82</v>
      </c>
      <c r="F21">
        <v>28.87</v>
      </c>
      <c r="G21">
        <f t="shared" si="0"/>
        <v>66.33</v>
      </c>
      <c r="H21">
        <f t="shared" si="1"/>
        <v>44.564999999999998</v>
      </c>
    </row>
    <row r="22" spans="2:8" x14ac:dyDescent="0.3">
      <c r="B22">
        <v>1380</v>
      </c>
      <c r="D22">
        <v>95</v>
      </c>
      <c r="E22">
        <v>100</v>
      </c>
      <c r="F22">
        <v>23.53</v>
      </c>
      <c r="G22">
        <f t="shared" si="0"/>
        <v>5</v>
      </c>
      <c r="H22">
        <f t="shared" si="1"/>
        <v>38.234999999999999</v>
      </c>
    </row>
    <row r="23" spans="2:8" x14ac:dyDescent="0.3">
      <c r="B23">
        <v>1412</v>
      </c>
      <c r="D23">
        <v>88.78</v>
      </c>
      <c r="E23">
        <v>100</v>
      </c>
      <c r="F23">
        <v>22.45</v>
      </c>
      <c r="G23">
        <f t="shared" si="0"/>
        <v>11.219999999999999</v>
      </c>
      <c r="H23">
        <f t="shared" si="1"/>
        <v>38.774999999999999</v>
      </c>
    </row>
    <row r="24" spans="2:8" x14ac:dyDescent="0.3">
      <c r="B24">
        <v>1444</v>
      </c>
      <c r="D24">
        <v>1</v>
      </c>
      <c r="E24">
        <v>35.049999999999997</v>
      </c>
      <c r="F24">
        <v>74.510000000000005</v>
      </c>
      <c r="G24">
        <f t="shared" si="0"/>
        <v>99</v>
      </c>
      <c r="H24">
        <f t="shared" si="1"/>
        <v>45.22</v>
      </c>
    </row>
    <row r="25" spans="2:8" x14ac:dyDescent="0.3">
      <c r="B25">
        <v>1404</v>
      </c>
      <c r="D25">
        <v>0</v>
      </c>
      <c r="E25">
        <v>74</v>
      </c>
      <c r="F25">
        <v>37.76</v>
      </c>
      <c r="G25">
        <f t="shared" si="0"/>
        <v>100</v>
      </c>
      <c r="H25">
        <f t="shared" si="1"/>
        <v>44.120000000000005</v>
      </c>
    </row>
    <row r="26" spans="2:8" x14ac:dyDescent="0.3">
      <c r="B26">
        <v>1128</v>
      </c>
      <c r="D26">
        <v>0</v>
      </c>
      <c r="E26">
        <v>32</v>
      </c>
      <c r="F26">
        <v>76.7</v>
      </c>
      <c r="G26">
        <f t="shared" si="0"/>
        <v>100</v>
      </c>
      <c r="H26">
        <f t="shared" si="1"/>
        <v>45.65</v>
      </c>
    </row>
    <row r="27" spans="2:8" x14ac:dyDescent="0.3">
      <c r="B27">
        <v>1107</v>
      </c>
      <c r="D27">
        <v>0</v>
      </c>
      <c r="E27">
        <v>48.04</v>
      </c>
      <c r="F27">
        <v>60</v>
      </c>
      <c r="G27">
        <f t="shared" si="0"/>
        <v>100</v>
      </c>
      <c r="H27">
        <f t="shared" si="1"/>
        <v>45.980000000000004</v>
      </c>
    </row>
    <row r="28" spans="2:8" x14ac:dyDescent="0.3">
      <c r="B28">
        <v>1104</v>
      </c>
      <c r="D28">
        <v>78.790000000000006</v>
      </c>
      <c r="E28">
        <v>94.95</v>
      </c>
      <c r="F28">
        <v>25.74</v>
      </c>
      <c r="G28">
        <f t="shared" si="0"/>
        <v>21.209999999999994</v>
      </c>
      <c r="H28">
        <f t="shared" si="1"/>
        <v>39.655000000000001</v>
      </c>
    </row>
    <row r="29" spans="2:8" x14ac:dyDescent="0.3">
      <c r="B29">
        <v>1239</v>
      </c>
      <c r="D29">
        <v>96.94</v>
      </c>
      <c r="E29">
        <v>100</v>
      </c>
      <c r="F29">
        <v>23.71</v>
      </c>
      <c r="G29">
        <f t="shared" si="0"/>
        <v>3.0600000000000023</v>
      </c>
      <c r="H29">
        <f t="shared" si="1"/>
        <v>38.144999999999996</v>
      </c>
    </row>
    <row r="30" spans="2:8" x14ac:dyDescent="0.3">
      <c r="B30">
        <v>1424</v>
      </c>
      <c r="D30">
        <v>93</v>
      </c>
      <c r="E30">
        <v>100</v>
      </c>
      <c r="F30">
        <v>23.76</v>
      </c>
      <c r="G30">
        <f t="shared" si="0"/>
        <v>7</v>
      </c>
      <c r="H30">
        <f t="shared" si="1"/>
        <v>38.119999999999997</v>
      </c>
    </row>
    <row r="31" spans="2:8" x14ac:dyDescent="0.3">
      <c r="B31">
        <v>1466</v>
      </c>
      <c r="D31">
        <v>38.61</v>
      </c>
      <c r="E31">
        <v>88</v>
      </c>
      <c r="F31">
        <v>26</v>
      </c>
      <c r="G31">
        <f t="shared" si="0"/>
        <v>61.39</v>
      </c>
      <c r="H31">
        <f t="shared" si="1"/>
        <v>43</v>
      </c>
    </row>
    <row r="32" spans="2:8" x14ac:dyDescent="0.3">
      <c r="B32">
        <v>1443</v>
      </c>
      <c r="D32">
        <v>0</v>
      </c>
      <c r="E32">
        <v>75.489999999999995</v>
      </c>
      <c r="F32">
        <v>32.35</v>
      </c>
      <c r="G32">
        <f t="shared" si="0"/>
        <v>100</v>
      </c>
      <c r="H32">
        <f t="shared" si="1"/>
        <v>46.08</v>
      </c>
    </row>
    <row r="33" spans="2:8" x14ac:dyDescent="0.3">
      <c r="B33">
        <v>1418</v>
      </c>
      <c r="D33">
        <v>0</v>
      </c>
      <c r="E33">
        <v>83.67</v>
      </c>
      <c r="F33">
        <v>33.67</v>
      </c>
      <c r="G33">
        <f t="shared" si="0"/>
        <v>100</v>
      </c>
      <c r="H33">
        <f t="shared" si="1"/>
        <v>41.33</v>
      </c>
    </row>
    <row r="34" spans="2:8" x14ac:dyDescent="0.3">
      <c r="B34">
        <v>1097</v>
      </c>
      <c r="D34">
        <v>0</v>
      </c>
      <c r="E34">
        <v>72.38</v>
      </c>
      <c r="F34">
        <v>36.46</v>
      </c>
      <c r="G34">
        <f t="shared" si="0"/>
        <v>100</v>
      </c>
      <c r="H34">
        <f t="shared" si="1"/>
        <v>45.58</v>
      </c>
    </row>
    <row r="35" spans="2:8" x14ac:dyDescent="0.3">
      <c r="B35">
        <v>1113</v>
      </c>
      <c r="D35">
        <v>0</v>
      </c>
      <c r="E35">
        <v>77.45</v>
      </c>
      <c r="F35">
        <v>33.33</v>
      </c>
      <c r="G35">
        <f t="shared" si="0"/>
        <v>100</v>
      </c>
      <c r="H35">
        <f t="shared" si="1"/>
        <v>44.61</v>
      </c>
    </row>
    <row r="36" spans="2:8" x14ac:dyDescent="0.3">
      <c r="B36">
        <v>1095</v>
      </c>
      <c r="D36">
        <v>92</v>
      </c>
      <c r="E36">
        <v>96.97</v>
      </c>
      <c r="F36">
        <v>25</v>
      </c>
      <c r="G36">
        <f t="shared" si="0"/>
        <v>8</v>
      </c>
      <c r="H36">
        <f t="shared" si="1"/>
        <v>39.015000000000001</v>
      </c>
    </row>
    <row r="37" spans="2:8" x14ac:dyDescent="0.3">
      <c r="B37">
        <v>1094</v>
      </c>
      <c r="D37">
        <v>96.94</v>
      </c>
      <c r="E37">
        <v>100</v>
      </c>
      <c r="F37">
        <v>23.3</v>
      </c>
      <c r="G37">
        <f t="shared" si="0"/>
        <v>3.0600000000000023</v>
      </c>
      <c r="H37">
        <f t="shared" si="1"/>
        <v>38.35</v>
      </c>
    </row>
    <row r="38" spans="2:8" x14ac:dyDescent="0.3">
      <c r="B38">
        <v>1269</v>
      </c>
      <c r="D38">
        <v>93.94</v>
      </c>
      <c r="E38">
        <v>100</v>
      </c>
      <c r="F38">
        <v>24</v>
      </c>
      <c r="G38">
        <f t="shared" si="0"/>
        <v>6.0600000000000023</v>
      </c>
      <c r="H38">
        <f t="shared" si="1"/>
        <v>38</v>
      </c>
    </row>
    <row r="39" spans="2:8" x14ac:dyDescent="0.3">
      <c r="B39">
        <v>1458</v>
      </c>
      <c r="D39">
        <v>95.96</v>
      </c>
      <c r="E39">
        <v>100</v>
      </c>
      <c r="F39">
        <v>23.96</v>
      </c>
      <c r="G39">
        <f t="shared" si="0"/>
        <v>4.0400000000000063</v>
      </c>
      <c r="H39">
        <f t="shared" si="1"/>
        <v>38.019999999999996</v>
      </c>
    </row>
    <row r="40" spans="2:8" x14ac:dyDescent="0.3">
      <c r="B40">
        <v>1414</v>
      </c>
      <c r="D40">
        <v>29</v>
      </c>
      <c r="E40">
        <v>83</v>
      </c>
      <c r="F40">
        <v>25.74</v>
      </c>
      <c r="G40">
        <f t="shared" si="0"/>
        <v>71</v>
      </c>
      <c r="H40">
        <f t="shared" si="1"/>
        <v>45.63</v>
      </c>
    </row>
    <row r="41" spans="2:8" x14ac:dyDescent="0.3">
      <c r="B41">
        <v>1487</v>
      </c>
      <c r="D41">
        <v>0</v>
      </c>
      <c r="E41">
        <v>76.64</v>
      </c>
      <c r="F41">
        <v>35.79</v>
      </c>
      <c r="G41">
        <f t="shared" si="0"/>
        <v>100</v>
      </c>
      <c r="H41">
        <f t="shared" si="1"/>
        <v>43.784999999999997</v>
      </c>
    </row>
    <row r="42" spans="2:8" x14ac:dyDescent="0.3">
      <c r="B42">
        <v>1444</v>
      </c>
      <c r="D42">
        <v>0</v>
      </c>
      <c r="E42">
        <v>76.239999999999995</v>
      </c>
      <c r="F42">
        <v>32.04</v>
      </c>
      <c r="G42">
        <f t="shared" si="0"/>
        <v>100</v>
      </c>
      <c r="H42">
        <f t="shared" si="1"/>
        <v>45.86</v>
      </c>
    </row>
    <row r="43" spans="2:8" x14ac:dyDescent="0.3">
      <c r="B43">
        <v>1300</v>
      </c>
      <c r="D43">
        <v>0</v>
      </c>
      <c r="E43">
        <v>77.88</v>
      </c>
      <c r="F43">
        <v>34.69</v>
      </c>
      <c r="G43">
        <f t="shared" si="0"/>
        <v>100</v>
      </c>
      <c r="H43">
        <f t="shared" si="1"/>
        <v>43.715000000000003</v>
      </c>
    </row>
    <row r="44" spans="2:8" x14ac:dyDescent="0.3">
      <c r="B44">
        <v>1112</v>
      </c>
      <c r="D44">
        <v>1</v>
      </c>
      <c r="E44">
        <v>76</v>
      </c>
      <c r="F44">
        <v>34.69</v>
      </c>
      <c r="G44">
        <f t="shared" si="0"/>
        <v>99</v>
      </c>
      <c r="H44">
        <f t="shared" si="1"/>
        <v>44.655000000000001</v>
      </c>
    </row>
    <row r="45" spans="2:8" x14ac:dyDescent="0.3">
      <c r="B45">
        <v>1110</v>
      </c>
      <c r="D45">
        <v>49.5</v>
      </c>
      <c r="E45">
        <v>88</v>
      </c>
      <c r="F45">
        <v>27.88</v>
      </c>
      <c r="G45">
        <f t="shared" si="0"/>
        <v>50.5</v>
      </c>
      <c r="H45">
        <f t="shared" si="1"/>
        <v>42.06</v>
      </c>
    </row>
    <row r="46" spans="2:8" x14ac:dyDescent="0.3">
      <c r="B46">
        <v>1117</v>
      </c>
      <c r="D46">
        <v>95.96</v>
      </c>
      <c r="E46">
        <v>100</v>
      </c>
      <c r="F46">
        <v>23.3</v>
      </c>
      <c r="G46">
        <f t="shared" si="0"/>
        <v>4.0400000000000063</v>
      </c>
      <c r="H46">
        <f t="shared" si="1"/>
        <v>38.35</v>
      </c>
    </row>
    <row r="47" spans="2:8" x14ac:dyDescent="0.3">
      <c r="B47">
        <v>1113</v>
      </c>
      <c r="D47">
        <v>95.96</v>
      </c>
      <c r="E47">
        <v>100</v>
      </c>
      <c r="F47">
        <v>23.47</v>
      </c>
      <c r="G47">
        <f t="shared" si="0"/>
        <v>4.0400000000000063</v>
      </c>
      <c r="H47">
        <f t="shared" si="1"/>
        <v>38.265000000000001</v>
      </c>
    </row>
    <row r="48" spans="2:8" x14ac:dyDescent="0.3">
      <c r="B48">
        <v>1046</v>
      </c>
      <c r="D48">
        <v>95.96</v>
      </c>
      <c r="E48">
        <v>100</v>
      </c>
      <c r="F48">
        <v>24.24</v>
      </c>
      <c r="G48">
        <f t="shared" si="0"/>
        <v>4.0400000000000063</v>
      </c>
      <c r="H48">
        <f t="shared" si="1"/>
        <v>37.880000000000003</v>
      </c>
    </row>
    <row r="49" spans="2:8" x14ac:dyDescent="0.3">
      <c r="B49">
        <v>1462</v>
      </c>
      <c r="D49">
        <v>96.91</v>
      </c>
      <c r="E49">
        <v>100</v>
      </c>
      <c r="F49">
        <v>24.24</v>
      </c>
      <c r="G49">
        <f t="shared" si="0"/>
        <v>3.0900000000000034</v>
      </c>
      <c r="H49">
        <f t="shared" si="1"/>
        <v>37.880000000000003</v>
      </c>
    </row>
    <row r="50" spans="2:8" x14ac:dyDescent="0.3">
      <c r="B50">
        <v>1473</v>
      </c>
      <c r="D50">
        <v>84.85</v>
      </c>
      <c r="E50">
        <v>90.38</v>
      </c>
      <c r="F50">
        <v>21.57</v>
      </c>
      <c r="G50">
        <f t="shared" si="0"/>
        <v>15.150000000000006</v>
      </c>
      <c r="H50">
        <f t="shared" si="1"/>
        <v>44.025000000000006</v>
      </c>
    </row>
    <row r="51" spans="2:8" x14ac:dyDescent="0.3">
      <c r="B51">
        <v>1441</v>
      </c>
      <c r="D51">
        <v>0</v>
      </c>
      <c r="E51">
        <v>81.19</v>
      </c>
      <c r="F51">
        <v>32.29</v>
      </c>
      <c r="G51">
        <f t="shared" si="0"/>
        <v>100</v>
      </c>
      <c r="H51">
        <f t="shared" si="1"/>
        <v>43.260000000000005</v>
      </c>
    </row>
    <row r="52" spans="2:8" x14ac:dyDescent="0.3">
      <c r="B52">
        <v>1473</v>
      </c>
      <c r="D52">
        <v>0</v>
      </c>
      <c r="E52">
        <v>77</v>
      </c>
      <c r="F52">
        <v>34.340000000000003</v>
      </c>
      <c r="G52">
        <f t="shared" si="0"/>
        <v>100</v>
      </c>
      <c r="H52">
        <f t="shared" si="1"/>
        <v>44.33</v>
      </c>
    </row>
    <row r="53" spans="2:8" x14ac:dyDescent="0.3">
      <c r="B53">
        <v>1461</v>
      </c>
      <c r="D53">
        <v>0.99</v>
      </c>
      <c r="E53">
        <v>76.239999999999995</v>
      </c>
      <c r="F53">
        <v>35.71</v>
      </c>
      <c r="G53">
        <f t="shared" si="0"/>
        <v>99.01</v>
      </c>
      <c r="H53">
        <f t="shared" si="1"/>
        <v>44.025000000000006</v>
      </c>
    </row>
    <row r="54" spans="2:8" x14ac:dyDescent="0.3">
      <c r="B54">
        <v>1182</v>
      </c>
      <c r="D54">
        <v>0</v>
      </c>
      <c r="E54">
        <v>82</v>
      </c>
      <c r="F54">
        <v>34.020000000000003</v>
      </c>
      <c r="G54">
        <f t="shared" si="0"/>
        <v>100</v>
      </c>
      <c r="H54">
        <f t="shared" si="1"/>
        <v>41.989999999999995</v>
      </c>
    </row>
    <row r="55" spans="2:8" x14ac:dyDescent="0.3">
      <c r="B55">
        <v>1078</v>
      </c>
      <c r="D55">
        <v>0</v>
      </c>
      <c r="E55">
        <v>76</v>
      </c>
      <c r="F55">
        <v>33.01</v>
      </c>
      <c r="G55">
        <f t="shared" si="0"/>
        <v>100</v>
      </c>
      <c r="H55">
        <f t="shared" si="1"/>
        <v>45.495000000000005</v>
      </c>
    </row>
    <row r="56" spans="2:8" x14ac:dyDescent="0.3">
      <c r="B56">
        <v>1035</v>
      </c>
      <c r="D56">
        <v>80.81</v>
      </c>
      <c r="E56">
        <v>95</v>
      </c>
      <c r="F56">
        <v>26.47</v>
      </c>
      <c r="G56">
        <f t="shared" si="0"/>
        <v>19.189999999999998</v>
      </c>
      <c r="H56">
        <f t="shared" si="1"/>
        <v>39.265000000000001</v>
      </c>
    </row>
    <row r="57" spans="2:8" x14ac:dyDescent="0.3">
      <c r="B57">
        <v>1066</v>
      </c>
      <c r="D57">
        <v>95</v>
      </c>
      <c r="E57">
        <v>100</v>
      </c>
      <c r="F57">
        <v>22.33</v>
      </c>
      <c r="G57">
        <f t="shared" si="0"/>
        <v>5</v>
      </c>
      <c r="H57">
        <f t="shared" si="1"/>
        <v>38.835000000000001</v>
      </c>
    </row>
    <row r="58" spans="2:8" x14ac:dyDescent="0.3">
      <c r="B58">
        <v>1054</v>
      </c>
      <c r="D58">
        <v>93</v>
      </c>
      <c r="E58">
        <v>100</v>
      </c>
      <c r="F58">
        <v>22.77</v>
      </c>
      <c r="G58">
        <f t="shared" si="0"/>
        <v>7</v>
      </c>
      <c r="H58">
        <f t="shared" si="1"/>
        <v>38.615000000000002</v>
      </c>
    </row>
    <row r="59" spans="2:8" x14ac:dyDescent="0.3">
      <c r="B59">
        <v>1131</v>
      </c>
      <c r="D59">
        <v>93.07</v>
      </c>
      <c r="E59">
        <v>100</v>
      </c>
      <c r="F59">
        <v>21.36</v>
      </c>
      <c r="G59">
        <f t="shared" si="0"/>
        <v>6.9300000000000068</v>
      </c>
      <c r="H59">
        <f t="shared" si="1"/>
        <v>39.32</v>
      </c>
    </row>
    <row r="60" spans="2:8" x14ac:dyDescent="0.3">
      <c r="B60">
        <v>1176</v>
      </c>
      <c r="D60">
        <v>93.07</v>
      </c>
      <c r="E60">
        <v>100</v>
      </c>
      <c r="F60">
        <v>22.12</v>
      </c>
      <c r="G60">
        <f t="shared" si="0"/>
        <v>6.9300000000000068</v>
      </c>
      <c r="H60">
        <f t="shared" si="1"/>
        <v>38.94</v>
      </c>
    </row>
    <row r="61" spans="2:8" x14ac:dyDescent="0.3">
      <c r="B61">
        <v>1447</v>
      </c>
      <c r="D61">
        <v>96</v>
      </c>
      <c r="E61">
        <v>94</v>
      </c>
      <c r="F61">
        <v>23.23</v>
      </c>
      <c r="G61">
        <f t="shared" si="0"/>
        <v>4</v>
      </c>
      <c r="H61">
        <f t="shared" si="1"/>
        <v>41.384999999999998</v>
      </c>
    </row>
    <row r="62" spans="2:8" x14ac:dyDescent="0.3">
      <c r="B62">
        <v>1425</v>
      </c>
      <c r="D62">
        <v>30</v>
      </c>
      <c r="E62">
        <v>65.98</v>
      </c>
      <c r="F62">
        <v>49.02</v>
      </c>
      <c r="G62">
        <f t="shared" si="0"/>
        <v>70</v>
      </c>
      <c r="H62">
        <f t="shared" si="1"/>
        <v>42.5</v>
      </c>
    </row>
    <row r="63" spans="2:8" x14ac:dyDescent="0.3">
      <c r="B63">
        <v>1463</v>
      </c>
      <c r="D63">
        <v>1</v>
      </c>
      <c r="E63">
        <v>33.33</v>
      </c>
      <c r="F63">
        <v>78.849999999999994</v>
      </c>
      <c r="G63">
        <f t="shared" si="0"/>
        <v>99</v>
      </c>
      <c r="H63">
        <f t="shared" si="1"/>
        <v>43.910000000000004</v>
      </c>
    </row>
    <row r="64" spans="2:8" x14ac:dyDescent="0.3">
      <c r="B64">
        <v>1398</v>
      </c>
      <c r="D64">
        <v>0</v>
      </c>
      <c r="E64">
        <v>37.36</v>
      </c>
      <c r="F64">
        <v>73.790000000000006</v>
      </c>
      <c r="G64">
        <f t="shared" si="0"/>
        <v>100</v>
      </c>
      <c r="H64">
        <f t="shared" si="1"/>
        <v>44.424999999999997</v>
      </c>
    </row>
    <row r="65" spans="2:8" x14ac:dyDescent="0.3">
      <c r="B65">
        <v>1338</v>
      </c>
      <c r="D65">
        <v>0</v>
      </c>
      <c r="E65">
        <v>32.35</v>
      </c>
      <c r="F65">
        <v>81.19</v>
      </c>
      <c r="G65">
        <f t="shared" si="0"/>
        <v>100</v>
      </c>
      <c r="H65">
        <f t="shared" si="1"/>
        <v>43.230000000000004</v>
      </c>
    </row>
    <row r="66" spans="2:8" x14ac:dyDescent="0.3">
      <c r="B66">
        <v>1168</v>
      </c>
      <c r="D66">
        <v>0</v>
      </c>
      <c r="E66">
        <v>34.340000000000003</v>
      </c>
      <c r="F66">
        <v>74.510000000000005</v>
      </c>
      <c r="G66">
        <f t="shared" si="0"/>
        <v>100</v>
      </c>
      <c r="H66">
        <f t="shared" si="1"/>
        <v>45.574999999999996</v>
      </c>
    </row>
    <row r="67" spans="2:8" x14ac:dyDescent="0.3">
      <c r="B67">
        <v>1192</v>
      </c>
      <c r="D67">
        <v>16.829999999999998</v>
      </c>
      <c r="E67">
        <v>31.07</v>
      </c>
      <c r="F67">
        <v>82.83</v>
      </c>
      <c r="G67">
        <f t="shared" ref="G67:G126" si="2">100-D67</f>
        <v>83.17</v>
      </c>
      <c r="H67">
        <f t="shared" ref="H67:H126" si="3">100-AVERAGE(E67:F67)</f>
        <v>43.05</v>
      </c>
    </row>
    <row r="68" spans="2:8" x14ac:dyDescent="0.3">
      <c r="B68">
        <v>1096</v>
      </c>
      <c r="D68">
        <v>96.94</v>
      </c>
      <c r="E68">
        <v>56.12</v>
      </c>
      <c r="F68">
        <v>70.3</v>
      </c>
      <c r="G68">
        <f t="shared" si="2"/>
        <v>3.0600000000000023</v>
      </c>
      <c r="H68">
        <f t="shared" si="3"/>
        <v>36.790000000000006</v>
      </c>
    </row>
    <row r="69" spans="2:8" x14ac:dyDescent="0.3">
      <c r="B69">
        <v>1100</v>
      </c>
      <c r="D69">
        <v>93.07</v>
      </c>
      <c r="E69">
        <v>100</v>
      </c>
      <c r="F69">
        <v>25</v>
      </c>
      <c r="G69">
        <f t="shared" si="2"/>
        <v>6.9300000000000068</v>
      </c>
      <c r="H69">
        <f t="shared" si="3"/>
        <v>37.5</v>
      </c>
    </row>
    <row r="70" spans="2:8" x14ac:dyDescent="0.3">
      <c r="B70">
        <v>1105</v>
      </c>
      <c r="D70">
        <v>93.14</v>
      </c>
      <c r="E70">
        <v>100</v>
      </c>
      <c r="F70">
        <v>23.76</v>
      </c>
      <c r="G70">
        <f t="shared" si="2"/>
        <v>6.8599999999999994</v>
      </c>
      <c r="H70">
        <f t="shared" si="3"/>
        <v>38.119999999999997</v>
      </c>
    </row>
    <row r="71" spans="2:8" x14ac:dyDescent="0.3">
      <c r="B71">
        <v>1138</v>
      </c>
      <c r="D71">
        <v>94</v>
      </c>
      <c r="E71">
        <v>100</v>
      </c>
      <c r="F71">
        <v>22.86</v>
      </c>
      <c r="G71">
        <f t="shared" si="2"/>
        <v>6</v>
      </c>
      <c r="H71">
        <f t="shared" si="3"/>
        <v>38.57</v>
      </c>
    </row>
    <row r="72" spans="2:8" x14ac:dyDescent="0.3">
      <c r="B72">
        <v>1017</v>
      </c>
      <c r="D72">
        <v>94.95</v>
      </c>
      <c r="E72">
        <v>100</v>
      </c>
      <c r="F72">
        <v>23</v>
      </c>
      <c r="G72">
        <f t="shared" si="2"/>
        <v>5.0499999999999972</v>
      </c>
      <c r="H72">
        <f t="shared" si="3"/>
        <v>38.5</v>
      </c>
    </row>
    <row r="73" spans="2:8" x14ac:dyDescent="0.3">
      <c r="B73">
        <v>1442</v>
      </c>
      <c r="D73">
        <v>96</v>
      </c>
      <c r="E73">
        <v>95</v>
      </c>
      <c r="F73">
        <v>24</v>
      </c>
      <c r="G73">
        <f t="shared" si="2"/>
        <v>4</v>
      </c>
      <c r="H73">
        <f t="shared" si="3"/>
        <v>40.5</v>
      </c>
    </row>
    <row r="74" spans="2:8" x14ac:dyDescent="0.3">
      <c r="B74">
        <v>1463</v>
      </c>
      <c r="D74">
        <v>84.69</v>
      </c>
      <c r="E74">
        <v>100</v>
      </c>
      <c r="F74">
        <v>20.59</v>
      </c>
      <c r="G74">
        <f t="shared" si="2"/>
        <v>15.310000000000002</v>
      </c>
      <c r="H74">
        <f t="shared" si="3"/>
        <v>39.704999999999998</v>
      </c>
    </row>
    <row r="75" spans="2:8" x14ac:dyDescent="0.3">
      <c r="B75">
        <v>1411</v>
      </c>
      <c r="D75">
        <v>0</v>
      </c>
      <c r="E75">
        <v>75.959999999999994</v>
      </c>
      <c r="F75">
        <v>33.33</v>
      </c>
      <c r="G75">
        <f t="shared" si="2"/>
        <v>100</v>
      </c>
      <c r="H75">
        <f t="shared" si="3"/>
        <v>45.355000000000004</v>
      </c>
    </row>
    <row r="76" spans="2:8" x14ac:dyDescent="0.3">
      <c r="B76">
        <v>1463</v>
      </c>
      <c r="D76">
        <v>1</v>
      </c>
      <c r="E76">
        <v>78.22</v>
      </c>
      <c r="F76">
        <v>35.79</v>
      </c>
      <c r="G76">
        <f t="shared" si="2"/>
        <v>99</v>
      </c>
      <c r="H76">
        <f t="shared" si="3"/>
        <v>42.995000000000005</v>
      </c>
    </row>
    <row r="77" spans="2:8" x14ac:dyDescent="0.3">
      <c r="B77">
        <v>1439</v>
      </c>
      <c r="D77">
        <v>0</v>
      </c>
      <c r="E77">
        <v>73.08</v>
      </c>
      <c r="F77">
        <v>35.049999999999997</v>
      </c>
      <c r="G77">
        <f t="shared" si="2"/>
        <v>100</v>
      </c>
      <c r="H77">
        <f t="shared" si="3"/>
        <v>45.935000000000002</v>
      </c>
    </row>
    <row r="78" spans="2:8" x14ac:dyDescent="0.3">
      <c r="B78">
        <v>1142</v>
      </c>
      <c r="D78">
        <v>0</v>
      </c>
      <c r="E78">
        <v>80.58</v>
      </c>
      <c r="F78">
        <v>33</v>
      </c>
      <c r="G78">
        <f t="shared" si="2"/>
        <v>100</v>
      </c>
      <c r="H78">
        <f t="shared" si="3"/>
        <v>43.21</v>
      </c>
    </row>
    <row r="79" spans="2:8" x14ac:dyDescent="0.3">
      <c r="B79">
        <v>1136</v>
      </c>
      <c r="D79">
        <v>0</v>
      </c>
      <c r="E79">
        <v>71.150000000000006</v>
      </c>
      <c r="F79">
        <v>34.340000000000003</v>
      </c>
      <c r="G79">
        <f t="shared" si="2"/>
        <v>100</v>
      </c>
      <c r="H79">
        <f t="shared" si="3"/>
        <v>47.254999999999995</v>
      </c>
    </row>
    <row r="80" spans="2:8" x14ac:dyDescent="0.3">
      <c r="B80">
        <v>1159</v>
      </c>
      <c r="D80">
        <v>76.239999999999995</v>
      </c>
      <c r="E80">
        <v>31.63</v>
      </c>
      <c r="F80">
        <v>88.24</v>
      </c>
      <c r="G80">
        <f t="shared" si="2"/>
        <v>23.760000000000005</v>
      </c>
      <c r="H80">
        <f t="shared" si="3"/>
        <v>40.065000000000005</v>
      </c>
    </row>
    <row r="81" spans="2:8" x14ac:dyDescent="0.3">
      <c r="B81">
        <v>1090</v>
      </c>
      <c r="D81">
        <v>94.95</v>
      </c>
      <c r="E81">
        <v>24.24</v>
      </c>
      <c r="F81">
        <v>100</v>
      </c>
      <c r="G81">
        <f t="shared" si="2"/>
        <v>5.0499999999999972</v>
      </c>
      <c r="H81">
        <f t="shared" si="3"/>
        <v>37.880000000000003</v>
      </c>
    </row>
    <row r="82" spans="2:8" x14ac:dyDescent="0.3">
      <c r="B82">
        <v>1070</v>
      </c>
      <c r="D82">
        <v>95</v>
      </c>
      <c r="E82">
        <v>25</v>
      </c>
      <c r="F82">
        <v>100</v>
      </c>
      <c r="G82">
        <f t="shared" si="2"/>
        <v>5</v>
      </c>
      <c r="H82">
        <f t="shared" si="3"/>
        <v>37.5</v>
      </c>
    </row>
    <row r="83" spans="2:8" x14ac:dyDescent="0.3">
      <c r="B83">
        <v>1118</v>
      </c>
      <c r="D83">
        <v>94</v>
      </c>
      <c r="E83">
        <v>24.74</v>
      </c>
      <c r="F83">
        <v>100</v>
      </c>
      <c r="G83">
        <f t="shared" si="2"/>
        <v>6</v>
      </c>
      <c r="H83">
        <f t="shared" si="3"/>
        <v>37.630000000000003</v>
      </c>
    </row>
    <row r="84" spans="2:8" x14ac:dyDescent="0.3">
      <c r="B84">
        <v>1077</v>
      </c>
      <c r="D84">
        <v>94</v>
      </c>
      <c r="E84">
        <v>22.33</v>
      </c>
      <c r="F84">
        <v>100</v>
      </c>
      <c r="G84">
        <f t="shared" si="2"/>
        <v>6</v>
      </c>
      <c r="H84">
        <f t="shared" si="3"/>
        <v>38.835000000000001</v>
      </c>
    </row>
    <row r="85" spans="2:8" x14ac:dyDescent="0.3">
      <c r="B85">
        <v>1054</v>
      </c>
      <c r="D85">
        <v>92.08</v>
      </c>
      <c r="E85">
        <v>24</v>
      </c>
      <c r="F85">
        <v>92.16</v>
      </c>
      <c r="G85">
        <f t="shared" si="2"/>
        <v>7.9200000000000017</v>
      </c>
      <c r="H85">
        <f t="shared" si="3"/>
        <v>41.92</v>
      </c>
    </row>
    <row r="86" spans="2:8" x14ac:dyDescent="0.3">
      <c r="B86">
        <v>1233</v>
      </c>
      <c r="D86">
        <v>94.06</v>
      </c>
      <c r="E86">
        <v>21.7</v>
      </c>
      <c r="F86">
        <v>100</v>
      </c>
      <c r="G86">
        <f t="shared" si="2"/>
        <v>5.9399999999999977</v>
      </c>
      <c r="H86">
        <f t="shared" si="3"/>
        <v>39.15</v>
      </c>
    </row>
    <row r="87" spans="2:8" x14ac:dyDescent="0.3">
      <c r="B87">
        <v>1384</v>
      </c>
      <c r="D87">
        <v>96.97</v>
      </c>
      <c r="E87">
        <v>23.23</v>
      </c>
      <c r="F87">
        <v>100</v>
      </c>
      <c r="G87">
        <f t="shared" si="2"/>
        <v>3.0300000000000011</v>
      </c>
      <c r="H87">
        <f t="shared" si="3"/>
        <v>38.384999999999998</v>
      </c>
    </row>
    <row r="88" spans="2:8" x14ac:dyDescent="0.3">
      <c r="B88">
        <v>1432</v>
      </c>
      <c r="D88">
        <v>16.829999999999998</v>
      </c>
      <c r="E88">
        <v>25.74</v>
      </c>
      <c r="F88">
        <v>83.81</v>
      </c>
      <c r="G88">
        <f t="shared" si="2"/>
        <v>83.17</v>
      </c>
      <c r="H88">
        <f t="shared" si="3"/>
        <v>45.225000000000001</v>
      </c>
    </row>
    <row r="89" spans="2:8" x14ac:dyDescent="0.3">
      <c r="B89">
        <v>1396</v>
      </c>
      <c r="D89">
        <v>0</v>
      </c>
      <c r="E89">
        <v>33</v>
      </c>
      <c r="F89">
        <v>74.510000000000005</v>
      </c>
      <c r="G89">
        <f t="shared" si="2"/>
        <v>100</v>
      </c>
      <c r="H89">
        <f t="shared" si="3"/>
        <v>46.244999999999997</v>
      </c>
    </row>
    <row r="90" spans="2:8" x14ac:dyDescent="0.3">
      <c r="B90">
        <v>1451</v>
      </c>
      <c r="D90">
        <v>0</v>
      </c>
      <c r="E90">
        <v>32.04</v>
      </c>
      <c r="F90">
        <v>82.83</v>
      </c>
      <c r="G90">
        <f t="shared" si="2"/>
        <v>100</v>
      </c>
      <c r="H90">
        <f t="shared" si="3"/>
        <v>42.564999999999998</v>
      </c>
    </row>
    <row r="91" spans="2:8" x14ac:dyDescent="0.3">
      <c r="B91">
        <v>1310</v>
      </c>
      <c r="D91">
        <v>0</v>
      </c>
      <c r="E91">
        <v>35.79</v>
      </c>
      <c r="F91">
        <v>74.760000000000005</v>
      </c>
      <c r="G91">
        <f t="shared" si="2"/>
        <v>100</v>
      </c>
      <c r="H91">
        <f t="shared" si="3"/>
        <v>44.724999999999994</v>
      </c>
    </row>
    <row r="92" spans="2:8" x14ac:dyDescent="0.3">
      <c r="B92">
        <v>1168</v>
      </c>
      <c r="D92">
        <v>0.99</v>
      </c>
      <c r="E92">
        <v>34</v>
      </c>
      <c r="F92">
        <v>81.819999999999993</v>
      </c>
      <c r="G92">
        <f t="shared" si="2"/>
        <v>99.01</v>
      </c>
      <c r="H92">
        <f t="shared" si="3"/>
        <v>42.09</v>
      </c>
    </row>
    <row r="93" spans="2:8" x14ac:dyDescent="0.3">
      <c r="B93">
        <v>1198</v>
      </c>
      <c r="D93">
        <v>28.57</v>
      </c>
      <c r="E93">
        <v>30.1</v>
      </c>
      <c r="F93">
        <v>82.18</v>
      </c>
      <c r="G93">
        <f t="shared" si="2"/>
        <v>71.430000000000007</v>
      </c>
      <c r="H93">
        <f t="shared" si="3"/>
        <v>43.86</v>
      </c>
    </row>
    <row r="94" spans="2:8" x14ac:dyDescent="0.3">
      <c r="B94">
        <v>1192</v>
      </c>
      <c r="D94">
        <v>95</v>
      </c>
      <c r="E94">
        <v>30</v>
      </c>
      <c r="F94">
        <v>95</v>
      </c>
      <c r="G94">
        <f t="shared" si="2"/>
        <v>5</v>
      </c>
      <c r="H94">
        <f t="shared" si="3"/>
        <v>37.5</v>
      </c>
    </row>
    <row r="95" spans="2:8" x14ac:dyDescent="0.3">
      <c r="B95">
        <v>1111</v>
      </c>
      <c r="D95">
        <v>94.06</v>
      </c>
      <c r="E95">
        <v>100</v>
      </c>
      <c r="F95">
        <v>25.51</v>
      </c>
      <c r="G95">
        <f t="shared" si="2"/>
        <v>5.9399999999999977</v>
      </c>
      <c r="H95">
        <f t="shared" si="3"/>
        <v>37.244999999999997</v>
      </c>
    </row>
    <row r="96" spans="2:8" x14ac:dyDescent="0.3">
      <c r="B96">
        <v>1079</v>
      </c>
      <c r="D96">
        <v>94</v>
      </c>
      <c r="E96">
        <v>100</v>
      </c>
      <c r="F96">
        <v>24.27</v>
      </c>
      <c r="G96">
        <f t="shared" si="2"/>
        <v>6</v>
      </c>
      <c r="H96">
        <f t="shared" si="3"/>
        <v>37.865000000000002</v>
      </c>
    </row>
    <row r="97" spans="2:8" x14ac:dyDescent="0.3">
      <c r="B97">
        <v>1142</v>
      </c>
      <c r="D97">
        <v>93.07</v>
      </c>
      <c r="E97">
        <v>100</v>
      </c>
      <c r="F97">
        <v>24.24</v>
      </c>
      <c r="G97">
        <f t="shared" si="2"/>
        <v>6.9300000000000068</v>
      </c>
      <c r="H97">
        <f t="shared" si="3"/>
        <v>37.880000000000003</v>
      </c>
    </row>
    <row r="98" spans="2:8" x14ac:dyDescent="0.3">
      <c r="B98">
        <v>1083</v>
      </c>
      <c r="D98">
        <v>94.95</v>
      </c>
      <c r="E98">
        <v>100</v>
      </c>
      <c r="F98">
        <v>24.24</v>
      </c>
      <c r="G98">
        <f t="shared" si="2"/>
        <v>5.0499999999999972</v>
      </c>
      <c r="H98">
        <f t="shared" si="3"/>
        <v>37.880000000000003</v>
      </c>
    </row>
    <row r="99" spans="2:8" x14ac:dyDescent="0.3">
      <c r="B99">
        <v>960</v>
      </c>
      <c r="D99">
        <v>95.05</v>
      </c>
      <c r="E99">
        <v>93.07</v>
      </c>
      <c r="F99">
        <v>24.24</v>
      </c>
      <c r="G99">
        <f t="shared" si="2"/>
        <v>4.9500000000000028</v>
      </c>
      <c r="H99">
        <f t="shared" si="3"/>
        <v>41.345000000000006</v>
      </c>
    </row>
    <row r="100" spans="2:8" x14ac:dyDescent="0.3">
      <c r="B100">
        <v>1439</v>
      </c>
      <c r="D100">
        <v>95.05</v>
      </c>
      <c r="E100">
        <v>100</v>
      </c>
      <c r="F100">
        <v>23</v>
      </c>
      <c r="G100">
        <f t="shared" si="2"/>
        <v>4.9500000000000028</v>
      </c>
      <c r="H100">
        <f t="shared" si="3"/>
        <v>38.5</v>
      </c>
    </row>
    <row r="101" spans="2:8" x14ac:dyDescent="0.3">
      <c r="B101">
        <v>1449</v>
      </c>
      <c r="D101">
        <v>95.92</v>
      </c>
      <c r="E101">
        <v>63.54</v>
      </c>
      <c r="F101">
        <v>64</v>
      </c>
      <c r="G101">
        <f t="shared" si="2"/>
        <v>4.0799999999999983</v>
      </c>
      <c r="H101">
        <f t="shared" si="3"/>
        <v>36.230000000000004</v>
      </c>
    </row>
    <row r="102" spans="2:8" x14ac:dyDescent="0.3">
      <c r="B102">
        <v>1454</v>
      </c>
      <c r="D102">
        <v>1.98</v>
      </c>
      <c r="E102">
        <v>66.34</v>
      </c>
      <c r="F102">
        <v>42.72</v>
      </c>
      <c r="G102">
        <f t="shared" si="2"/>
        <v>98.02</v>
      </c>
      <c r="H102">
        <f t="shared" si="3"/>
        <v>45.47</v>
      </c>
    </row>
    <row r="103" spans="2:8" x14ac:dyDescent="0.3">
      <c r="B103">
        <v>1419</v>
      </c>
      <c r="D103">
        <v>0</v>
      </c>
      <c r="E103">
        <v>75.489999999999995</v>
      </c>
      <c r="F103">
        <v>35.42</v>
      </c>
      <c r="G103">
        <f t="shared" si="2"/>
        <v>100</v>
      </c>
      <c r="H103">
        <f t="shared" si="3"/>
        <v>44.545000000000002</v>
      </c>
    </row>
    <row r="104" spans="2:8" x14ac:dyDescent="0.3">
      <c r="B104">
        <v>1470</v>
      </c>
      <c r="D104">
        <v>0.99</v>
      </c>
      <c r="E104">
        <v>82.65</v>
      </c>
      <c r="F104">
        <v>34</v>
      </c>
      <c r="G104">
        <f t="shared" si="2"/>
        <v>99.01</v>
      </c>
      <c r="H104">
        <f t="shared" si="3"/>
        <v>41.674999999999997</v>
      </c>
    </row>
    <row r="105" spans="2:8" x14ac:dyDescent="0.3">
      <c r="B105">
        <v>1248</v>
      </c>
      <c r="D105">
        <v>0</v>
      </c>
      <c r="E105">
        <v>75.489999999999995</v>
      </c>
      <c r="F105">
        <v>33.67</v>
      </c>
      <c r="G105">
        <f t="shared" si="2"/>
        <v>100</v>
      </c>
      <c r="H105">
        <f t="shared" si="3"/>
        <v>45.42</v>
      </c>
    </row>
    <row r="106" spans="2:8" x14ac:dyDescent="0.3">
      <c r="B106">
        <v>1143</v>
      </c>
      <c r="D106">
        <v>0</v>
      </c>
      <c r="E106">
        <v>77.45</v>
      </c>
      <c r="F106">
        <v>33.33</v>
      </c>
      <c r="G106">
        <f t="shared" si="2"/>
        <v>100</v>
      </c>
      <c r="H106">
        <f t="shared" si="3"/>
        <v>44.61</v>
      </c>
    </row>
    <row r="107" spans="2:8" x14ac:dyDescent="0.3">
      <c r="B107">
        <v>1145</v>
      </c>
      <c r="D107">
        <v>63</v>
      </c>
      <c r="E107">
        <v>90.91</v>
      </c>
      <c r="F107">
        <v>30.21</v>
      </c>
      <c r="G107">
        <f t="shared" si="2"/>
        <v>37</v>
      </c>
      <c r="H107">
        <f t="shared" si="3"/>
        <v>39.44</v>
      </c>
    </row>
    <row r="108" spans="2:8" x14ac:dyDescent="0.3">
      <c r="B108">
        <v>1120</v>
      </c>
      <c r="D108">
        <v>94</v>
      </c>
      <c r="E108">
        <v>45.36</v>
      </c>
      <c r="F108">
        <v>82</v>
      </c>
      <c r="G108">
        <f t="shared" si="2"/>
        <v>6</v>
      </c>
      <c r="H108">
        <f t="shared" si="3"/>
        <v>36.32</v>
      </c>
    </row>
    <row r="109" spans="2:8" x14ac:dyDescent="0.3">
      <c r="B109">
        <v>1108</v>
      </c>
      <c r="D109">
        <v>94</v>
      </c>
      <c r="E109">
        <v>24.49</v>
      </c>
      <c r="F109">
        <v>100</v>
      </c>
      <c r="G109">
        <f t="shared" si="2"/>
        <v>6</v>
      </c>
      <c r="H109">
        <f t="shared" si="3"/>
        <v>37.755000000000003</v>
      </c>
    </row>
    <row r="110" spans="2:8" x14ac:dyDescent="0.3">
      <c r="B110">
        <v>1084</v>
      </c>
      <c r="D110">
        <v>95.92</v>
      </c>
      <c r="E110">
        <v>24</v>
      </c>
      <c r="F110">
        <v>100</v>
      </c>
      <c r="G110">
        <f t="shared" si="2"/>
        <v>4.0799999999999983</v>
      </c>
      <c r="H110">
        <f t="shared" si="3"/>
        <v>38</v>
      </c>
    </row>
    <row r="111" spans="2:8" x14ac:dyDescent="0.3">
      <c r="B111">
        <v>1065</v>
      </c>
      <c r="D111">
        <v>95.92</v>
      </c>
      <c r="E111">
        <v>24.27</v>
      </c>
      <c r="F111">
        <v>100</v>
      </c>
      <c r="G111">
        <f t="shared" si="2"/>
        <v>4.0799999999999983</v>
      </c>
      <c r="H111">
        <f t="shared" si="3"/>
        <v>37.865000000000002</v>
      </c>
    </row>
    <row r="112" spans="2:8" x14ac:dyDescent="0.3">
      <c r="B112">
        <v>1068</v>
      </c>
      <c r="D112">
        <v>94</v>
      </c>
      <c r="E112">
        <v>23.16</v>
      </c>
      <c r="F112">
        <v>94.95</v>
      </c>
      <c r="G112">
        <f t="shared" si="2"/>
        <v>6</v>
      </c>
      <c r="H112">
        <f t="shared" si="3"/>
        <v>40.945</v>
      </c>
    </row>
    <row r="113" spans="2:8" x14ac:dyDescent="0.3">
      <c r="B113">
        <v>1069</v>
      </c>
      <c r="D113">
        <v>96</v>
      </c>
      <c r="E113">
        <v>23.76</v>
      </c>
      <c r="F113">
        <v>100</v>
      </c>
      <c r="G113">
        <f t="shared" si="2"/>
        <v>4</v>
      </c>
      <c r="H113">
        <f t="shared" si="3"/>
        <v>38.119999999999997</v>
      </c>
    </row>
    <row r="114" spans="2:8" x14ac:dyDescent="0.3">
      <c r="B114">
        <v>1029</v>
      </c>
      <c r="D114">
        <v>96</v>
      </c>
      <c r="E114">
        <v>23</v>
      </c>
      <c r="F114">
        <v>100</v>
      </c>
      <c r="G114">
        <f t="shared" si="2"/>
        <v>4</v>
      </c>
      <c r="H114">
        <f t="shared" si="3"/>
        <v>38.5</v>
      </c>
    </row>
    <row r="115" spans="2:8" x14ac:dyDescent="0.3">
      <c r="B115">
        <v>1438</v>
      </c>
      <c r="D115">
        <v>96.97</v>
      </c>
      <c r="E115">
        <v>22.77</v>
      </c>
      <c r="F115">
        <v>100</v>
      </c>
      <c r="G115">
        <f t="shared" si="2"/>
        <v>3.0300000000000011</v>
      </c>
      <c r="H115">
        <f t="shared" si="3"/>
        <v>38.615000000000002</v>
      </c>
    </row>
    <row r="116" spans="2:8" x14ac:dyDescent="0.3">
      <c r="B116">
        <v>1399</v>
      </c>
      <c r="D116">
        <v>71.430000000000007</v>
      </c>
      <c r="E116">
        <v>24.47</v>
      </c>
      <c r="F116">
        <v>89.62</v>
      </c>
      <c r="G116">
        <f t="shared" si="2"/>
        <v>28.569999999999993</v>
      </c>
      <c r="H116">
        <f t="shared" si="3"/>
        <v>42.954999999999998</v>
      </c>
    </row>
    <row r="117" spans="2:8" x14ac:dyDescent="0.3">
      <c r="B117">
        <v>1463</v>
      </c>
      <c r="D117">
        <v>0</v>
      </c>
      <c r="E117">
        <v>33.33</v>
      </c>
      <c r="F117">
        <v>81</v>
      </c>
      <c r="G117">
        <f t="shared" si="2"/>
        <v>100</v>
      </c>
      <c r="H117">
        <f t="shared" si="3"/>
        <v>42.835000000000001</v>
      </c>
    </row>
    <row r="118" spans="2:8" x14ac:dyDescent="0.3">
      <c r="B118">
        <v>1435</v>
      </c>
      <c r="D118">
        <v>0</v>
      </c>
      <c r="E118">
        <v>45.92</v>
      </c>
      <c r="F118">
        <v>64.36</v>
      </c>
      <c r="G118">
        <f t="shared" si="2"/>
        <v>100</v>
      </c>
      <c r="H118">
        <f t="shared" si="3"/>
        <v>44.86</v>
      </c>
    </row>
    <row r="119" spans="2:8" x14ac:dyDescent="0.3">
      <c r="B119">
        <v>1450</v>
      </c>
      <c r="D119">
        <v>1</v>
      </c>
      <c r="E119">
        <v>81.19</v>
      </c>
      <c r="F119">
        <v>32.35</v>
      </c>
      <c r="G119">
        <f t="shared" si="2"/>
        <v>99</v>
      </c>
      <c r="H119">
        <f t="shared" si="3"/>
        <v>43.230000000000004</v>
      </c>
    </row>
    <row r="120" spans="2:8" x14ac:dyDescent="0.3">
      <c r="B120">
        <v>1147</v>
      </c>
      <c r="D120">
        <v>0</v>
      </c>
      <c r="E120">
        <v>73</v>
      </c>
      <c r="F120">
        <v>35.35</v>
      </c>
      <c r="G120">
        <f t="shared" si="2"/>
        <v>100</v>
      </c>
      <c r="H120">
        <f t="shared" si="3"/>
        <v>45.825000000000003</v>
      </c>
    </row>
    <row r="121" spans="2:8" x14ac:dyDescent="0.3">
      <c r="B121">
        <v>1162</v>
      </c>
      <c r="D121">
        <v>0</v>
      </c>
      <c r="E121">
        <v>59.18</v>
      </c>
      <c r="F121">
        <v>57.43</v>
      </c>
      <c r="G121">
        <f t="shared" si="2"/>
        <v>100</v>
      </c>
      <c r="H121">
        <f t="shared" si="3"/>
        <v>41.695</v>
      </c>
    </row>
    <row r="122" spans="2:8" x14ac:dyDescent="0.3">
      <c r="B122">
        <v>1157</v>
      </c>
      <c r="D122">
        <v>87.88</v>
      </c>
      <c r="E122">
        <v>27.27</v>
      </c>
      <c r="F122">
        <v>94.95</v>
      </c>
      <c r="G122">
        <f t="shared" si="2"/>
        <v>12.120000000000005</v>
      </c>
      <c r="H122">
        <f t="shared" si="3"/>
        <v>38.89</v>
      </c>
    </row>
    <row r="123" spans="2:8" x14ac:dyDescent="0.3">
      <c r="B123">
        <v>1151</v>
      </c>
      <c r="D123">
        <v>95</v>
      </c>
      <c r="E123">
        <v>24.74</v>
      </c>
      <c r="F123">
        <v>100</v>
      </c>
      <c r="G123">
        <f t="shared" si="2"/>
        <v>5</v>
      </c>
      <c r="H123">
        <f t="shared" si="3"/>
        <v>37.630000000000003</v>
      </c>
    </row>
    <row r="124" spans="2:8" x14ac:dyDescent="0.3">
      <c r="B124">
        <v>1176</v>
      </c>
      <c r="D124">
        <v>96.94</v>
      </c>
      <c r="E124">
        <v>24.51</v>
      </c>
      <c r="F124">
        <v>100</v>
      </c>
      <c r="G124">
        <f t="shared" si="2"/>
        <v>3.0600000000000023</v>
      </c>
      <c r="H124">
        <f t="shared" si="3"/>
        <v>37.744999999999997</v>
      </c>
    </row>
    <row r="125" spans="2:8" x14ac:dyDescent="0.3">
      <c r="D125">
        <v>96.91</v>
      </c>
      <c r="E125">
        <v>24.76</v>
      </c>
      <c r="F125">
        <v>99.01</v>
      </c>
      <c r="G125">
        <f t="shared" si="2"/>
        <v>3.0900000000000034</v>
      </c>
      <c r="H125">
        <f t="shared" si="3"/>
        <v>38.114999999999995</v>
      </c>
    </row>
    <row r="126" spans="2:8" x14ac:dyDescent="0.3">
      <c r="D126">
        <v>92.16</v>
      </c>
      <c r="E126">
        <v>24.74</v>
      </c>
      <c r="F126">
        <v>100</v>
      </c>
      <c r="G126">
        <f t="shared" si="2"/>
        <v>7.8400000000000034</v>
      </c>
      <c r="H126">
        <f t="shared" si="3"/>
        <v>37.630000000000003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E4C8-B8CE-4BF4-9FE6-8812C1F16B28}">
  <dimension ref="A1:I117"/>
  <sheetViews>
    <sheetView zoomScale="70" zoomScaleNormal="70" workbookViewId="0">
      <selection activeCell="V106" sqref="V106"/>
    </sheetView>
  </sheetViews>
  <sheetFormatPr defaultRowHeight="14" x14ac:dyDescent="0.3"/>
  <sheetData>
    <row r="1" spans="1:9" x14ac:dyDescent="0.3">
      <c r="A1">
        <v>1</v>
      </c>
      <c r="B1">
        <v>271</v>
      </c>
      <c r="C1">
        <f>A1+B1</f>
        <v>272</v>
      </c>
    </row>
    <row r="2" spans="1:9" x14ac:dyDescent="0.3">
      <c r="A2">
        <v>246</v>
      </c>
      <c r="B2">
        <v>667</v>
      </c>
      <c r="C2">
        <f t="shared" ref="C2:C65" si="0">A2+B2</f>
        <v>913</v>
      </c>
    </row>
    <row r="3" spans="1:9" x14ac:dyDescent="0.3">
      <c r="A3">
        <v>218</v>
      </c>
      <c r="B3">
        <v>660</v>
      </c>
      <c r="C3">
        <f t="shared" si="0"/>
        <v>878</v>
      </c>
    </row>
    <row r="4" spans="1:9" x14ac:dyDescent="0.3">
      <c r="A4">
        <v>433</v>
      </c>
      <c r="B4">
        <v>892</v>
      </c>
      <c r="C4">
        <f t="shared" si="0"/>
        <v>1325</v>
      </c>
    </row>
    <row r="5" spans="1:9" x14ac:dyDescent="0.3">
      <c r="A5">
        <v>426</v>
      </c>
      <c r="B5">
        <v>826</v>
      </c>
      <c r="C5">
        <f t="shared" si="0"/>
        <v>1252</v>
      </c>
      <c r="E5">
        <v>1.01</v>
      </c>
      <c r="F5">
        <v>95.05</v>
      </c>
      <c r="G5">
        <v>99.01</v>
      </c>
      <c r="H5">
        <f>100-E5</f>
        <v>98.99</v>
      </c>
      <c r="I5">
        <f>100-AVERAGE(F5:G5)</f>
        <v>2.9699999999999989</v>
      </c>
    </row>
    <row r="6" spans="1:9" x14ac:dyDescent="0.3">
      <c r="A6">
        <v>499</v>
      </c>
      <c r="B6">
        <v>956</v>
      </c>
      <c r="C6">
        <f t="shared" si="0"/>
        <v>1455</v>
      </c>
      <c r="E6">
        <v>0.99</v>
      </c>
      <c r="F6">
        <v>83</v>
      </c>
      <c r="G6">
        <v>89.11</v>
      </c>
      <c r="H6">
        <f t="shared" ref="H6:H69" si="1">100-E6</f>
        <v>99.01</v>
      </c>
      <c r="I6">
        <f t="shared" ref="I6:I69" si="2">100-AVERAGE(F6:G6)</f>
        <v>13.944999999999993</v>
      </c>
    </row>
    <row r="7" spans="1:9" x14ac:dyDescent="0.3">
      <c r="A7">
        <v>510</v>
      </c>
      <c r="B7">
        <v>902</v>
      </c>
      <c r="C7">
        <f t="shared" si="0"/>
        <v>1412</v>
      </c>
      <c r="E7">
        <v>0</v>
      </c>
      <c r="F7">
        <v>78.22</v>
      </c>
      <c r="G7">
        <v>76.040000000000006</v>
      </c>
      <c r="H7">
        <f t="shared" si="1"/>
        <v>100</v>
      </c>
      <c r="I7">
        <f t="shared" si="2"/>
        <v>22.870000000000005</v>
      </c>
    </row>
    <row r="8" spans="1:9" x14ac:dyDescent="0.3">
      <c r="A8">
        <v>480</v>
      </c>
      <c r="B8">
        <v>927</v>
      </c>
      <c r="C8">
        <f t="shared" si="0"/>
        <v>1407</v>
      </c>
      <c r="E8">
        <v>0</v>
      </c>
      <c r="F8">
        <v>80.39</v>
      </c>
      <c r="G8">
        <v>37.25</v>
      </c>
      <c r="H8">
        <f t="shared" si="1"/>
        <v>100</v>
      </c>
      <c r="I8">
        <f t="shared" si="2"/>
        <v>41.18</v>
      </c>
    </row>
    <row r="9" spans="1:9" x14ac:dyDescent="0.3">
      <c r="A9">
        <v>508</v>
      </c>
      <c r="B9">
        <v>895</v>
      </c>
      <c r="C9">
        <f t="shared" si="0"/>
        <v>1403</v>
      </c>
      <c r="E9">
        <v>0</v>
      </c>
      <c r="F9">
        <v>78.22</v>
      </c>
      <c r="G9">
        <v>35</v>
      </c>
      <c r="H9">
        <f t="shared" si="1"/>
        <v>100</v>
      </c>
      <c r="I9">
        <f t="shared" si="2"/>
        <v>43.39</v>
      </c>
    </row>
    <row r="10" spans="1:9" x14ac:dyDescent="0.3">
      <c r="A10">
        <v>487</v>
      </c>
      <c r="B10">
        <v>930</v>
      </c>
      <c r="C10">
        <f t="shared" si="0"/>
        <v>1417</v>
      </c>
      <c r="E10">
        <v>0</v>
      </c>
      <c r="F10">
        <v>76.7</v>
      </c>
      <c r="G10">
        <v>40.200000000000003</v>
      </c>
      <c r="H10">
        <f t="shared" si="1"/>
        <v>100</v>
      </c>
      <c r="I10">
        <f t="shared" si="2"/>
        <v>41.55</v>
      </c>
    </row>
    <row r="11" spans="1:9" x14ac:dyDescent="0.3">
      <c r="A11">
        <v>606</v>
      </c>
      <c r="B11">
        <v>999</v>
      </c>
      <c r="C11">
        <f t="shared" si="0"/>
        <v>1605</v>
      </c>
      <c r="E11">
        <v>0</v>
      </c>
      <c r="F11">
        <v>46</v>
      </c>
      <c r="G11">
        <v>66.67</v>
      </c>
      <c r="H11">
        <f t="shared" si="1"/>
        <v>100</v>
      </c>
      <c r="I11">
        <f t="shared" si="2"/>
        <v>43.664999999999999</v>
      </c>
    </row>
    <row r="12" spans="1:9" x14ac:dyDescent="0.3">
      <c r="A12">
        <v>573</v>
      </c>
      <c r="B12">
        <v>961</v>
      </c>
      <c r="C12">
        <f t="shared" si="0"/>
        <v>1534</v>
      </c>
      <c r="E12">
        <v>0</v>
      </c>
      <c r="F12">
        <v>30</v>
      </c>
      <c r="G12">
        <v>80.39</v>
      </c>
      <c r="H12">
        <f t="shared" si="1"/>
        <v>100</v>
      </c>
      <c r="I12">
        <f t="shared" si="2"/>
        <v>44.805</v>
      </c>
    </row>
    <row r="13" spans="1:9" x14ac:dyDescent="0.3">
      <c r="A13">
        <v>486</v>
      </c>
      <c r="B13">
        <v>939</v>
      </c>
      <c r="C13">
        <f t="shared" si="0"/>
        <v>1425</v>
      </c>
      <c r="E13">
        <v>0.98</v>
      </c>
      <c r="F13">
        <v>33.33</v>
      </c>
      <c r="G13">
        <v>78</v>
      </c>
      <c r="H13">
        <f t="shared" si="1"/>
        <v>99.02</v>
      </c>
      <c r="I13">
        <f t="shared" si="2"/>
        <v>44.335000000000001</v>
      </c>
    </row>
    <row r="14" spans="1:9" x14ac:dyDescent="0.3">
      <c r="A14">
        <v>594</v>
      </c>
      <c r="B14">
        <v>972</v>
      </c>
      <c r="C14">
        <f t="shared" si="0"/>
        <v>1566</v>
      </c>
      <c r="E14">
        <v>0</v>
      </c>
      <c r="F14">
        <v>31.18</v>
      </c>
      <c r="G14">
        <v>81.37</v>
      </c>
      <c r="H14">
        <f t="shared" si="1"/>
        <v>100</v>
      </c>
      <c r="I14">
        <f t="shared" si="2"/>
        <v>43.724999999999994</v>
      </c>
    </row>
    <row r="15" spans="1:9" x14ac:dyDescent="0.3">
      <c r="A15">
        <v>803</v>
      </c>
      <c r="B15">
        <v>1209</v>
      </c>
      <c r="C15">
        <f t="shared" si="0"/>
        <v>2012</v>
      </c>
      <c r="E15">
        <v>0</v>
      </c>
      <c r="F15">
        <v>29.81</v>
      </c>
      <c r="G15">
        <v>73.33</v>
      </c>
      <c r="H15">
        <f t="shared" si="1"/>
        <v>100</v>
      </c>
      <c r="I15">
        <f t="shared" si="2"/>
        <v>48.43</v>
      </c>
    </row>
    <row r="16" spans="1:9" x14ac:dyDescent="0.3">
      <c r="A16">
        <v>487</v>
      </c>
      <c r="B16">
        <v>921</v>
      </c>
      <c r="C16">
        <f t="shared" si="0"/>
        <v>1408</v>
      </c>
      <c r="E16">
        <v>0</v>
      </c>
      <c r="F16">
        <v>32.04</v>
      </c>
      <c r="G16">
        <v>43.69</v>
      </c>
      <c r="H16">
        <f t="shared" si="1"/>
        <v>100</v>
      </c>
      <c r="I16">
        <f t="shared" si="2"/>
        <v>62.135000000000005</v>
      </c>
    </row>
    <row r="17" spans="1:9" x14ac:dyDescent="0.3">
      <c r="A17">
        <v>489</v>
      </c>
      <c r="B17">
        <v>900</v>
      </c>
      <c r="C17">
        <f t="shared" si="0"/>
        <v>1389</v>
      </c>
      <c r="E17">
        <v>0</v>
      </c>
      <c r="F17">
        <v>28.16</v>
      </c>
      <c r="G17">
        <v>77.23</v>
      </c>
      <c r="H17">
        <f t="shared" si="1"/>
        <v>100</v>
      </c>
      <c r="I17">
        <f t="shared" si="2"/>
        <v>47.305</v>
      </c>
    </row>
    <row r="18" spans="1:9" x14ac:dyDescent="0.3">
      <c r="A18">
        <v>534</v>
      </c>
      <c r="B18">
        <v>600</v>
      </c>
      <c r="C18">
        <f t="shared" si="0"/>
        <v>1134</v>
      </c>
      <c r="E18">
        <v>0</v>
      </c>
      <c r="F18">
        <v>29.7</v>
      </c>
      <c r="G18">
        <v>83.17</v>
      </c>
      <c r="H18">
        <f t="shared" si="1"/>
        <v>100</v>
      </c>
      <c r="I18">
        <f t="shared" si="2"/>
        <v>43.564999999999998</v>
      </c>
    </row>
    <row r="19" spans="1:9" x14ac:dyDescent="0.3">
      <c r="A19">
        <v>684</v>
      </c>
      <c r="B19">
        <v>1064</v>
      </c>
      <c r="C19">
        <f t="shared" si="0"/>
        <v>1748</v>
      </c>
      <c r="E19">
        <v>0</v>
      </c>
      <c r="F19">
        <v>28.28</v>
      </c>
      <c r="G19">
        <v>28.43</v>
      </c>
      <c r="H19">
        <f t="shared" si="1"/>
        <v>100</v>
      </c>
      <c r="I19">
        <f t="shared" si="2"/>
        <v>71.644999999999996</v>
      </c>
    </row>
    <row r="20" spans="1:9" x14ac:dyDescent="0.3">
      <c r="A20">
        <v>809</v>
      </c>
      <c r="B20">
        <v>1192</v>
      </c>
      <c r="C20">
        <f t="shared" si="0"/>
        <v>2001</v>
      </c>
      <c r="E20">
        <v>0</v>
      </c>
      <c r="F20">
        <v>36</v>
      </c>
      <c r="G20">
        <v>53.61</v>
      </c>
      <c r="H20">
        <f t="shared" si="1"/>
        <v>100</v>
      </c>
      <c r="I20">
        <f t="shared" si="2"/>
        <v>55.195</v>
      </c>
    </row>
    <row r="21" spans="1:9" x14ac:dyDescent="0.3">
      <c r="A21">
        <v>512</v>
      </c>
      <c r="B21">
        <v>963</v>
      </c>
      <c r="C21">
        <f t="shared" si="0"/>
        <v>1475</v>
      </c>
      <c r="E21">
        <v>0</v>
      </c>
      <c r="F21">
        <v>83.51</v>
      </c>
      <c r="G21">
        <v>29.29</v>
      </c>
      <c r="H21">
        <f t="shared" si="1"/>
        <v>100</v>
      </c>
      <c r="I21">
        <f t="shared" si="2"/>
        <v>43.599999999999994</v>
      </c>
    </row>
    <row r="22" spans="1:9" x14ac:dyDescent="0.3">
      <c r="A22">
        <v>501</v>
      </c>
      <c r="B22">
        <v>855</v>
      </c>
      <c r="C22">
        <f t="shared" si="0"/>
        <v>1356</v>
      </c>
      <c r="E22">
        <v>54.46</v>
      </c>
      <c r="F22">
        <v>46.88</v>
      </c>
      <c r="G22">
        <v>71</v>
      </c>
      <c r="H22">
        <f t="shared" si="1"/>
        <v>45.54</v>
      </c>
      <c r="I22">
        <f t="shared" si="2"/>
        <v>41.06</v>
      </c>
    </row>
    <row r="23" spans="1:9" x14ac:dyDescent="0.3">
      <c r="A23">
        <v>555</v>
      </c>
      <c r="B23">
        <v>566</v>
      </c>
      <c r="C23">
        <f t="shared" si="0"/>
        <v>1121</v>
      </c>
      <c r="E23">
        <v>36.36</v>
      </c>
      <c r="F23">
        <v>26.8</v>
      </c>
      <c r="G23">
        <v>69.31</v>
      </c>
      <c r="H23">
        <f t="shared" si="1"/>
        <v>63.64</v>
      </c>
      <c r="I23">
        <f t="shared" si="2"/>
        <v>51.945</v>
      </c>
    </row>
    <row r="24" spans="1:9" x14ac:dyDescent="0.3">
      <c r="A24">
        <v>479</v>
      </c>
      <c r="B24">
        <v>701</v>
      </c>
      <c r="C24">
        <f t="shared" si="0"/>
        <v>1180</v>
      </c>
      <c r="E24">
        <v>0</v>
      </c>
      <c r="F24">
        <v>30.11</v>
      </c>
      <c r="G24">
        <v>30.61</v>
      </c>
      <c r="H24">
        <f t="shared" si="1"/>
        <v>100</v>
      </c>
      <c r="I24">
        <f t="shared" si="2"/>
        <v>69.64</v>
      </c>
    </row>
    <row r="25" spans="1:9" x14ac:dyDescent="0.3">
      <c r="A25">
        <v>816</v>
      </c>
      <c r="B25">
        <v>1211</v>
      </c>
      <c r="C25">
        <f t="shared" si="0"/>
        <v>2027</v>
      </c>
      <c r="E25">
        <v>0</v>
      </c>
      <c r="F25">
        <v>37.14</v>
      </c>
      <c r="G25">
        <v>43.69</v>
      </c>
      <c r="H25">
        <f t="shared" si="1"/>
        <v>100</v>
      </c>
      <c r="I25">
        <f t="shared" si="2"/>
        <v>59.585000000000001</v>
      </c>
    </row>
    <row r="26" spans="1:9" x14ac:dyDescent="0.3">
      <c r="A26">
        <v>806</v>
      </c>
      <c r="B26">
        <v>1191</v>
      </c>
      <c r="C26">
        <f t="shared" si="0"/>
        <v>1997</v>
      </c>
      <c r="E26">
        <v>0</v>
      </c>
      <c r="F26">
        <v>78.430000000000007</v>
      </c>
      <c r="G26">
        <v>29.13</v>
      </c>
      <c r="H26">
        <f t="shared" si="1"/>
        <v>100</v>
      </c>
      <c r="I26">
        <f t="shared" si="2"/>
        <v>46.22</v>
      </c>
    </row>
    <row r="27" spans="1:9" x14ac:dyDescent="0.3">
      <c r="A27">
        <v>501</v>
      </c>
      <c r="B27">
        <v>960</v>
      </c>
      <c r="C27">
        <f t="shared" si="0"/>
        <v>1461</v>
      </c>
      <c r="E27">
        <v>80.61</v>
      </c>
      <c r="F27">
        <v>96.94</v>
      </c>
      <c r="G27">
        <v>25</v>
      </c>
      <c r="H27">
        <f t="shared" si="1"/>
        <v>19.39</v>
      </c>
      <c r="I27">
        <f t="shared" si="2"/>
        <v>39.03</v>
      </c>
    </row>
    <row r="28" spans="1:9" x14ac:dyDescent="0.3">
      <c r="A28">
        <v>478</v>
      </c>
      <c r="B28">
        <v>710</v>
      </c>
      <c r="C28">
        <f t="shared" si="0"/>
        <v>1188</v>
      </c>
      <c r="E28">
        <v>82.18</v>
      </c>
      <c r="F28">
        <v>97</v>
      </c>
      <c r="G28">
        <v>23.3</v>
      </c>
      <c r="H28">
        <f t="shared" si="1"/>
        <v>17.819999999999993</v>
      </c>
      <c r="I28">
        <f t="shared" si="2"/>
        <v>39.85</v>
      </c>
    </row>
    <row r="29" spans="1:9" x14ac:dyDescent="0.3">
      <c r="A29">
        <v>514</v>
      </c>
      <c r="B29">
        <v>525</v>
      </c>
      <c r="C29">
        <f t="shared" si="0"/>
        <v>1039</v>
      </c>
      <c r="E29">
        <v>0</v>
      </c>
      <c r="F29">
        <v>38.24</v>
      </c>
      <c r="G29">
        <v>37</v>
      </c>
      <c r="H29">
        <f t="shared" si="1"/>
        <v>100</v>
      </c>
      <c r="I29">
        <f t="shared" si="2"/>
        <v>62.379999999999995</v>
      </c>
    </row>
    <row r="30" spans="1:9" x14ac:dyDescent="0.3">
      <c r="A30">
        <v>489</v>
      </c>
      <c r="B30">
        <v>507</v>
      </c>
      <c r="C30">
        <f t="shared" si="0"/>
        <v>996</v>
      </c>
      <c r="E30">
        <v>1</v>
      </c>
      <c r="F30">
        <v>29.79</v>
      </c>
      <c r="G30">
        <v>28.87</v>
      </c>
      <c r="H30">
        <f t="shared" si="1"/>
        <v>99</v>
      </c>
      <c r="I30">
        <f t="shared" si="2"/>
        <v>70.67</v>
      </c>
    </row>
    <row r="31" spans="1:9" x14ac:dyDescent="0.3">
      <c r="A31">
        <v>558</v>
      </c>
      <c r="B31">
        <v>958</v>
      </c>
      <c r="C31">
        <f t="shared" si="0"/>
        <v>1516</v>
      </c>
      <c r="E31">
        <v>0</v>
      </c>
      <c r="F31">
        <v>41.18</v>
      </c>
      <c r="G31">
        <v>40.82</v>
      </c>
      <c r="H31">
        <f t="shared" si="1"/>
        <v>100</v>
      </c>
      <c r="I31">
        <f t="shared" si="2"/>
        <v>59</v>
      </c>
    </row>
    <row r="32" spans="1:9" x14ac:dyDescent="0.3">
      <c r="A32">
        <v>800</v>
      </c>
      <c r="B32">
        <v>1228</v>
      </c>
      <c r="C32">
        <f t="shared" si="0"/>
        <v>2028</v>
      </c>
      <c r="E32">
        <v>10</v>
      </c>
      <c r="F32">
        <v>57.73</v>
      </c>
      <c r="G32">
        <v>53</v>
      </c>
      <c r="H32">
        <f t="shared" si="1"/>
        <v>90</v>
      </c>
      <c r="I32">
        <f t="shared" si="2"/>
        <v>44.635000000000005</v>
      </c>
    </row>
    <row r="33" spans="1:9" x14ac:dyDescent="0.3">
      <c r="A33">
        <v>717</v>
      </c>
      <c r="B33">
        <v>1107</v>
      </c>
      <c r="C33">
        <f t="shared" si="0"/>
        <v>1824</v>
      </c>
      <c r="E33">
        <v>90.38</v>
      </c>
      <c r="F33">
        <v>22.45</v>
      </c>
      <c r="G33">
        <v>100</v>
      </c>
      <c r="H33">
        <f t="shared" si="1"/>
        <v>9.6200000000000045</v>
      </c>
      <c r="I33">
        <f t="shared" si="2"/>
        <v>38.774999999999999</v>
      </c>
    </row>
    <row r="34" spans="1:9" x14ac:dyDescent="0.3">
      <c r="A34">
        <v>477</v>
      </c>
      <c r="B34">
        <v>937</v>
      </c>
      <c r="C34">
        <f t="shared" si="0"/>
        <v>1414</v>
      </c>
      <c r="E34">
        <v>93.94</v>
      </c>
      <c r="F34">
        <v>22</v>
      </c>
      <c r="G34">
        <v>100</v>
      </c>
      <c r="H34">
        <f t="shared" si="1"/>
        <v>6.0600000000000023</v>
      </c>
      <c r="I34">
        <f t="shared" si="2"/>
        <v>39</v>
      </c>
    </row>
    <row r="35" spans="1:9" x14ac:dyDescent="0.3">
      <c r="A35">
        <v>538</v>
      </c>
      <c r="B35">
        <v>653</v>
      </c>
      <c r="C35">
        <f t="shared" si="0"/>
        <v>1191</v>
      </c>
      <c r="E35">
        <v>29</v>
      </c>
      <c r="F35">
        <v>25.25</v>
      </c>
      <c r="G35">
        <v>83.65</v>
      </c>
      <c r="H35">
        <f t="shared" si="1"/>
        <v>71</v>
      </c>
      <c r="I35">
        <f t="shared" si="2"/>
        <v>45.55</v>
      </c>
    </row>
    <row r="36" spans="1:9" x14ac:dyDescent="0.3">
      <c r="A36">
        <v>499</v>
      </c>
      <c r="B36">
        <v>529</v>
      </c>
      <c r="C36">
        <f t="shared" si="0"/>
        <v>1028</v>
      </c>
      <c r="E36">
        <v>0</v>
      </c>
      <c r="F36">
        <v>30.93</v>
      </c>
      <c r="G36">
        <v>30.77</v>
      </c>
      <c r="H36">
        <f t="shared" si="1"/>
        <v>100</v>
      </c>
      <c r="I36">
        <f t="shared" si="2"/>
        <v>69.150000000000006</v>
      </c>
    </row>
    <row r="37" spans="1:9" x14ac:dyDescent="0.3">
      <c r="A37">
        <v>694</v>
      </c>
      <c r="B37">
        <v>1151</v>
      </c>
      <c r="C37">
        <f t="shared" si="0"/>
        <v>1845</v>
      </c>
      <c r="E37">
        <v>0</v>
      </c>
      <c r="F37">
        <v>29.79</v>
      </c>
      <c r="G37">
        <v>29.9</v>
      </c>
      <c r="H37">
        <f t="shared" si="1"/>
        <v>100</v>
      </c>
      <c r="I37">
        <f t="shared" si="2"/>
        <v>70.155000000000001</v>
      </c>
    </row>
    <row r="38" spans="1:9" x14ac:dyDescent="0.3">
      <c r="A38">
        <v>793</v>
      </c>
      <c r="B38">
        <v>1173</v>
      </c>
      <c r="C38">
        <f t="shared" si="0"/>
        <v>1966</v>
      </c>
      <c r="E38">
        <v>0</v>
      </c>
      <c r="F38">
        <v>72.28</v>
      </c>
      <c r="G38">
        <v>31</v>
      </c>
      <c r="H38">
        <f t="shared" si="1"/>
        <v>100</v>
      </c>
      <c r="I38">
        <f t="shared" si="2"/>
        <v>48.36</v>
      </c>
    </row>
    <row r="39" spans="1:9" x14ac:dyDescent="0.3">
      <c r="A39">
        <v>481</v>
      </c>
      <c r="B39">
        <v>890</v>
      </c>
      <c r="C39">
        <f t="shared" si="0"/>
        <v>1371</v>
      </c>
      <c r="E39">
        <v>39</v>
      </c>
      <c r="F39">
        <v>89.9</v>
      </c>
      <c r="G39">
        <v>28.57</v>
      </c>
      <c r="H39">
        <f t="shared" si="1"/>
        <v>61</v>
      </c>
      <c r="I39">
        <f t="shared" si="2"/>
        <v>40.765000000000001</v>
      </c>
    </row>
    <row r="40" spans="1:9" x14ac:dyDescent="0.3">
      <c r="A40">
        <v>484</v>
      </c>
      <c r="B40">
        <v>900</v>
      </c>
      <c r="C40">
        <f t="shared" si="0"/>
        <v>1384</v>
      </c>
      <c r="E40">
        <v>96.94</v>
      </c>
      <c r="F40">
        <v>100</v>
      </c>
      <c r="G40">
        <v>23.23</v>
      </c>
      <c r="H40">
        <f t="shared" si="1"/>
        <v>3.0600000000000023</v>
      </c>
      <c r="I40">
        <f t="shared" si="2"/>
        <v>38.384999999999998</v>
      </c>
    </row>
    <row r="41" spans="1:9" x14ac:dyDescent="0.3">
      <c r="A41">
        <v>538</v>
      </c>
      <c r="B41">
        <v>548</v>
      </c>
      <c r="C41">
        <f t="shared" si="0"/>
        <v>1086</v>
      </c>
      <c r="E41">
        <v>23.23</v>
      </c>
      <c r="F41">
        <v>74.23</v>
      </c>
      <c r="G41">
        <v>28.16</v>
      </c>
      <c r="H41">
        <f t="shared" si="1"/>
        <v>76.77</v>
      </c>
      <c r="I41">
        <f t="shared" si="2"/>
        <v>48.805</v>
      </c>
    </row>
    <row r="42" spans="1:9" x14ac:dyDescent="0.3">
      <c r="A42">
        <v>642</v>
      </c>
      <c r="B42">
        <v>989</v>
      </c>
      <c r="C42">
        <f t="shared" si="0"/>
        <v>1631</v>
      </c>
      <c r="E42">
        <v>0</v>
      </c>
      <c r="F42">
        <v>27.18</v>
      </c>
      <c r="G42">
        <v>27</v>
      </c>
      <c r="H42">
        <f t="shared" si="1"/>
        <v>100</v>
      </c>
      <c r="I42">
        <f t="shared" si="2"/>
        <v>72.91</v>
      </c>
    </row>
    <row r="43" spans="1:9" x14ac:dyDescent="0.3">
      <c r="A43">
        <v>811</v>
      </c>
      <c r="B43">
        <v>1192</v>
      </c>
      <c r="C43">
        <f t="shared" si="0"/>
        <v>2003</v>
      </c>
      <c r="E43">
        <v>0.99</v>
      </c>
      <c r="F43">
        <v>33.65</v>
      </c>
      <c r="G43">
        <v>53.85</v>
      </c>
      <c r="H43">
        <f t="shared" si="1"/>
        <v>99.01</v>
      </c>
      <c r="I43">
        <f t="shared" si="2"/>
        <v>56.25</v>
      </c>
    </row>
    <row r="44" spans="1:9" x14ac:dyDescent="0.3">
      <c r="A44">
        <v>607</v>
      </c>
      <c r="B44">
        <v>993</v>
      </c>
      <c r="C44">
        <f t="shared" si="0"/>
        <v>1600</v>
      </c>
      <c r="E44">
        <v>0</v>
      </c>
      <c r="F44">
        <v>28.85</v>
      </c>
      <c r="G44">
        <v>76.7</v>
      </c>
      <c r="H44">
        <f t="shared" si="1"/>
        <v>100</v>
      </c>
      <c r="I44">
        <f t="shared" si="2"/>
        <v>47.224999999999994</v>
      </c>
    </row>
    <row r="45" spans="1:9" x14ac:dyDescent="0.3">
      <c r="A45">
        <v>482</v>
      </c>
      <c r="B45">
        <v>929</v>
      </c>
      <c r="C45">
        <f t="shared" si="0"/>
        <v>1411</v>
      </c>
      <c r="E45">
        <v>67.010000000000005</v>
      </c>
      <c r="F45">
        <v>24.75</v>
      </c>
      <c r="G45">
        <v>93</v>
      </c>
      <c r="H45">
        <f t="shared" si="1"/>
        <v>32.989999999999995</v>
      </c>
      <c r="I45">
        <f t="shared" si="2"/>
        <v>41.125</v>
      </c>
    </row>
    <row r="46" spans="1:9" x14ac:dyDescent="0.3">
      <c r="A46">
        <v>540</v>
      </c>
      <c r="B46">
        <v>551</v>
      </c>
      <c r="C46">
        <f t="shared" si="0"/>
        <v>1091</v>
      </c>
      <c r="E46">
        <v>47</v>
      </c>
      <c r="F46">
        <v>32.99</v>
      </c>
      <c r="G46">
        <v>75.510000000000005</v>
      </c>
      <c r="H46">
        <f t="shared" si="1"/>
        <v>53</v>
      </c>
      <c r="I46">
        <f t="shared" si="2"/>
        <v>45.75</v>
      </c>
    </row>
    <row r="47" spans="1:9" x14ac:dyDescent="0.3">
      <c r="A47">
        <v>484</v>
      </c>
      <c r="B47">
        <v>651</v>
      </c>
      <c r="C47">
        <f t="shared" si="0"/>
        <v>1135</v>
      </c>
      <c r="E47">
        <v>0.99</v>
      </c>
      <c r="F47">
        <v>27</v>
      </c>
      <c r="G47">
        <v>28</v>
      </c>
      <c r="H47">
        <f t="shared" si="1"/>
        <v>99.01</v>
      </c>
      <c r="I47">
        <f t="shared" si="2"/>
        <v>72.5</v>
      </c>
    </row>
    <row r="48" spans="1:9" x14ac:dyDescent="0.3">
      <c r="A48">
        <v>774</v>
      </c>
      <c r="B48">
        <v>1206</v>
      </c>
      <c r="C48">
        <f t="shared" si="0"/>
        <v>1980</v>
      </c>
      <c r="E48">
        <v>0</v>
      </c>
      <c r="F48">
        <v>42.42</v>
      </c>
      <c r="G48">
        <v>31.58</v>
      </c>
      <c r="H48">
        <f t="shared" si="1"/>
        <v>100</v>
      </c>
      <c r="I48">
        <f t="shared" si="2"/>
        <v>63</v>
      </c>
    </row>
    <row r="49" spans="1:9" x14ac:dyDescent="0.3">
      <c r="A49">
        <v>761</v>
      </c>
      <c r="B49">
        <v>1138</v>
      </c>
      <c r="C49">
        <f t="shared" si="0"/>
        <v>1899</v>
      </c>
      <c r="E49">
        <v>0.99</v>
      </c>
      <c r="F49">
        <v>80.2</v>
      </c>
      <c r="G49">
        <v>31.96</v>
      </c>
      <c r="H49">
        <f t="shared" si="1"/>
        <v>99.01</v>
      </c>
      <c r="I49">
        <f t="shared" si="2"/>
        <v>43.92</v>
      </c>
    </row>
    <row r="50" spans="1:9" x14ac:dyDescent="0.3">
      <c r="A50">
        <v>484</v>
      </c>
      <c r="B50">
        <v>875</v>
      </c>
      <c r="C50">
        <f t="shared" si="0"/>
        <v>1359</v>
      </c>
      <c r="E50">
        <v>63</v>
      </c>
      <c r="F50">
        <v>91.09</v>
      </c>
      <c r="G50">
        <v>24.27</v>
      </c>
      <c r="H50">
        <f t="shared" si="1"/>
        <v>37</v>
      </c>
      <c r="I50">
        <f t="shared" si="2"/>
        <v>42.32</v>
      </c>
    </row>
    <row r="51" spans="1:9" x14ac:dyDescent="0.3">
      <c r="A51">
        <v>494</v>
      </c>
      <c r="B51">
        <v>820</v>
      </c>
      <c r="C51">
        <f t="shared" si="0"/>
        <v>1314</v>
      </c>
      <c r="E51">
        <v>85.71</v>
      </c>
      <c r="F51">
        <v>100</v>
      </c>
      <c r="G51">
        <v>21</v>
      </c>
      <c r="H51">
        <f t="shared" si="1"/>
        <v>14.290000000000006</v>
      </c>
      <c r="I51">
        <f t="shared" si="2"/>
        <v>39.5</v>
      </c>
    </row>
    <row r="52" spans="1:9" x14ac:dyDescent="0.3">
      <c r="A52">
        <v>543</v>
      </c>
      <c r="B52">
        <v>554</v>
      </c>
      <c r="C52">
        <f t="shared" si="0"/>
        <v>1097</v>
      </c>
      <c r="E52">
        <v>0</v>
      </c>
      <c r="F52">
        <v>50.98</v>
      </c>
      <c r="G52">
        <v>32.29</v>
      </c>
      <c r="H52">
        <f t="shared" si="1"/>
        <v>100</v>
      </c>
      <c r="I52">
        <f t="shared" si="2"/>
        <v>58.365000000000002</v>
      </c>
    </row>
    <row r="53" spans="1:9" x14ac:dyDescent="0.3">
      <c r="A53">
        <v>541</v>
      </c>
      <c r="B53">
        <v>811</v>
      </c>
      <c r="C53">
        <f t="shared" si="0"/>
        <v>1352</v>
      </c>
      <c r="E53">
        <v>0</v>
      </c>
      <c r="F53">
        <v>26.47</v>
      </c>
      <c r="G53">
        <v>25.96</v>
      </c>
      <c r="H53">
        <f t="shared" si="1"/>
        <v>100</v>
      </c>
      <c r="I53">
        <f t="shared" si="2"/>
        <v>73.784999999999997</v>
      </c>
    </row>
    <row r="54" spans="1:9" x14ac:dyDescent="0.3">
      <c r="A54">
        <v>781</v>
      </c>
      <c r="B54">
        <v>1211</v>
      </c>
      <c r="C54">
        <f t="shared" si="0"/>
        <v>1992</v>
      </c>
      <c r="E54">
        <v>0</v>
      </c>
      <c r="F54">
        <v>54.08</v>
      </c>
      <c r="G54">
        <v>46.39</v>
      </c>
      <c r="H54">
        <f t="shared" si="1"/>
        <v>100</v>
      </c>
      <c r="I54">
        <f t="shared" si="2"/>
        <v>49.765000000000001</v>
      </c>
    </row>
    <row r="55" spans="1:9" x14ac:dyDescent="0.3">
      <c r="A55">
        <v>796</v>
      </c>
      <c r="B55">
        <v>1190</v>
      </c>
      <c r="C55">
        <f t="shared" si="0"/>
        <v>1986</v>
      </c>
      <c r="E55">
        <v>0.99</v>
      </c>
      <c r="F55">
        <v>30.3</v>
      </c>
      <c r="G55">
        <v>82.65</v>
      </c>
      <c r="H55">
        <f t="shared" si="1"/>
        <v>99.01</v>
      </c>
      <c r="I55">
        <f t="shared" si="2"/>
        <v>43.524999999999999</v>
      </c>
    </row>
    <row r="56" spans="1:9" x14ac:dyDescent="0.3">
      <c r="A56">
        <v>815</v>
      </c>
      <c r="B56">
        <v>1197</v>
      </c>
      <c r="C56">
        <f t="shared" si="0"/>
        <v>2012</v>
      </c>
      <c r="E56">
        <v>90.72</v>
      </c>
      <c r="F56">
        <v>23.76</v>
      </c>
      <c r="G56">
        <v>95.05</v>
      </c>
      <c r="H56">
        <f t="shared" si="1"/>
        <v>9.2800000000000011</v>
      </c>
      <c r="I56">
        <f t="shared" si="2"/>
        <v>40.594999999999999</v>
      </c>
    </row>
    <row r="57" spans="1:9" x14ac:dyDescent="0.3">
      <c r="A57">
        <v>894</v>
      </c>
      <c r="B57">
        <v>1111</v>
      </c>
      <c r="C57">
        <f t="shared" si="0"/>
        <v>2005</v>
      </c>
      <c r="E57">
        <v>58.42</v>
      </c>
      <c r="F57">
        <v>21.9</v>
      </c>
      <c r="G57">
        <v>94</v>
      </c>
      <c r="H57">
        <f t="shared" si="1"/>
        <v>41.58</v>
      </c>
      <c r="I57">
        <f t="shared" si="2"/>
        <v>42.05</v>
      </c>
    </row>
    <row r="58" spans="1:9" x14ac:dyDescent="0.3">
      <c r="A58">
        <v>966</v>
      </c>
      <c r="B58">
        <v>978</v>
      </c>
      <c r="C58">
        <f t="shared" si="0"/>
        <v>1944</v>
      </c>
      <c r="E58">
        <v>1</v>
      </c>
      <c r="F58">
        <v>28.85</v>
      </c>
      <c r="G58">
        <v>33.33</v>
      </c>
      <c r="H58">
        <f t="shared" si="1"/>
        <v>99</v>
      </c>
      <c r="I58">
        <f t="shared" si="2"/>
        <v>68.91</v>
      </c>
    </row>
    <row r="59" spans="1:9" x14ac:dyDescent="0.3">
      <c r="A59">
        <v>666</v>
      </c>
      <c r="B59">
        <v>929</v>
      </c>
      <c r="C59">
        <f t="shared" si="0"/>
        <v>1595</v>
      </c>
      <c r="E59">
        <v>0</v>
      </c>
      <c r="F59">
        <v>26.04</v>
      </c>
      <c r="G59">
        <v>27.37</v>
      </c>
      <c r="H59">
        <f t="shared" si="1"/>
        <v>100</v>
      </c>
      <c r="I59">
        <f t="shared" si="2"/>
        <v>73.295000000000002</v>
      </c>
    </row>
    <row r="60" spans="1:9" x14ac:dyDescent="0.3">
      <c r="A60">
        <v>794</v>
      </c>
      <c r="B60">
        <v>1218</v>
      </c>
      <c r="C60">
        <f t="shared" si="0"/>
        <v>2012</v>
      </c>
      <c r="E60">
        <v>0</v>
      </c>
      <c r="F60">
        <v>27.45</v>
      </c>
      <c r="G60">
        <v>28.43</v>
      </c>
      <c r="H60">
        <f t="shared" si="1"/>
        <v>100</v>
      </c>
      <c r="I60">
        <f t="shared" si="2"/>
        <v>72.06</v>
      </c>
    </row>
    <row r="61" spans="1:9" x14ac:dyDescent="0.3">
      <c r="A61">
        <v>787</v>
      </c>
      <c r="B61">
        <v>1192</v>
      </c>
      <c r="C61">
        <f t="shared" si="0"/>
        <v>1979</v>
      </c>
      <c r="E61">
        <v>18.37</v>
      </c>
      <c r="F61">
        <v>27.72</v>
      </c>
      <c r="G61">
        <v>28.87</v>
      </c>
      <c r="H61">
        <f t="shared" si="1"/>
        <v>81.63</v>
      </c>
      <c r="I61">
        <f t="shared" si="2"/>
        <v>71.704999999999998</v>
      </c>
    </row>
    <row r="62" spans="1:9" x14ac:dyDescent="0.3">
      <c r="A62">
        <v>778</v>
      </c>
      <c r="B62">
        <v>1148</v>
      </c>
      <c r="C62">
        <f t="shared" si="0"/>
        <v>1926</v>
      </c>
      <c r="E62">
        <v>93.94</v>
      </c>
      <c r="F62">
        <v>24.51</v>
      </c>
      <c r="G62">
        <v>34.65</v>
      </c>
      <c r="H62">
        <f t="shared" si="1"/>
        <v>6.0600000000000023</v>
      </c>
      <c r="I62">
        <f t="shared" si="2"/>
        <v>70.42</v>
      </c>
    </row>
    <row r="63" spans="1:9" x14ac:dyDescent="0.3">
      <c r="A63">
        <v>853</v>
      </c>
      <c r="B63">
        <v>1078</v>
      </c>
      <c r="C63">
        <f t="shared" si="0"/>
        <v>1931</v>
      </c>
      <c r="E63">
        <v>61.62</v>
      </c>
      <c r="F63">
        <v>35.71</v>
      </c>
      <c r="G63">
        <v>30.61</v>
      </c>
      <c r="H63">
        <f t="shared" si="1"/>
        <v>38.380000000000003</v>
      </c>
      <c r="I63">
        <f t="shared" si="2"/>
        <v>66.84</v>
      </c>
    </row>
    <row r="64" spans="1:9" x14ac:dyDescent="0.3">
      <c r="A64">
        <v>954</v>
      </c>
      <c r="B64">
        <v>965</v>
      </c>
      <c r="C64">
        <f t="shared" si="0"/>
        <v>1919</v>
      </c>
      <c r="E64">
        <v>1</v>
      </c>
      <c r="F64">
        <v>36.270000000000003</v>
      </c>
      <c r="G64">
        <v>31.31</v>
      </c>
      <c r="H64">
        <f t="shared" si="1"/>
        <v>99</v>
      </c>
      <c r="I64">
        <f t="shared" si="2"/>
        <v>66.210000000000008</v>
      </c>
    </row>
    <row r="65" spans="1:9" x14ac:dyDescent="0.3">
      <c r="A65">
        <v>882</v>
      </c>
      <c r="B65">
        <v>894</v>
      </c>
      <c r="C65">
        <f t="shared" si="0"/>
        <v>1776</v>
      </c>
      <c r="E65">
        <v>0</v>
      </c>
      <c r="F65">
        <v>26.8</v>
      </c>
      <c r="G65">
        <v>29.03</v>
      </c>
      <c r="H65">
        <f t="shared" si="1"/>
        <v>100</v>
      </c>
      <c r="I65">
        <f t="shared" si="2"/>
        <v>72.085000000000008</v>
      </c>
    </row>
    <row r="66" spans="1:9" x14ac:dyDescent="0.3">
      <c r="A66">
        <v>413</v>
      </c>
      <c r="B66">
        <v>761</v>
      </c>
      <c r="C66">
        <f t="shared" ref="C66:C113" si="3">A66+B66</f>
        <v>1174</v>
      </c>
      <c r="E66">
        <v>0</v>
      </c>
      <c r="F66">
        <v>29.79</v>
      </c>
      <c r="G66">
        <v>27.72</v>
      </c>
      <c r="H66">
        <f t="shared" si="1"/>
        <v>100</v>
      </c>
      <c r="I66">
        <f t="shared" si="2"/>
        <v>71.245000000000005</v>
      </c>
    </row>
    <row r="67" spans="1:9" x14ac:dyDescent="0.3">
      <c r="A67">
        <v>808</v>
      </c>
      <c r="B67">
        <v>1184</v>
      </c>
      <c r="C67">
        <f t="shared" si="3"/>
        <v>1992</v>
      </c>
      <c r="E67">
        <v>11.11</v>
      </c>
      <c r="F67">
        <v>26.73</v>
      </c>
      <c r="G67">
        <v>23.4</v>
      </c>
      <c r="H67">
        <f t="shared" si="1"/>
        <v>88.89</v>
      </c>
      <c r="I67">
        <f t="shared" si="2"/>
        <v>74.935000000000002</v>
      </c>
    </row>
    <row r="68" spans="1:9" x14ac:dyDescent="0.3">
      <c r="A68">
        <v>800</v>
      </c>
      <c r="B68">
        <v>1180</v>
      </c>
      <c r="C68">
        <f t="shared" si="3"/>
        <v>1980</v>
      </c>
      <c r="E68">
        <v>93.94</v>
      </c>
      <c r="F68">
        <v>36.17</v>
      </c>
      <c r="G68">
        <v>24.75</v>
      </c>
      <c r="H68">
        <f t="shared" si="1"/>
        <v>6.0600000000000023</v>
      </c>
      <c r="I68">
        <f t="shared" si="2"/>
        <v>69.539999999999992</v>
      </c>
    </row>
    <row r="69" spans="1:9" x14ac:dyDescent="0.3">
      <c r="A69">
        <v>785</v>
      </c>
      <c r="B69">
        <v>1194</v>
      </c>
      <c r="C69">
        <f t="shared" si="3"/>
        <v>1979</v>
      </c>
      <c r="E69">
        <v>93.88</v>
      </c>
      <c r="F69">
        <v>32.04</v>
      </c>
      <c r="G69">
        <v>25.81</v>
      </c>
      <c r="H69">
        <f t="shared" si="1"/>
        <v>6.1200000000000045</v>
      </c>
      <c r="I69">
        <f t="shared" si="2"/>
        <v>71.075000000000003</v>
      </c>
    </row>
    <row r="70" spans="1:9" x14ac:dyDescent="0.3">
      <c r="A70">
        <v>846</v>
      </c>
      <c r="B70">
        <v>1127</v>
      </c>
      <c r="C70">
        <f t="shared" si="3"/>
        <v>1973</v>
      </c>
      <c r="E70">
        <v>44.44</v>
      </c>
      <c r="F70">
        <v>50.47</v>
      </c>
      <c r="G70">
        <v>39.42</v>
      </c>
      <c r="H70">
        <f t="shared" ref="H70:H113" si="4">100-E70</f>
        <v>55.56</v>
      </c>
      <c r="I70">
        <f t="shared" ref="I70:I113" si="5">100-AVERAGE(F70:G70)</f>
        <v>55.055</v>
      </c>
    </row>
    <row r="71" spans="1:9" x14ac:dyDescent="0.3">
      <c r="A71">
        <v>979</v>
      </c>
      <c r="B71">
        <v>990</v>
      </c>
      <c r="C71">
        <f t="shared" si="3"/>
        <v>1969</v>
      </c>
      <c r="E71">
        <v>1</v>
      </c>
      <c r="F71">
        <v>28.71</v>
      </c>
      <c r="G71">
        <v>44</v>
      </c>
      <c r="H71">
        <f t="shared" si="4"/>
        <v>99</v>
      </c>
      <c r="I71">
        <f t="shared" si="5"/>
        <v>63.644999999999996</v>
      </c>
    </row>
    <row r="72" spans="1:9" x14ac:dyDescent="0.3">
      <c r="A72">
        <v>968</v>
      </c>
      <c r="B72">
        <v>978</v>
      </c>
      <c r="C72">
        <f t="shared" si="3"/>
        <v>1946</v>
      </c>
      <c r="E72">
        <v>0</v>
      </c>
      <c r="F72">
        <v>29.59</v>
      </c>
      <c r="G72">
        <v>27.45</v>
      </c>
      <c r="H72">
        <f t="shared" si="4"/>
        <v>100</v>
      </c>
      <c r="I72">
        <f t="shared" si="5"/>
        <v>71.48</v>
      </c>
    </row>
    <row r="73" spans="1:9" x14ac:dyDescent="0.3">
      <c r="A73">
        <v>754</v>
      </c>
      <c r="B73">
        <v>882</v>
      </c>
      <c r="C73">
        <f t="shared" si="3"/>
        <v>1636</v>
      </c>
      <c r="E73">
        <v>0</v>
      </c>
      <c r="F73">
        <v>28.71</v>
      </c>
      <c r="G73">
        <v>29.17</v>
      </c>
      <c r="H73">
        <f t="shared" si="4"/>
        <v>100</v>
      </c>
      <c r="I73">
        <f t="shared" si="5"/>
        <v>71.06</v>
      </c>
    </row>
    <row r="74" spans="1:9" x14ac:dyDescent="0.3">
      <c r="A74">
        <v>580</v>
      </c>
      <c r="B74">
        <v>968</v>
      </c>
      <c r="C74">
        <f t="shared" si="3"/>
        <v>1548</v>
      </c>
      <c r="E74">
        <v>0</v>
      </c>
      <c r="F74">
        <v>27.96</v>
      </c>
      <c r="G74">
        <v>23</v>
      </c>
      <c r="H74">
        <f t="shared" si="4"/>
        <v>100</v>
      </c>
      <c r="I74">
        <f t="shared" si="5"/>
        <v>74.52</v>
      </c>
    </row>
    <row r="75" spans="1:9" x14ac:dyDescent="0.3">
      <c r="A75">
        <v>782</v>
      </c>
      <c r="B75">
        <v>1201</v>
      </c>
      <c r="C75">
        <f t="shared" si="3"/>
        <v>1983</v>
      </c>
      <c r="E75">
        <v>92.86</v>
      </c>
      <c r="F75">
        <v>27.37</v>
      </c>
      <c r="G75">
        <v>34.69</v>
      </c>
      <c r="H75">
        <f t="shared" si="4"/>
        <v>7.1400000000000006</v>
      </c>
      <c r="I75">
        <f t="shared" si="5"/>
        <v>68.97</v>
      </c>
    </row>
    <row r="76" spans="1:9" x14ac:dyDescent="0.3">
      <c r="A76">
        <v>790</v>
      </c>
      <c r="B76">
        <v>1175</v>
      </c>
      <c r="C76">
        <f t="shared" si="3"/>
        <v>1965</v>
      </c>
      <c r="E76">
        <v>92</v>
      </c>
      <c r="F76">
        <v>26.47</v>
      </c>
      <c r="G76">
        <v>32.69</v>
      </c>
      <c r="H76">
        <f t="shared" si="4"/>
        <v>8</v>
      </c>
      <c r="I76">
        <f t="shared" si="5"/>
        <v>70.42</v>
      </c>
    </row>
    <row r="77" spans="1:9" x14ac:dyDescent="0.3">
      <c r="A77">
        <v>794</v>
      </c>
      <c r="B77">
        <v>1172</v>
      </c>
      <c r="C77">
        <f t="shared" si="3"/>
        <v>1966</v>
      </c>
      <c r="E77">
        <v>93.07</v>
      </c>
      <c r="F77">
        <v>25.74</v>
      </c>
      <c r="G77">
        <v>34.65</v>
      </c>
      <c r="H77">
        <f t="shared" si="4"/>
        <v>6.9300000000000068</v>
      </c>
      <c r="I77">
        <f t="shared" si="5"/>
        <v>69.805000000000007</v>
      </c>
    </row>
    <row r="78" spans="1:9" x14ac:dyDescent="0.3">
      <c r="A78">
        <v>867</v>
      </c>
      <c r="B78">
        <v>1093</v>
      </c>
      <c r="C78">
        <f t="shared" si="3"/>
        <v>1960</v>
      </c>
      <c r="E78">
        <v>2.97</v>
      </c>
      <c r="F78">
        <v>69</v>
      </c>
      <c r="G78">
        <v>27.17</v>
      </c>
      <c r="H78">
        <f t="shared" si="4"/>
        <v>97.03</v>
      </c>
      <c r="I78">
        <f t="shared" si="5"/>
        <v>51.914999999999999</v>
      </c>
    </row>
    <row r="79" spans="1:9" x14ac:dyDescent="0.3">
      <c r="A79">
        <v>968</v>
      </c>
      <c r="B79">
        <v>978</v>
      </c>
      <c r="C79">
        <f t="shared" si="3"/>
        <v>1946</v>
      </c>
      <c r="E79">
        <v>0</v>
      </c>
      <c r="F79">
        <v>33.65</v>
      </c>
      <c r="G79">
        <v>29</v>
      </c>
      <c r="H79">
        <f t="shared" si="4"/>
        <v>100</v>
      </c>
      <c r="I79">
        <f t="shared" si="5"/>
        <v>68.674999999999997</v>
      </c>
    </row>
    <row r="80" spans="1:9" x14ac:dyDescent="0.3">
      <c r="A80">
        <v>963</v>
      </c>
      <c r="B80">
        <v>974</v>
      </c>
      <c r="C80">
        <f t="shared" si="3"/>
        <v>1937</v>
      </c>
      <c r="E80">
        <v>0</v>
      </c>
      <c r="F80">
        <v>25.23</v>
      </c>
      <c r="G80">
        <v>26.21</v>
      </c>
      <c r="H80">
        <f t="shared" si="4"/>
        <v>100</v>
      </c>
      <c r="I80">
        <f t="shared" si="5"/>
        <v>74.28</v>
      </c>
    </row>
    <row r="81" spans="1:9" x14ac:dyDescent="0.3">
      <c r="A81">
        <v>592</v>
      </c>
      <c r="B81">
        <v>840</v>
      </c>
      <c r="C81">
        <f t="shared" si="3"/>
        <v>1432</v>
      </c>
      <c r="E81">
        <v>0.99</v>
      </c>
      <c r="F81">
        <v>27.18</v>
      </c>
      <c r="G81">
        <v>26</v>
      </c>
      <c r="H81">
        <f t="shared" si="4"/>
        <v>99.01</v>
      </c>
      <c r="I81">
        <f t="shared" si="5"/>
        <v>73.41</v>
      </c>
    </row>
    <row r="82" spans="1:9" x14ac:dyDescent="0.3">
      <c r="A82">
        <v>668</v>
      </c>
      <c r="B82">
        <v>1056</v>
      </c>
      <c r="C82">
        <f t="shared" si="3"/>
        <v>1724</v>
      </c>
      <c r="E82">
        <v>10.89</v>
      </c>
      <c r="F82">
        <v>25.25</v>
      </c>
      <c r="G82">
        <v>26.47</v>
      </c>
      <c r="H82">
        <f t="shared" si="4"/>
        <v>89.11</v>
      </c>
      <c r="I82">
        <f t="shared" si="5"/>
        <v>74.14</v>
      </c>
    </row>
    <row r="83" spans="1:9" x14ac:dyDescent="0.3">
      <c r="A83">
        <v>788</v>
      </c>
      <c r="B83">
        <v>1223</v>
      </c>
      <c r="C83">
        <f t="shared" si="3"/>
        <v>2011</v>
      </c>
      <c r="E83">
        <v>94.9</v>
      </c>
      <c r="F83">
        <v>24.3</v>
      </c>
      <c r="G83">
        <v>33.67</v>
      </c>
      <c r="H83">
        <f t="shared" si="4"/>
        <v>5.0999999999999943</v>
      </c>
      <c r="I83">
        <f t="shared" si="5"/>
        <v>71.015000000000001</v>
      </c>
    </row>
    <row r="84" spans="1:9" x14ac:dyDescent="0.3">
      <c r="A84">
        <v>796</v>
      </c>
      <c r="B84">
        <v>1177</v>
      </c>
      <c r="C84">
        <f t="shared" si="3"/>
        <v>1973</v>
      </c>
      <c r="E84">
        <v>96.88</v>
      </c>
      <c r="F84">
        <v>27.37</v>
      </c>
      <c r="G84">
        <v>32.69</v>
      </c>
      <c r="H84">
        <f t="shared" si="4"/>
        <v>3.1200000000000045</v>
      </c>
      <c r="I84">
        <f t="shared" si="5"/>
        <v>69.97</v>
      </c>
    </row>
    <row r="85" spans="1:9" x14ac:dyDescent="0.3">
      <c r="A85">
        <v>804</v>
      </c>
      <c r="B85">
        <v>1186</v>
      </c>
      <c r="C85">
        <f t="shared" si="3"/>
        <v>1990</v>
      </c>
      <c r="E85">
        <v>68</v>
      </c>
      <c r="F85">
        <v>26.53</v>
      </c>
      <c r="G85">
        <v>40.619999999999997</v>
      </c>
      <c r="H85">
        <f t="shared" si="4"/>
        <v>32</v>
      </c>
      <c r="I85">
        <f t="shared" si="5"/>
        <v>66.424999999999997</v>
      </c>
    </row>
    <row r="86" spans="1:9" x14ac:dyDescent="0.3">
      <c r="A86">
        <v>944</v>
      </c>
      <c r="B86">
        <v>1040</v>
      </c>
      <c r="C86">
        <f t="shared" si="3"/>
        <v>1984</v>
      </c>
      <c r="E86">
        <v>0</v>
      </c>
      <c r="F86">
        <v>29.59</v>
      </c>
      <c r="G86">
        <v>73.2</v>
      </c>
      <c r="H86">
        <f t="shared" si="4"/>
        <v>100</v>
      </c>
      <c r="I86">
        <f t="shared" si="5"/>
        <v>48.604999999999997</v>
      </c>
    </row>
    <row r="87" spans="1:9" x14ac:dyDescent="0.3">
      <c r="A87">
        <v>967</v>
      </c>
      <c r="B87">
        <v>978</v>
      </c>
      <c r="C87">
        <f t="shared" si="3"/>
        <v>1945</v>
      </c>
      <c r="E87">
        <v>0</v>
      </c>
      <c r="F87">
        <v>29</v>
      </c>
      <c r="G87">
        <v>29.17</v>
      </c>
      <c r="H87">
        <f t="shared" si="4"/>
        <v>100</v>
      </c>
      <c r="I87">
        <f t="shared" si="5"/>
        <v>70.914999999999992</v>
      </c>
    </row>
    <row r="88" spans="1:9" x14ac:dyDescent="0.3">
      <c r="A88">
        <v>767</v>
      </c>
      <c r="B88">
        <v>898</v>
      </c>
      <c r="C88">
        <f t="shared" si="3"/>
        <v>1665</v>
      </c>
      <c r="E88">
        <v>0</v>
      </c>
      <c r="F88">
        <v>28.71</v>
      </c>
      <c r="G88">
        <v>24.76</v>
      </c>
      <c r="H88">
        <f t="shared" si="4"/>
        <v>100</v>
      </c>
      <c r="I88">
        <f t="shared" si="5"/>
        <v>73.265000000000001</v>
      </c>
    </row>
    <row r="89" spans="1:9" x14ac:dyDescent="0.3">
      <c r="A89">
        <v>679</v>
      </c>
      <c r="B89">
        <v>1056</v>
      </c>
      <c r="C89">
        <f t="shared" si="3"/>
        <v>1735</v>
      </c>
      <c r="E89">
        <v>0</v>
      </c>
      <c r="F89">
        <v>24.04</v>
      </c>
      <c r="G89">
        <v>27.62</v>
      </c>
      <c r="H89">
        <f t="shared" si="4"/>
        <v>100</v>
      </c>
      <c r="I89">
        <f t="shared" si="5"/>
        <v>74.17</v>
      </c>
    </row>
    <row r="90" spans="1:9" x14ac:dyDescent="0.3">
      <c r="A90">
        <v>771</v>
      </c>
      <c r="B90">
        <v>1215</v>
      </c>
      <c r="C90">
        <f t="shared" si="3"/>
        <v>1986</v>
      </c>
      <c r="E90">
        <v>47.96</v>
      </c>
      <c r="F90">
        <v>29.41</v>
      </c>
      <c r="G90">
        <v>26.32</v>
      </c>
      <c r="H90">
        <f t="shared" si="4"/>
        <v>52.04</v>
      </c>
      <c r="I90">
        <f t="shared" si="5"/>
        <v>72.134999999999991</v>
      </c>
    </row>
    <row r="91" spans="1:9" x14ac:dyDescent="0.3">
      <c r="A91">
        <v>805</v>
      </c>
      <c r="B91">
        <v>1189</v>
      </c>
      <c r="C91">
        <f t="shared" si="3"/>
        <v>1994</v>
      </c>
      <c r="E91">
        <v>94.9</v>
      </c>
      <c r="F91">
        <v>35.049999999999997</v>
      </c>
      <c r="G91">
        <v>26.32</v>
      </c>
      <c r="H91">
        <f t="shared" si="4"/>
        <v>5.0999999999999943</v>
      </c>
      <c r="I91">
        <f t="shared" si="5"/>
        <v>69.314999999999998</v>
      </c>
    </row>
    <row r="92" spans="1:9" x14ac:dyDescent="0.3">
      <c r="A92">
        <v>798</v>
      </c>
      <c r="B92">
        <v>1180</v>
      </c>
      <c r="C92">
        <f t="shared" si="3"/>
        <v>1978</v>
      </c>
      <c r="E92">
        <v>93</v>
      </c>
      <c r="F92">
        <v>34</v>
      </c>
      <c r="G92">
        <v>27.27</v>
      </c>
      <c r="H92">
        <f t="shared" si="4"/>
        <v>7</v>
      </c>
      <c r="I92">
        <f t="shared" si="5"/>
        <v>69.365000000000009</v>
      </c>
    </row>
    <row r="93" spans="1:9" x14ac:dyDescent="0.3">
      <c r="A93">
        <v>908</v>
      </c>
      <c r="B93">
        <v>999</v>
      </c>
      <c r="C93">
        <f t="shared" si="3"/>
        <v>1907</v>
      </c>
      <c r="E93">
        <v>3</v>
      </c>
      <c r="F93">
        <v>29.47</v>
      </c>
      <c r="G93">
        <v>55.88</v>
      </c>
      <c r="H93">
        <f t="shared" si="4"/>
        <v>97</v>
      </c>
      <c r="I93">
        <f t="shared" si="5"/>
        <v>57.325000000000003</v>
      </c>
    </row>
    <row r="94" spans="1:9" x14ac:dyDescent="0.3">
      <c r="A94">
        <v>951</v>
      </c>
      <c r="B94">
        <v>963</v>
      </c>
      <c r="C94">
        <f t="shared" si="3"/>
        <v>1914</v>
      </c>
      <c r="E94">
        <v>0</v>
      </c>
      <c r="F94">
        <v>29.79</v>
      </c>
      <c r="G94">
        <v>28.28</v>
      </c>
      <c r="H94">
        <f t="shared" si="4"/>
        <v>100</v>
      </c>
      <c r="I94">
        <f t="shared" si="5"/>
        <v>70.965000000000003</v>
      </c>
    </row>
    <row r="95" spans="1:9" x14ac:dyDescent="0.3">
      <c r="A95">
        <v>963</v>
      </c>
      <c r="B95">
        <v>974</v>
      </c>
      <c r="C95">
        <f t="shared" si="3"/>
        <v>1937</v>
      </c>
      <c r="E95">
        <v>0</v>
      </c>
      <c r="F95">
        <v>26.47</v>
      </c>
      <c r="G95">
        <v>27.45</v>
      </c>
      <c r="H95">
        <f t="shared" si="4"/>
        <v>100</v>
      </c>
      <c r="I95">
        <f t="shared" si="5"/>
        <v>73.039999999999992</v>
      </c>
    </row>
    <row r="96" spans="1:9" x14ac:dyDescent="0.3">
      <c r="A96">
        <v>615</v>
      </c>
      <c r="B96">
        <v>854</v>
      </c>
      <c r="C96">
        <f t="shared" si="3"/>
        <v>1469</v>
      </c>
      <c r="E96">
        <v>0.99</v>
      </c>
      <c r="F96">
        <v>27.72</v>
      </c>
      <c r="G96">
        <v>28.12</v>
      </c>
      <c r="H96">
        <f t="shared" si="4"/>
        <v>99.01</v>
      </c>
      <c r="I96">
        <f t="shared" si="5"/>
        <v>72.08</v>
      </c>
    </row>
    <row r="97" spans="1:9" x14ac:dyDescent="0.3">
      <c r="A97">
        <v>645</v>
      </c>
      <c r="B97">
        <v>1016</v>
      </c>
      <c r="C97">
        <f t="shared" si="3"/>
        <v>1661</v>
      </c>
      <c r="E97">
        <v>48</v>
      </c>
      <c r="F97">
        <v>25</v>
      </c>
      <c r="G97">
        <v>30.3</v>
      </c>
      <c r="H97">
        <f t="shared" si="4"/>
        <v>52</v>
      </c>
      <c r="I97">
        <f t="shared" si="5"/>
        <v>72.349999999999994</v>
      </c>
    </row>
    <row r="98" spans="1:9" x14ac:dyDescent="0.3">
      <c r="A98">
        <v>795</v>
      </c>
      <c r="B98">
        <v>1175</v>
      </c>
      <c r="C98">
        <f t="shared" si="3"/>
        <v>1970</v>
      </c>
      <c r="E98">
        <v>92.16</v>
      </c>
      <c r="F98">
        <v>26.53</v>
      </c>
      <c r="G98">
        <v>35.42</v>
      </c>
      <c r="H98">
        <f t="shared" si="4"/>
        <v>7.8400000000000034</v>
      </c>
      <c r="I98">
        <f t="shared" si="5"/>
        <v>69.025000000000006</v>
      </c>
    </row>
    <row r="99" spans="1:9" x14ac:dyDescent="0.3">
      <c r="A99">
        <v>772</v>
      </c>
      <c r="B99">
        <v>1182</v>
      </c>
      <c r="C99">
        <f t="shared" si="3"/>
        <v>1954</v>
      </c>
      <c r="E99">
        <v>93.94</v>
      </c>
      <c r="F99">
        <v>22.86</v>
      </c>
      <c r="G99">
        <v>32.69</v>
      </c>
      <c r="H99">
        <f t="shared" si="4"/>
        <v>6.0600000000000023</v>
      </c>
      <c r="I99">
        <f t="shared" si="5"/>
        <v>72.224999999999994</v>
      </c>
    </row>
    <row r="100" spans="1:9" x14ac:dyDescent="0.3">
      <c r="A100">
        <v>778</v>
      </c>
      <c r="B100">
        <v>1174</v>
      </c>
      <c r="C100">
        <f t="shared" si="3"/>
        <v>1952</v>
      </c>
      <c r="E100">
        <v>70.3</v>
      </c>
      <c r="F100">
        <v>23.16</v>
      </c>
      <c r="G100">
        <v>39.58</v>
      </c>
      <c r="H100">
        <f t="shared" si="4"/>
        <v>29.700000000000003</v>
      </c>
      <c r="I100">
        <f t="shared" si="5"/>
        <v>68.63</v>
      </c>
    </row>
    <row r="101" spans="1:9" x14ac:dyDescent="0.3">
      <c r="A101">
        <v>909</v>
      </c>
      <c r="B101">
        <v>1032</v>
      </c>
      <c r="C101">
        <f t="shared" si="3"/>
        <v>1941</v>
      </c>
      <c r="E101">
        <v>0</v>
      </c>
      <c r="F101">
        <v>25.71</v>
      </c>
      <c r="G101">
        <v>70.59</v>
      </c>
      <c r="H101">
        <f t="shared" si="4"/>
        <v>100</v>
      </c>
      <c r="I101">
        <f t="shared" si="5"/>
        <v>51.849999999999994</v>
      </c>
    </row>
    <row r="102" spans="1:9" x14ac:dyDescent="0.3">
      <c r="A102">
        <v>965</v>
      </c>
      <c r="B102">
        <v>976</v>
      </c>
      <c r="C102">
        <f t="shared" si="3"/>
        <v>1941</v>
      </c>
      <c r="E102">
        <v>0</v>
      </c>
      <c r="F102">
        <v>26.92</v>
      </c>
      <c r="G102">
        <v>30.53</v>
      </c>
      <c r="H102">
        <f t="shared" si="4"/>
        <v>100</v>
      </c>
      <c r="I102">
        <f t="shared" si="5"/>
        <v>71.275000000000006</v>
      </c>
    </row>
    <row r="103" spans="1:9" x14ac:dyDescent="0.3">
      <c r="A103">
        <v>976</v>
      </c>
      <c r="B103">
        <v>988</v>
      </c>
      <c r="C103">
        <f t="shared" si="3"/>
        <v>1964</v>
      </c>
      <c r="E103">
        <v>1</v>
      </c>
      <c r="F103">
        <v>33.71</v>
      </c>
      <c r="G103">
        <v>29.35</v>
      </c>
      <c r="H103">
        <f t="shared" si="4"/>
        <v>99</v>
      </c>
      <c r="I103">
        <f t="shared" si="5"/>
        <v>68.47</v>
      </c>
    </row>
    <row r="104" spans="1:9" x14ac:dyDescent="0.3">
      <c r="A104">
        <v>857</v>
      </c>
      <c r="B104">
        <v>968</v>
      </c>
      <c r="C104">
        <f t="shared" si="3"/>
        <v>1825</v>
      </c>
      <c r="E104">
        <v>0</v>
      </c>
      <c r="F104">
        <v>26.47</v>
      </c>
      <c r="G104">
        <v>24.24</v>
      </c>
      <c r="H104">
        <f t="shared" si="4"/>
        <v>100</v>
      </c>
      <c r="I104">
        <f t="shared" si="5"/>
        <v>74.64500000000001</v>
      </c>
    </row>
    <row r="105" spans="1:9" x14ac:dyDescent="0.3">
      <c r="A105">
        <v>451</v>
      </c>
      <c r="B105">
        <v>838</v>
      </c>
      <c r="C105">
        <f t="shared" si="3"/>
        <v>1289</v>
      </c>
      <c r="E105">
        <v>32.32</v>
      </c>
      <c r="F105">
        <v>23</v>
      </c>
      <c r="G105">
        <v>30.11</v>
      </c>
      <c r="H105">
        <f t="shared" si="4"/>
        <v>67.680000000000007</v>
      </c>
      <c r="I105">
        <f t="shared" si="5"/>
        <v>73.444999999999993</v>
      </c>
    </row>
    <row r="106" spans="1:9" x14ac:dyDescent="0.3">
      <c r="A106">
        <v>781</v>
      </c>
      <c r="B106">
        <v>1214</v>
      </c>
      <c r="C106">
        <f t="shared" si="3"/>
        <v>1995</v>
      </c>
      <c r="E106">
        <v>93</v>
      </c>
      <c r="F106">
        <v>26.47</v>
      </c>
      <c r="G106">
        <v>33.33</v>
      </c>
      <c r="H106">
        <f t="shared" si="4"/>
        <v>7</v>
      </c>
      <c r="I106">
        <f t="shared" si="5"/>
        <v>70.099999999999994</v>
      </c>
    </row>
    <row r="107" spans="1:9" x14ac:dyDescent="0.3">
      <c r="A107">
        <v>803</v>
      </c>
      <c r="B107">
        <v>1195</v>
      </c>
      <c r="C107">
        <f t="shared" si="3"/>
        <v>1998</v>
      </c>
      <c r="E107">
        <v>94</v>
      </c>
      <c r="F107">
        <v>27.08</v>
      </c>
      <c r="G107">
        <v>39.33</v>
      </c>
      <c r="H107">
        <f t="shared" si="4"/>
        <v>6</v>
      </c>
      <c r="I107">
        <f t="shared" si="5"/>
        <v>66.795000000000002</v>
      </c>
    </row>
    <row r="108" spans="1:9" x14ac:dyDescent="0.3">
      <c r="A108">
        <v>786</v>
      </c>
      <c r="B108">
        <v>1165</v>
      </c>
      <c r="C108">
        <f t="shared" si="3"/>
        <v>1951</v>
      </c>
      <c r="E108">
        <v>95.88</v>
      </c>
      <c r="F108">
        <v>25.49</v>
      </c>
      <c r="G108">
        <v>32.08</v>
      </c>
      <c r="H108">
        <f t="shared" si="4"/>
        <v>4.1200000000000045</v>
      </c>
      <c r="I108">
        <f t="shared" si="5"/>
        <v>71.215000000000003</v>
      </c>
    </row>
    <row r="109" spans="1:9" x14ac:dyDescent="0.3">
      <c r="A109">
        <v>834</v>
      </c>
      <c r="B109">
        <v>1172</v>
      </c>
      <c r="C109">
        <f t="shared" si="3"/>
        <v>2006</v>
      </c>
      <c r="E109">
        <v>12</v>
      </c>
      <c r="F109">
        <v>61.39</v>
      </c>
      <c r="G109">
        <v>26.26</v>
      </c>
      <c r="H109">
        <f t="shared" si="4"/>
        <v>88</v>
      </c>
      <c r="I109">
        <f t="shared" si="5"/>
        <v>56.174999999999997</v>
      </c>
    </row>
    <row r="110" spans="1:9" x14ac:dyDescent="0.3">
      <c r="A110">
        <v>974</v>
      </c>
      <c r="B110">
        <v>986</v>
      </c>
      <c r="C110">
        <f t="shared" si="3"/>
        <v>1960</v>
      </c>
      <c r="E110">
        <v>0</v>
      </c>
      <c r="F110">
        <v>50.5</v>
      </c>
      <c r="G110">
        <v>33.33</v>
      </c>
      <c r="H110">
        <f t="shared" si="4"/>
        <v>100</v>
      </c>
      <c r="I110">
        <f t="shared" si="5"/>
        <v>58.085000000000001</v>
      </c>
    </row>
    <row r="111" spans="1:9" x14ac:dyDescent="0.3">
      <c r="A111">
        <v>967</v>
      </c>
      <c r="B111">
        <v>978</v>
      </c>
      <c r="C111">
        <f t="shared" si="3"/>
        <v>1945</v>
      </c>
      <c r="E111">
        <v>0.98</v>
      </c>
      <c r="F111">
        <v>27</v>
      </c>
      <c r="G111">
        <v>26.92</v>
      </c>
      <c r="H111">
        <f t="shared" si="4"/>
        <v>99.02</v>
      </c>
      <c r="I111">
        <f t="shared" si="5"/>
        <v>73.039999999999992</v>
      </c>
    </row>
    <row r="112" spans="1:9" x14ac:dyDescent="0.3">
      <c r="A112">
        <v>879</v>
      </c>
      <c r="B112">
        <v>973</v>
      </c>
      <c r="C112">
        <f t="shared" si="3"/>
        <v>1852</v>
      </c>
      <c r="E112">
        <v>0</v>
      </c>
      <c r="F112">
        <v>31</v>
      </c>
      <c r="G112">
        <v>27.45</v>
      </c>
      <c r="H112">
        <f t="shared" si="4"/>
        <v>100</v>
      </c>
      <c r="I112">
        <f t="shared" si="5"/>
        <v>70.775000000000006</v>
      </c>
    </row>
    <row r="113" spans="1:9" x14ac:dyDescent="0.3">
      <c r="A113">
        <v>510</v>
      </c>
      <c r="B113">
        <v>906</v>
      </c>
      <c r="C113">
        <f t="shared" si="3"/>
        <v>1416</v>
      </c>
      <c r="E113">
        <v>0</v>
      </c>
      <c r="F113">
        <v>26.6</v>
      </c>
      <c r="G113">
        <v>28.26</v>
      </c>
      <c r="H113">
        <f t="shared" si="4"/>
        <v>100</v>
      </c>
      <c r="I113">
        <f t="shared" si="5"/>
        <v>72.569999999999993</v>
      </c>
    </row>
    <row r="114" spans="1:9" x14ac:dyDescent="0.3">
      <c r="E114">
        <v>78</v>
      </c>
      <c r="F114">
        <v>37.229999999999997</v>
      </c>
      <c r="G114">
        <v>25.51</v>
      </c>
      <c r="H114">
        <f t="shared" ref="H114:H117" si="6">100-E114</f>
        <v>22</v>
      </c>
      <c r="I114">
        <f t="shared" ref="I114:I117" si="7">100-AVERAGE(F114:G114)</f>
        <v>68.63</v>
      </c>
    </row>
    <row r="115" spans="1:9" x14ac:dyDescent="0.3">
      <c r="E115">
        <v>94.95</v>
      </c>
      <c r="F115">
        <v>33.65</v>
      </c>
      <c r="G115">
        <v>26.73</v>
      </c>
      <c r="H115">
        <f t="shared" si="6"/>
        <v>5.0499999999999972</v>
      </c>
      <c r="I115">
        <f t="shared" si="7"/>
        <v>69.81</v>
      </c>
    </row>
    <row r="116" spans="1:9" x14ac:dyDescent="0.3">
      <c r="E116">
        <v>93</v>
      </c>
      <c r="F116">
        <v>35.049999999999997</v>
      </c>
      <c r="G116">
        <v>24.3</v>
      </c>
      <c r="H116">
        <f t="shared" si="6"/>
        <v>7</v>
      </c>
      <c r="I116">
        <f t="shared" si="7"/>
        <v>70.325000000000003</v>
      </c>
    </row>
    <row r="117" spans="1:9" x14ac:dyDescent="0.3">
      <c r="E117">
        <v>18.37</v>
      </c>
      <c r="F117">
        <v>60.58</v>
      </c>
      <c r="G117">
        <v>25.24</v>
      </c>
      <c r="H117">
        <f t="shared" si="6"/>
        <v>81.63</v>
      </c>
      <c r="I117">
        <f t="shared" si="7"/>
        <v>57.09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KVell micro-benchmark write</vt:lpstr>
      <vt:lpstr>KVell YCSB</vt:lpstr>
      <vt:lpstr>P2KVS-LevelDB</vt:lpstr>
      <vt:lpstr>同步接口</vt:lpstr>
      <vt:lpstr>重测CPU占用</vt:lpstr>
      <vt:lpstr>RocksDB的CPU占用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2021-05-06T11:11:50Z</dcterms:modified>
</cp:coreProperties>
</file>