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lw602_cam_ac_uk/Documents/Part III/"/>
    </mc:Choice>
  </mc:AlternateContent>
  <xr:revisionPtr revIDLastSave="0" documentId="8_{0685A61D-44D1-4066-9544-63C0B265D4F5}" xr6:coauthVersionLast="47" xr6:coauthVersionMax="47" xr10:uidLastSave="{00000000-0000-0000-0000-000000000000}"/>
  <workbookProtection workbookAlgorithmName="SHA-512" workbookHashValue="8n3Io4KJhK316H0OJd/06L5x/YssTWDopGcUJgRisS0W9fiB3j2NMk93GnkdpwxJGTBvDFy/ckuszu1er+bJnA==" workbookSaltValue="aQBKoTWdPeQypRGpnyzPXQ==" workbookSpinCount="100000" lockStructure="1"/>
  <bookViews>
    <workbookView xWindow="-110" yWindow="-110" windowWidth="19420" windowHeight="11620" xr2:uid="{00000000-000D-0000-FFFF-FFFF00000000}"/>
  </bookViews>
  <sheets>
    <sheet name="Claim form" sheetId="1" r:id="rId1"/>
    <sheet name="Extra lines" sheetId="2" r:id="rId2"/>
    <sheet name="Guidance" sheetId="3" state="hidden" r:id="rId3"/>
  </sheets>
  <definedNames>
    <definedName name="ExchRateGuidance">Guidance!$A$4</definedName>
    <definedName name="_xlnm.Print_Area" localSheetId="0">'Claim form'!$A$2:$K$60</definedName>
    <definedName name="rngNoIPO">'Claim form'!$A$2:$K$60</definedName>
    <definedName name="rngPaymentOption">'Claim form'!#REF!</definedName>
    <definedName name="rngVerCheck">'Claim form'!$M$5</definedName>
    <definedName name="rngWithIPO">'Claim form'!$A$2:$K$60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3" i="1" l="1"/>
  <c r="J45" i="2"/>
  <c r="K45" i="2" s="1"/>
  <c r="J44" i="2"/>
  <c r="K44" i="2" s="1"/>
  <c r="I43" i="1" s="1"/>
  <c r="K43" i="2"/>
  <c r="I42" i="1" s="1"/>
  <c r="J42" i="1"/>
  <c r="N1" i="2"/>
  <c r="M1" i="2"/>
  <c r="N1" i="1"/>
  <c r="M1" i="1"/>
  <c r="J44" i="1"/>
  <c r="N27" i="1"/>
  <c r="N21" i="1"/>
  <c r="N24" i="1"/>
  <c r="C5" i="2"/>
  <c r="M8" i="1"/>
  <c r="M5" i="1"/>
  <c r="A2" i="2"/>
  <c r="K4" i="2"/>
  <c r="N19" i="2"/>
  <c r="M38" i="2"/>
  <c r="M37" i="2"/>
  <c r="M36" i="2"/>
  <c r="M35" i="2"/>
  <c r="N28" i="2"/>
  <c r="N25" i="2"/>
  <c r="N22" i="2"/>
  <c r="N16" i="2"/>
  <c r="N13" i="2"/>
  <c r="N10" i="2"/>
  <c r="M32" i="2"/>
  <c r="M33" i="2"/>
  <c r="M34" i="2"/>
  <c r="M39" i="2"/>
  <c r="M40" i="2"/>
  <c r="M41" i="2"/>
  <c r="M36" i="1"/>
  <c r="M35" i="1"/>
  <c r="M34" i="1"/>
  <c r="M33" i="1"/>
  <c r="M32" i="1"/>
  <c r="B60" i="1"/>
  <c r="J45" i="1" l="1"/>
  <c r="K42" i="1"/>
  <c r="K43" i="1"/>
  <c r="K46" i="2"/>
  <c r="I45" i="1" s="1"/>
  <c r="I44" i="1"/>
  <c r="K44" i="1" s="1"/>
  <c r="K45" i="1" l="1"/>
  <c r="C47" i="1"/>
  <c r="J46" i="1" l="1"/>
  <c r="K4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Stephen Kent-Taylor</author>
  </authors>
  <commentList>
    <comment ref="B21" authorId="0" shapeId="0" xr:uid="{00000000-0006-0000-0000-000001000000}">
      <text>
        <r>
          <rPr>
            <sz val="9"/>
            <color indexed="81"/>
            <rFont val="Tahoma"/>
            <family val="2"/>
          </rPr>
          <t>Give details if 'purpose of claim' above isn't sufficient.
Row may be widened if needed</t>
        </r>
      </text>
    </comment>
    <comment ref="B24" authorId="0" shapeId="0" xr:uid="{00000000-0006-0000-0000-000002000000}">
      <text>
        <r>
          <rPr>
            <sz val="9"/>
            <color indexed="81"/>
            <rFont val="Tahoma"/>
            <family val="2"/>
          </rPr>
          <t>Give details if 'purpose of claim' above isn't sufficient.
Row may be widened if needed</t>
        </r>
      </text>
    </comment>
    <comment ref="B27" authorId="0" shapeId="0" xr:uid="{00000000-0006-0000-0000-000003000000}">
      <text>
        <r>
          <rPr>
            <sz val="9"/>
            <color indexed="81"/>
            <rFont val="Tahoma"/>
            <family val="2"/>
          </rPr>
          <t>Give details if 'purpose of claim' above isn't sufficient.
Row may be widened if needed</t>
        </r>
      </text>
    </comment>
  </commentList>
</comments>
</file>

<file path=xl/sharedStrings.xml><?xml version="1.0" encoding="utf-8"?>
<sst xmlns="http://schemas.openxmlformats.org/spreadsheetml/2006/main" count="167" uniqueCount="110">
  <si>
    <t>Name</t>
  </si>
  <si>
    <t>Date</t>
  </si>
  <si>
    <t>Method (eg air/rail/car)</t>
  </si>
  <si>
    <t>GBP</t>
  </si>
  <si>
    <t>SUBSISTENCE/ACCOMMODATION ALLOWANCE/OTHER EXPENSES</t>
  </si>
  <si>
    <t>TRAVEL</t>
  </si>
  <si>
    <t>Nature of expense</t>
  </si>
  <si>
    <t>Claimant signature</t>
  </si>
  <si>
    <t>Department authoriser signature</t>
  </si>
  <si>
    <t>Claim for reimbursement: expenses incurred on University business</t>
  </si>
  <si>
    <t>TRAVEL (additional lines)</t>
  </si>
  <si>
    <t>SUBSISTENCE/ACCOMMODATION ALLOWANCE/OTHER EXPENSES (additional lines)</t>
  </si>
  <si>
    <t>T1</t>
  </si>
  <si>
    <t>T2</t>
  </si>
  <si>
    <t>T3</t>
  </si>
  <si>
    <t>T5</t>
  </si>
  <si>
    <t>T6</t>
  </si>
  <si>
    <t>T7</t>
  </si>
  <si>
    <t>T8</t>
  </si>
  <si>
    <t>T9</t>
  </si>
  <si>
    <t>E1</t>
  </si>
  <si>
    <t>E2</t>
  </si>
  <si>
    <t>E3</t>
  </si>
  <si>
    <t>E4</t>
  </si>
  <si>
    <t>E5</t>
  </si>
  <si>
    <t>E9</t>
  </si>
  <si>
    <t>E10</t>
  </si>
  <si>
    <t>E11</t>
  </si>
  <si>
    <t>E12</t>
  </si>
  <si>
    <t>E13</t>
  </si>
  <si>
    <t>E14</t>
  </si>
  <si>
    <t>E15</t>
  </si>
  <si>
    <t>EXTENSION PAGE (DO NOT SUBMIT THIS PAGE ON ITS OWN)</t>
  </si>
  <si>
    <t>Form revised:</t>
  </si>
  <si>
    <t>Miles @ 45p (car travel)</t>
  </si>
  <si>
    <t>Amount (GBP)</t>
  </si>
  <si>
    <t>Ref</t>
  </si>
  <si>
    <t>Date of travel</t>
  </si>
  <si>
    <t>Hidden column to help the auto row height on merged cells work</t>
  </si>
  <si>
    <t>Print name</t>
  </si>
  <si>
    <t>T10</t>
  </si>
  <si>
    <t>Use second tab if you require more lines, and print/submit both pages.</t>
  </si>
  <si>
    <t>See Chapter 5b of the Financial Procedures Manual for guidance on completion and the Finance Division website for current rates</t>
  </si>
  <si>
    <t>For business entertainment claims please attach details re the purpose of the entertainment, the names of all those in attendance and their institutions</t>
  </si>
  <si>
    <t>Exchange rates</t>
  </si>
  <si>
    <t>Therefore you should use the GBP/CCY rate (where CCY is the other currency) rather than the CCY/GBP rate.</t>
  </si>
  <si>
    <t>For example the GBP/EUR and the GBP USD rates are generally this is greater than 1.</t>
  </si>
  <si>
    <t>https://www.finance.admin.cam.ac.uk/policy-and-procedures/financial-procedures/chapter-5b-expenses-benefits/general-expense-procedures-0</t>
  </si>
  <si>
    <t>Extract from guidance:</t>
  </si>
  <si>
    <t>Guidance on using the claim form:</t>
  </si>
  <si>
    <t>Guidance notes</t>
  </si>
  <si>
    <r>
      <t xml:space="preserve">The expense form calculates the GBP amount by </t>
    </r>
    <r>
      <rPr>
        <b/>
        <sz val="11"/>
        <color theme="1"/>
        <rFont val="Calibri"/>
        <family val="2"/>
        <scheme val="minor"/>
      </rPr>
      <t>dividing</t>
    </r>
    <r>
      <rPr>
        <sz val="11"/>
        <color theme="1"/>
        <rFont val="Calibri"/>
        <family val="2"/>
        <scheme val="minor"/>
      </rPr>
      <t xml:space="preserve"> the currency amount by the rate.</t>
    </r>
  </si>
  <si>
    <t>Purpose of journey:</t>
  </si>
  <si>
    <t>Receipts from banks and bureaux de-change should be retained to evidence the exchange rate. If these receipts have been lost then please contact the Cashier for the appropriate rate.</t>
  </si>
  <si>
    <r>
      <t xml:space="preserve">For </t>
    </r>
    <r>
      <rPr>
        <b/>
        <i/>
        <sz val="11"/>
        <color theme="1"/>
        <rFont val="Calibri"/>
        <family val="2"/>
        <scheme val="minor"/>
      </rPr>
      <t>cash expenditure:</t>
    </r>
    <r>
      <rPr>
        <i/>
        <sz val="11"/>
        <color theme="1"/>
        <rFont val="Calibri"/>
        <family val="2"/>
        <scheme val="minor"/>
      </rPr>
      <t xml:space="preserve"> convert back into sterling using </t>
    </r>
    <r>
      <rPr>
        <b/>
        <i/>
        <sz val="11"/>
        <color theme="1"/>
        <rFont val="Calibri"/>
        <family val="2"/>
        <scheme val="minor"/>
      </rPr>
      <t>the rate that was obtained by the employee in exchanging the currency</t>
    </r>
    <r>
      <rPr>
        <i/>
        <sz val="11"/>
        <color theme="1"/>
        <rFont val="Calibri"/>
        <family val="2"/>
        <scheme val="minor"/>
      </rPr>
      <t>.</t>
    </r>
  </si>
  <si>
    <t>When expenditure is incurred in a foreign currency the aim is to reimburse the employee for the sterling equivalent of their actual costs.</t>
  </si>
  <si>
    <t>In general, use a rate such that the claimant is reimbursed fairly for the costs incurred. This may be the rate needed to get back to the amount of sterling charged to a UK bank account or credit card.</t>
  </si>
  <si>
    <t>FD1A</t>
  </si>
  <si>
    <t xml:space="preserve">This form must be completed in BLOCK CAPITALS. </t>
  </si>
  <si>
    <t>Amount</t>
  </si>
  <si>
    <t>Accounting codes</t>
  </si>
  <si>
    <t>T11</t>
  </si>
  <si>
    <t>Expense currency</t>
  </si>
  <si>
    <t>Expense amount</t>
  </si>
  <si>
    <t>Last name</t>
  </si>
  <si>
    <t>First Name</t>
  </si>
  <si>
    <t>Title</t>
  </si>
  <si>
    <t>EUR</t>
  </si>
  <si>
    <t>USD</t>
  </si>
  <si>
    <t>GBP cheque</t>
  </si>
  <si>
    <t>**********OFFICE USE ONLY (THOUGH CLAIMANT WILL STILL NEED TO COMPLETE BANK DETAILS IN THE SECTION FOLLOWING THIS)***********</t>
  </si>
  <si>
    <t>*******************************************************OFFICE USE ONLY********************************************************</t>
  </si>
  <si>
    <t>AP supplier no.</t>
  </si>
  <si>
    <t>Travel from</t>
  </si>
  <si>
    <t>Travel to</t>
  </si>
  <si>
    <t>I have incurred expenses of the amount claimed, and attach supporting vouchers</t>
  </si>
  <si>
    <t>Account codes: GL/GRANTS</t>
  </si>
  <si>
    <t>Other CCY (must be zero)</t>
  </si>
  <si>
    <t>Supp sheet</t>
  </si>
  <si>
    <t>This sheet</t>
  </si>
  <si>
    <t>Total</t>
  </si>
  <si>
    <t>Totals by currency</t>
  </si>
  <si>
    <r>
      <t xml:space="preserve">Address </t>
    </r>
    <r>
      <rPr>
        <b/>
        <sz val="8"/>
        <color theme="1"/>
        <rFont val="Calibri"/>
        <family val="2"/>
        <scheme val="minor"/>
      </rPr>
      <t>(can widen row)</t>
    </r>
  </si>
  <si>
    <t>Additional notes to assist with validation (if useful)</t>
  </si>
  <si>
    <t>Column width</t>
  </si>
  <si>
    <t>E6</t>
  </si>
  <si>
    <t>E7</t>
  </si>
  <si>
    <t>E8</t>
  </si>
  <si>
    <t>Advances taken (to be deducted from claim)</t>
  </si>
  <si>
    <t>All expenditure in GBP?</t>
  </si>
  <si>
    <t>Sort Code</t>
  </si>
  <si>
    <t>Account number</t>
  </si>
  <si>
    <t>Please provide evidence of bank details - copy bank statement etc</t>
  </si>
  <si>
    <r>
      <rPr>
        <b/>
        <sz val="11"/>
        <color rgb="FFFF0000"/>
        <rFont val="Calibri"/>
        <family val="2"/>
        <scheme val="minor"/>
      </rPr>
      <t>Purpose of claim</t>
    </r>
    <r>
      <rPr>
        <sz val="11"/>
        <color rgb="FFFF0000"/>
        <rFont val="Calibri"/>
        <family val="2"/>
        <scheme val="minor"/>
      </rPr>
      <t xml:space="preserve">
</t>
    </r>
    <r>
      <rPr>
        <sz val="8"/>
        <color rgb="FFFF0000"/>
        <rFont val="Calibri"/>
        <family val="2"/>
        <scheme val="minor"/>
      </rPr>
      <t>(eg Visit to department of Engineering to discuss Research)</t>
    </r>
  </si>
  <si>
    <t>Students</t>
  </si>
  <si>
    <t>cam.ac.uk email</t>
  </si>
  <si>
    <t>CAMSIS no. (USN)</t>
  </si>
  <si>
    <t>Department</t>
  </si>
  <si>
    <t>Personal UK bank account details for reimbursement</t>
  </si>
  <si>
    <t>MS</t>
  </si>
  <si>
    <t>WAINMAN</t>
  </si>
  <si>
    <t>LAURA</t>
  </si>
  <si>
    <t>41 GLEBE ROAD, CAMBRIDGE, CB17TF</t>
  </si>
  <si>
    <t>EARTH SCIENCES</t>
  </si>
  <si>
    <t>LW602@CAM.AC.UK</t>
  </si>
  <si>
    <t>CITIES ON VOLCANOES REGISTRATION AND ABSTRACT SUBMISSION</t>
  </si>
  <si>
    <t>CONFERENCE REGISTRATION FEE (STUDENT MEMBER IAVCEI (EARLY) | VIRTUAL)</t>
  </si>
  <si>
    <t>ABSTRACT FEE</t>
  </si>
  <si>
    <t>070436</t>
  </si>
  <si>
    <t>15TH FEB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</si>
</sst>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\ #,##0.00\ ;[Red]\(#,##0.00\);_-\ \ \-\ _-;_-@_-"/>
    <numFmt numFmtId="165" formatCode="_-\ #,##0\ ;[Red]\(#,##0\);_-\ \ \-\ _-;_-@_-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theme="5" tint="-0.24994659260841701"/>
      </left>
      <right style="dashed">
        <color theme="5" tint="-0.24994659260841701"/>
      </right>
      <top style="dashed">
        <color theme="5" tint="-0.24994659260841701"/>
      </top>
      <bottom style="dashed">
        <color theme="5" tint="-0.24994659260841701"/>
      </bottom>
      <diagonal/>
    </border>
    <border>
      <left style="dashed">
        <color theme="5" tint="-0.24994659260841701"/>
      </left>
      <right style="medium">
        <color indexed="64"/>
      </right>
      <top style="dashed">
        <color theme="5" tint="-0.24994659260841701"/>
      </top>
      <bottom style="dashed">
        <color theme="5" tint="-0.24994659260841701"/>
      </bottom>
      <diagonal/>
    </border>
    <border>
      <left style="dashed">
        <color theme="5" tint="-0.24994659260841701"/>
      </left>
      <right style="dashed">
        <color theme="5" tint="-0.24994659260841701"/>
      </right>
      <top style="dashed">
        <color theme="5" tint="-0.24994659260841701"/>
      </top>
      <bottom style="medium">
        <color indexed="64"/>
      </bottom>
      <diagonal/>
    </border>
    <border>
      <left style="dashed">
        <color theme="5" tint="-0.24994659260841701"/>
      </left>
      <right style="medium">
        <color indexed="64"/>
      </right>
      <top style="dashed">
        <color theme="5" tint="-0.2499465926084170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theme="5" tint="-0.24994659260841701"/>
      </left>
      <right/>
      <top style="dashed">
        <color theme="5" tint="-0.24994659260841701"/>
      </top>
      <bottom style="dashed">
        <color theme="5" tint="-0.24994659260841701"/>
      </bottom>
      <diagonal/>
    </border>
    <border>
      <left/>
      <right style="dashed">
        <color theme="5" tint="-0.24994659260841701"/>
      </right>
      <top style="dashed">
        <color theme="5" tint="-0.24994659260841701"/>
      </top>
      <bottom style="dashed">
        <color theme="5" tint="-0.2499465926084170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dashed">
        <color theme="5" tint="-0.24994659260841701"/>
      </top>
      <bottom style="dashed">
        <color theme="5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ashed">
        <color theme="5" tint="-0.24994659260841701"/>
      </bottom>
      <diagonal/>
    </border>
    <border>
      <left style="dashed">
        <color theme="5" tint="-0.24994659260841701"/>
      </left>
      <right/>
      <top style="dashed">
        <color theme="5" tint="-0.24994659260841701"/>
      </top>
      <bottom style="medium">
        <color indexed="64"/>
      </bottom>
      <diagonal/>
    </border>
    <border>
      <left/>
      <right/>
      <top style="dashed">
        <color theme="5" tint="-0.24994659260841701"/>
      </top>
      <bottom style="medium">
        <color indexed="64"/>
      </bottom>
      <diagonal/>
    </border>
    <border>
      <left/>
      <right style="medium">
        <color indexed="64"/>
      </right>
      <top style="dashed">
        <color theme="5" tint="-0.24994659260841701"/>
      </top>
      <bottom style="medium">
        <color indexed="64"/>
      </bottom>
      <diagonal/>
    </border>
    <border>
      <left/>
      <right style="medium">
        <color indexed="64"/>
      </right>
      <top style="dashed">
        <color theme="5" tint="-0.24994659260841701"/>
      </top>
      <bottom style="dashed">
        <color theme="5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ashed">
        <color theme="5" tint="-0.24994659260841701"/>
      </top>
      <bottom style="dashed">
        <color theme="5" tint="-0.24994659260841701"/>
      </bottom>
      <diagonal/>
    </border>
    <border>
      <left/>
      <right/>
      <top/>
      <bottom style="dashed">
        <color theme="5" tint="-0.24994659260841701"/>
      </bottom>
      <diagonal/>
    </border>
    <border>
      <left style="dashed">
        <color theme="5" tint="-0.24994659260841701"/>
      </left>
      <right style="dashed">
        <color theme="5" tint="-0.24994659260841701"/>
      </right>
      <top style="dashed">
        <color theme="5" tint="-0.24994659260841701"/>
      </top>
      <bottom style="medium">
        <color theme="1"/>
      </bottom>
      <diagonal/>
    </border>
    <border>
      <left style="dashed">
        <color theme="5" tint="-0.24994659260841701"/>
      </left>
      <right/>
      <top style="dashed">
        <color theme="5" tint="-0.24994659260841701"/>
      </top>
      <bottom style="medium">
        <color theme="1"/>
      </bottom>
      <diagonal/>
    </border>
    <border>
      <left/>
      <right/>
      <top style="dashed">
        <color theme="5" tint="-0.24994659260841701"/>
      </top>
      <bottom style="medium">
        <color theme="1"/>
      </bottom>
      <diagonal/>
    </border>
    <border>
      <left/>
      <right style="dashed">
        <color theme="5" tint="-0.24994659260841701"/>
      </right>
      <top style="dashed">
        <color theme="5" tint="-0.24994659260841701"/>
      </top>
      <bottom style="medium">
        <color theme="1"/>
      </bottom>
      <diagonal/>
    </border>
    <border>
      <left/>
      <right style="dashed">
        <color theme="5" tint="-0.24994659260841701"/>
      </right>
      <top style="dashed">
        <color theme="5" tint="-0.24994659260841701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dashed">
        <color theme="5" tint="-0.249946592608417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23" fillId="7" borderId="54" applyNumberFormat="0" applyAlignment="0" applyProtection="0"/>
  </cellStyleXfs>
  <cellXfs count="15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0" fillId="0" borderId="0" xfId="0" applyFill="1"/>
    <xf numFmtId="0" fontId="0" fillId="0" borderId="0" xfId="0" applyBorder="1" applyAlignment="1"/>
    <xf numFmtId="164" fontId="4" fillId="2" borderId="1" xfId="0" applyNumberFormat="1" applyFont="1" applyFill="1" applyBorder="1"/>
    <xf numFmtId="0" fontId="0" fillId="0" borderId="12" xfId="0" applyBorder="1"/>
    <xf numFmtId="0" fontId="0" fillId="0" borderId="13" xfId="0" applyBorder="1"/>
    <xf numFmtId="0" fontId="6" fillId="0" borderId="0" xfId="0" applyFont="1"/>
    <xf numFmtId="0" fontId="0" fillId="4" borderId="0" xfId="0" applyFill="1"/>
    <xf numFmtId="0" fontId="0" fillId="4" borderId="0" xfId="0" applyFill="1" applyAlignment="1">
      <alignment wrapText="1"/>
    </xf>
    <xf numFmtId="0" fontId="0" fillId="0" borderId="26" xfId="0" applyBorder="1" applyAlignment="1">
      <alignment horizontal="left"/>
    </xf>
    <xf numFmtId="0" fontId="9" fillId="0" borderId="0" xfId="0" applyFont="1"/>
    <xf numFmtId="0" fontId="11" fillId="0" borderId="0" xfId="0" applyFont="1"/>
    <xf numFmtId="14" fontId="12" fillId="0" borderId="0" xfId="0" applyNumberFormat="1" applyFont="1"/>
    <xf numFmtId="0" fontId="12" fillId="0" borderId="0" xfId="0" applyFont="1" applyAlignment="1">
      <alignment horizontal="right"/>
    </xf>
    <xf numFmtId="0" fontId="13" fillId="0" borderId="0" xfId="1" applyFont="1"/>
    <xf numFmtId="0" fontId="5" fillId="0" borderId="0" xfId="1"/>
    <xf numFmtId="0" fontId="14" fillId="0" borderId="0" xfId="0" applyFont="1"/>
    <xf numFmtId="0" fontId="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4" fillId="0" borderId="29" xfId="0" applyFont="1" applyFill="1" applyBorder="1" applyAlignment="1" applyProtection="1">
      <alignment horizontal="right" wrapText="1"/>
      <protection locked="0"/>
    </xf>
    <xf numFmtId="0" fontId="6" fillId="0" borderId="33" xfId="0" applyFont="1" applyBorder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1" fillId="5" borderId="12" xfId="0" applyFont="1" applyFill="1" applyBorder="1" applyAlignment="1">
      <alignment horizontal="center" wrapText="1"/>
    </xf>
    <xf numFmtId="0" fontId="1" fillId="5" borderId="13" xfId="0" applyFont="1" applyFill="1" applyBorder="1" applyAlignment="1">
      <alignment wrapText="1"/>
    </xf>
    <xf numFmtId="0" fontId="1" fillId="5" borderId="13" xfId="0" applyFont="1" applyFill="1" applyBorder="1" applyAlignment="1">
      <alignment horizontal="right" wrapText="1"/>
    </xf>
    <xf numFmtId="0" fontId="1" fillId="5" borderId="22" xfId="0" applyFont="1" applyFill="1" applyBorder="1" applyAlignment="1">
      <alignment horizontal="right" wrapText="1"/>
    </xf>
    <xf numFmtId="0" fontId="0" fillId="5" borderId="14" xfId="0" applyFill="1" applyBorder="1"/>
    <xf numFmtId="0" fontId="0" fillId="5" borderId="0" xfId="0" applyFill="1" applyBorder="1"/>
    <xf numFmtId="0" fontId="0" fillId="5" borderId="24" xfId="0" applyFill="1" applyBorder="1"/>
    <xf numFmtId="14" fontId="0" fillId="5" borderId="23" xfId="0" applyNumberFormat="1" applyFill="1" applyBorder="1" applyAlignment="1">
      <alignment horizontal="center"/>
    </xf>
    <xf numFmtId="14" fontId="0" fillId="5" borderId="16" xfId="0" applyNumberFormat="1" applyFill="1" applyBorder="1" applyAlignment="1">
      <alignment horizontal="center"/>
    </xf>
    <xf numFmtId="0" fontId="1" fillId="5" borderId="0" xfId="0" applyFont="1" applyFill="1" applyAlignment="1">
      <alignment horizontal="right"/>
    </xf>
    <xf numFmtId="0" fontId="1" fillId="5" borderId="0" xfId="0" applyFont="1" applyFill="1"/>
    <xf numFmtId="0" fontId="0" fillId="5" borderId="0" xfId="0" applyFill="1" applyBorder="1" applyProtection="1"/>
    <xf numFmtId="0" fontId="0" fillId="5" borderId="14" xfId="0" applyFill="1" applyBorder="1" applyAlignment="1" applyProtection="1">
      <alignment horizontal="center"/>
    </xf>
    <xf numFmtId="0" fontId="0" fillId="5" borderId="24" xfId="0" applyFill="1" applyBorder="1" applyProtection="1"/>
    <xf numFmtId="14" fontId="0" fillId="5" borderId="25" xfId="0" applyNumberFormat="1" applyFill="1" applyBorder="1" applyAlignment="1">
      <alignment horizontal="center"/>
    </xf>
    <xf numFmtId="14" fontId="16" fillId="0" borderId="0" xfId="1" applyNumberFormat="1" applyFont="1" applyAlignment="1">
      <alignment horizontal="right"/>
    </xf>
    <xf numFmtId="0" fontId="4" fillId="3" borderId="1" xfId="0" applyFont="1" applyFill="1" applyBorder="1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8" xfId="0" applyBorder="1" applyProtection="1">
      <protection locked="0"/>
    </xf>
    <xf numFmtId="0" fontId="1" fillId="0" borderId="0" xfId="0" applyFont="1" applyFill="1"/>
    <xf numFmtId="0" fontId="17" fillId="0" borderId="0" xfId="0" applyFont="1" applyFill="1"/>
    <xf numFmtId="0" fontId="1" fillId="5" borderId="0" xfId="0" applyFont="1" applyFill="1" applyBorder="1"/>
    <xf numFmtId="0" fontId="0" fillId="0" borderId="0" xfId="0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Fill="1" applyBorder="1" applyProtection="1">
      <protection locked="0"/>
    </xf>
    <xf numFmtId="0" fontId="0" fillId="0" borderId="36" xfId="0" applyBorder="1" applyAlignment="1" applyProtection="1">
      <alignment horizontal="right"/>
      <protection locked="0"/>
    </xf>
    <xf numFmtId="14" fontId="0" fillId="0" borderId="15" xfId="0" applyNumberFormat="1" applyBorder="1" applyProtection="1">
      <protection locked="0"/>
    </xf>
    <xf numFmtId="0" fontId="0" fillId="4" borderId="0" xfId="0" applyFill="1" applyProtection="1">
      <protection locked="0"/>
    </xf>
    <xf numFmtId="0" fontId="4" fillId="4" borderId="0" xfId="0" applyFont="1" applyFill="1" applyAlignment="1" applyProtection="1">
      <alignment wrapText="1"/>
      <protection locked="0"/>
    </xf>
    <xf numFmtId="0" fontId="0" fillId="4" borderId="0" xfId="0" applyFill="1" applyProtection="1"/>
    <xf numFmtId="0" fontId="0" fillId="4" borderId="38" xfId="0" applyFill="1" applyBorder="1" applyProtection="1"/>
    <xf numFmtId="0" fontId="0" fillId="4" borderId="39" xfId="0" applyFill="1" applyBorder="1" applyProtection="1"/>
    <xf numFmtId="0" fontId="0" fillId="4" borderId="0" xfId="0" applyFill="1" applyAlignment="1" applyProtection="1">
      <alignment wrapText="1"/>
    </xf>
    <xf numFmtId="0" fontId="0" fillId="4" borderId="0" xfId="0" quotePrefix="1" applyFill="1" applyProtection="1"/>
    <xf numFmtId="0" fontId="1" fillId="5" borderId="40" xfId="0" applyFont="1" applyFill="1" applyBorder="1" applyAlignment="1">
      <alignment horizontal="left" wrapText="1"/>
    </xf>
    <xf numFmtId="14" fontId="19" fillId="0" borderId="29" xfId="0" applyNumberFormat="1" applyFont="1" applyFill="1" applyBorder="1" applyAlignment="1" applyProtection="1">
      <alignment wrapText="1"/>
      <protection locked="0"/>
    </xf>
    <xf numFmtId="164" fontId="19" fillId="0" borderId="29" xfId="0" applyNumberFormat="1" applyFont="1" applyFill="1" applyBorder="1" applyAlignment="1" applyProtection="1">
      <alignment wrapText="1"/>
      <protection locked="0"/>
    </xf>
    <xf numFmtId="0" fontId="19" fillId="0" borderId="29" xfId="0" applyFont="1" applyFill="1" applyBorder="1" applyAlignment="1" applyProtection="1">
      <alignment horizontal="right" wrapText="1"/>
      <protection locked="0"/>
    </xf>
    <xf numFmtId="14" fontId="19" fillId="0" borderId="31" xfId="0" applyNumberFormat="1" applyFont="1" applyFill="1" applyBorder="1" applyAlignment="1" applyProtection="1">
      <alignment wrapText="1"/>
      <protection locked="0"/>
    </xf>
    <xf numFmtId="0" fontId="19" fillId="0" borderId="31" xfId="0" applyFont="1" applyFill="1" applyBorder="1" applyAlignment="1" applyProtection="1">
      <alignment horizontal="right" wrapText="1"/>
      <protection locked="0"/>
    </xf>
    <xf numFmtId="0" fontId="7" fillId="5" borderId="0" xfId="0" applyFont="1" applyFill="1" applyBorder="1" applyAlignment="1">
      <alignment horizontal="right" wrapText="1"/>
    </xf>
    <xf numFmtId="0" fontId="7" fillId="5" borderId="17" xfId="0" applyFont="1" applyFill="1" applyBorder="1" applyAlignment="1">
      <alignment horizontal="right" wrapText="1"/>
    </xf>
    <xf numFmtId="0" fontId="19" fillId="4" borderId="0" xfId="0" applyFont="1" applyFill="1" applyAlignment="1" applyProtection="1">
      <alignment wrapText="1"/>
      <protection locked="0"/>
    </xf>
    <xf numFmtId="0" fontId="0" fillId="0" borderId="0" xfId="0" applyFill="1" applyBorder="1"/>
    <xf numFmtId="0" fontId="19" fillId="3" borderId="1" xfId="0" applyFont="1" applyFill="1" applyBorder="1" applyAlignment="1" applyProtection="1">
      <protection locked="0"/>
    </xf>
    <xf numFmtId="0" fontId="0" fillId="0" borderId="19" xfId="0" applyBorder="1"/>
    <xf numFmtId="164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/>
    <xf numFmtId="164" fontId="19" fillId="0" borderId="30" xfId="0" applyNumberFormat="1" applyFont="1" applyFill="1" applyBorder="1" applyAlignment="1" applyProtection="1">
      <alignment wrapText="1"/>
      <protection locked="0"/>
    </xf>
    <xf numFmtId="164" fontId="19" fillId="0" borderId="32" xfId="0" applyNumberFormat="1" applyFont="1" applyFill="1" applyBorder="1" applyAlignment="1" applyProtection="1">
      <alignment wrapText="1"/>
      <protection locked="0"/>
    </xf>
    <xf numFmtId="165" fontId="19" fillId="0" borderId="29" xfId="0" applyNumberFormat="1" applyFont="1" applyFill="1" applyBorder="1" applyAlignment="1" applyProtection="1">
      <alignment horizontal="right" wrapText="1"/>
      <protection locked="0"/>
    </xf>
    <xf numFmtId="14" fontId="6" fillId="0" borderId="29" xfId="0" applyNumberFormat="1" applyFont="1" applyFill="1" applyBorder="1" applyAlignment="1" applyProtection="1">
      <alignment wrapText="1"/>
      <protection locked="0"/>
    </xf>
    <xf numFmtId="0" fontId="1" fillId="0" borderId="0" xfId="0" applyFont="1" applyAlignment="1">
      <alignment horizontal="right" vertical="top"/>
    </xf>
    <xf numFmtId="0" fontId="4" fillId="0" borderId="47" xfId="0" applyFont="1" applyFill="1" applyBorder="1" applyAlignment="1" applyProtection="1">
      <alignment horizontal="right" wrapText="1"/>
    </xf>
    <xf numFmtId="0" fontId="4" fillId="0" borderId="1" xfId="0" applyFont="1" applyFill="1" applyBorder="1" applyAlignment="1" applyProtection="1">
      <alignment horizontal="center"/>
    </xf>
    <xf numFmtId="0" fontId="0" fillId="6" borderId="0" xfId="0" applyFill="1"/>
    <xf numFmtId="0" fontId="0" fillId="6" borderId="0" xfId="0" applyFill="1" applyProtection="1"/>
    <xf numFmtId="14" fontId="19" fillId="0" borderId="48" xfId="0" applyNumberFormat="1" applyFont="1" applyFill="1" applyBorder="1" applyAlignment="1" applyProtection="1">
      <alignment wrapText="1"/>
      <protection locked="0"/>
    </xf>
    <xf numFmtId="0" fontId="19" fillId="0" borderId="48" xfId="0" applyFont="1" applyFill="1" applyBorder="1" applyAlignment="1" applyProtection="1">
      <alignment horizontal="right" wrapText="1"/>
      <protection locked="0"/>
    </xf>
    <xf numFmtId="164" fontId="4" fillId="2" borderId="8" xfId="0" applyNumberFormat="1" applyFont="1" applyFill="1" applyBorder="1"/>
    <xf numFmtId="0" fontId="4" fillId="0" borderId="53" xfId="0" applyFont="1" applyFill="1" applyBorder="1" applyAlignment="1" applyProtection="1">
      <alignment horizontal="right" wrapText="1"/>
    </xf>
    <xf numFmtId="0" fontId="18" fillId="0" borderId="0" xfId="0" applyFont="1" applyAlignment="1">
      <alignment horizontal="right" wrapText="1"/>
    </xf>
    <xf numFmtId="0" fontId="0" fillId="0" borderId="0" xfId="0" applyFill="1" applyAlignment="1">
      <alignment horizontal="right"/>
    </xf>
    <xf numFmtId="164" fontId="7" fillId="3" borderId="8" xfId="0" applyNumberFormat="1" applyFont="1" applyFill="1" applyBorder="1" applyProtection="1">
      <protection locked="0"/>
    </xf>
    <xf numFmtId="164" fontId="4" fillId="3" borderId="8" xfId="0" applyNumberFormat="1" applyFont="1" applyFill="1" applyBorder="1" applyProtection="1">
      <protection locked="0"/>
    </xf>
    <xf numFmtId="164" fontId="7" fillId="3" borderId="8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Alignment="1">
      <alignment horizontal="right"/>
    </xf>
    <xf numFmtId="0" fontId="0" fillId="4" borderId="0" xfId="0" applyFill="1" applyBorder="1" applyProtection="1"/>
    <xf numFmtId="0" fontId="23" fillId="8" borderId="54" xfId="2" applyFill="1"/>
    <xf numFmtId="0" fontId="26" fillId="8" borderId="58" xfId="2" applyFont="1" applyFill="1" applyBorder="1"/>
    <xf numFmtId="0" fontId="10" fillId="8" borderId="0" xfId="0" applyFont="1" applyFill="1"/>
    <xf numFmtId="0" fontId="15" fillId="8" borderId="7" xfId="0" applyFont="1" applyFill="1" applyBorder="1" applyAlignment="1">
      <alignment horizontal="center"/>
    </xf>
    <xf numFmtId="0" fontId="23" fillId="8" borderId="54" xfId="2" applyFill="1" applyProtection="1">
      <protection locked="0"/>
    </xf>
    <xf numFmtId="0" fontId="23" fillId="8" borderId="55" xfId="2" applyFill="1" applyBorder="1" applyProtection="1">
      <protection locked="0"/>
    </xf>
    <xf numFmtId="0" fontId="23" fillId="8" borderId="56" xfId="2" applyFill="1" applyBorder="1" applyProtection="1">
      <protection locked="0"/>
    </xf>
    <xf numFmtId="0" fontId="23" fillId="8" borderId="57" xfId="2" applyFill="1" applyBorder="1" applyProtection="1">
      <protection locked="0"/>
    </xf>
    <xf numFmtId="0" fontId="4" fillId="3" borderId="2" xfId="0" applyFont="1" applyFill="1" applyBorder="1" applyAlignment="1" applyProtection="1">
      <alignment horizontal="left"/>
      <protection locked="0"/>
    </xf>
    <xf numFmtId="0" fontId="4" fillId="3" borderId="3" xfId="0" applyFont="1" applyFill="1" applyBorder="1" applyAlignment="1" applyProtection="1">
      <alignment horizontal="left"/>
      <protection locked="0"/>
    </xf>
    <xf numFmtId="0" fontId="4" fillId="3" borderId="4" xfId="0" applyFont="1" applyFill="1" applyBorder="1" applyAlignment="1" applyProtection="1">
      <alignment horizontal="left"/>
      <protection locked="0"/>
    </xf>
    <xf numFmtId="0" fontId="1" fillId="5" borderId="13" xfId="0" applyFont="1" applyFill="1" applyBorder="1" applyAlignment="1">
      <alignment horizontal="left" wrapText="1"/>
    </xf>
    <xf numFmtId="164" fontId="22" fillId="3" borderId="9" xfId="0" applyNumberFormat="1" applyFont="1" applyFill="1" applyBorder="1" applyAlignment="1" applyProtection="1">
      <alignment horizontal="left"/>
      <protection locked="0"/>
    </xf>
    <xf numFmtId="164" fontId="22" fillId="3" borderId="10" xfId="0" applyNumberFormat="1" applyFont="1" applyFill="1" applyBorder="1" applyAlignment="1" applyProtection="1">
      <alignment horizontal="left"/>
      <protection locked="0"/>
    </xf>
    <xf numFmtId="164" fontId="22" fillId="3" borderId="11" xfId="0" applyNumberFormat="1" applyFont="1" applyFill="1" applyBorder="1" applyAlignment="1" applyProtection="1">
      <alignment horizontal="left"/>
      <protection locked="0"/>
    </xf>
    <xf numFmtId="0" fontId="19" fillId="0" borderId="34" xfId="0" applyFont="1" applyFill="1" applyBorder="1" applyAlignment="1" applyProtection="1">
      <alignment horizontal="left" wrapText="1"/>
      <protection locked="0"/>
    </xf>
    <xf numFmtId="0" fontId="19" fillId="0" borderId="37" xfId="0" applyFont="1" applyFill="1" applyBorder="1" applyAlignment="1" applyProtection="1">
      <alignment horizontal="left" wrapText="1"/>
      <protection locked="0"/>
    </xf>
    <xf numFmtId="0" fontId="19" fillId="0" borderId="44" xfId="0" applyFont="1" applyFill="1" applyBorder="1" applyAlignment="1" applyProtection="1">
      <alignment horizontal="left" wrapText="1"/>
      <protection locked="0"/>
    </xf>
    <xf numFmtId="0" fontId="19" fillId="0" borderId="41" xfId="0" applyFont="1" applyFill="1" applyBorder="1" applyAlignment="1" applyProtection="1">
      <alignment horizontal="left" wrapText="1"/>
      <protection locked="0"/>
    </xf>
    <xf numFmtId="0" fontId="19" fillId="0" borderId="42" xfId="0" applyFont="1" applyFill="1" applyBorder="1" applyAlignment="1" applyProtection="1">
      <alignment horizontal="left" wrapText="1"/>
      <protection locked="0"/>
    </xf>
    <xf numFmtId="0" fontId="19" fillId="0" borderId="43" xfId="0" applyFont="1" applyFill="1" applyBorder="1" applyAlignment="1" applyProtection="1">
      <alignment horizontal="left" wrapText="1"/>
      <protection locked="0"/>
    </xf>
    <xf numFmtId="0" fontId="4" fillId="3" borderId="2" xfId="0" applyFont="1" applyFill="1" applyBorder="1" applyAlignment="1" applyProtection="1">
      <alignment horizontal="left" wrapText="1"/>
      <protection locked="0"/>
    </xf>
    <xf numFmtId="0" fontId="19" fillId="0" borderId="35" xfId="0" applyFont="1" applyFill="1" applyBorder="1" applyAlignment="1" applyProtection="1">
      <alignment horizontal="left" wrapText="1"/>
      <protection locked="0"/>
    </xf>
    <xf numFmtId="0" fontId="19" fillId="0" borderId="49" xfId="0" applyFont="1" applyFill="1" applyBorder="1" applyAlignment="1" applyProtection="1">
      <alignment horizontal="left" wrapText="1"/>
      <protection locked="0"/>
    </xf>
    <xf numFmtId="0" fontId="19" fillId="0" borderId="50" xfId="0" applyFont="1" applyFill="1" applyBorder="1" applyAlignment="1" applyProtection="1">
      <alignment horizontal="left" wrapText="1"/>
      <protection locked="0"/>
    </xf>
    <xf numFmtId="0" fontId="19" fillId="0" borderId="51" xfId="0" applyFont="1" applyFill="1" applyBorder="1" applyAlignment="1" applyProtection="1">
      <alignment horizontal="left" wrapText="1"/>
      <protection locked="0"/>
    </xf>
    <xf numFmtId="0" fontId="24" fillId="8" borderId="0" xfId="0" applyFont="1" applyFill="1" applyAlignment="1">
      <alignment horizontal="right" wrapText="1"/>
    </xf>
    <xf numFmtId="0" fontId="24" fillId="8" borderId="45" xfId="0" applyFont="1" applyFill="1" applyBorder="1" applyAlignment="1">
      <alignment horizontal="right" wrapText="1"/>
    </xf>
    <xf numFmtId="0" fontId="21" fillId="0" borderId="0" xfId="0" applyFont="1" applyAlignment="1">
      <alignment horizontal="right" wrapText="1"/>
    </xf>
    <xf numFmtId="0" fontId="9" fillId="0" borderId="45" xfId="0" applyFont="1" applyBorder="1" applyAlignment="1">
      <alignment horizontal="right" wrapText="1"/>
    </xf>
    <xf numFmtId="0" fontId="19" fillId="0" borderId="46" xfId="0" applyFont="1" applyFill="1" applyBorder="1" applyAlignment="1" applyProtection="1">
      <alignment horizontal="left" wrapText="1"/>
      <protection locked="0"/>
    </xf>
    <xf numFmtId="0" fontId="0" fillId="5" borderId="1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0" borderId="6" xfId="0" applyBorder="1" applyAlignment="1">
      <alignment horizontal="center"/>
    </xf>
    <xf numFmtId="0" fontId="19" fillId="0" borderId="52" xfId="0" applyFont="1" applyFill="1" applyBorder="1" applyAlignment="1" applyProtection="1">
      <alignment horizontal="left" wrapText="1"/>
      <protection locked="0"/>
    </xf>
    <xf numFmtId="0" fontId="1" fillId="5" borderId="40" xfId="0" applyFont="1" applyFill="1" applyBorder="1" applyAlignment="1">
      <alignment horizontal="left" wrapText="1"/>
    </xf>
    <xf numFmtId="49" fontId="23" fillId="8" borderId="54" xfId="2" applyNumberFormat="1" applyFill="1" applyProtection="1">
      <protection locked="0"/>
    </xf>
    <xf numFmtId="14" fontId="0" fillId="0" borderId="15" xfId="0" applyNumberFormat="1" applyBorder="1" applyAlignment="1" applyProtection="1">
      <alignment wrapText="1"/>
      <protection locked="0"/>
    </xf>
  </cellXfs>
  <cellStyles count="3">
    <cellStyle name="Hyperlink" xfId="1" builtinId="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301486</xdr:colOff>
      <xdr:row>1</xdr:row>
      <xdr:rowOff>96909</xdr:rowOff>
    </xdr:from>
    <xdr:to>
      <xdr:col>9</xdr:col>
      <xdr:colOff>28989</xdr:colOff>
      <xdr:row>2</xdr:row>
      <xdr:rowOff>180563</xdr:rowOff>
    </xdr:to>
    <xdr:pic>
      <xdr:nvPicPr>
        <xdr:cNvPr id="2" name="Picture 1" descr="Description: standard identifi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1225" y="287409"/>
          <a:ext cx="1497082" cy="3238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451126</xdr:colOff>
      <xdr:row>43</xdr:row>
      <xdr:rowOff>99575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21B183-D148-4297-8CAA-A95B5E272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600" y="10699750"/>
          <a:ext cx="1473476" cy="480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417442</xdr:colOff>
      <xdr:row>1</xdr:row>
      <xdr:rowOff>24848</xdr:rowOff>
    </xdr:from>
    <xdr:to>
      <xdr:col>10</xdr:col>
      <xdr:colOff>446432</xdr:colOff>
      <xdr:row>2</xdr:row>
      <xdr:rowOff>116785</xdr:rowOff>
    </xdr:to>
    <xdr:pic>
      <xdr:nvPicPr>
        <xdr:cNvPr id="2" name="Picture 1" descr="Description: standard identifier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3072" y="24848"/>
          <a:ext cx="1397691" cy="3321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inance.admin.cam.ac.uk/finance-staff/accounts-payable/expense-claims/travel-rate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finance.admin.cam.ac.uk/policy-and-procedures/financial-procedures/chapter-5b-expenses-benefits/general-expense-procedures-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60"/>
  <sheetViews>
    <sheetView tabSelected="1" topLeftCell="A38" zoomScaleNormal="100" zoomScaleSheetLayoutView="100" workbookViewId="0">
      <selection activeCell="O42" sqref="O42"/>
    </sheetView>
  </sheetViews>
  <sheetFormatPr defaultRowHeight="14.5" x14ac:dyDescent="0.35"/>
  <cols>
    <col min="1" max="1" width="5.08984375" customWidth="1"/>
    <col min="2" max="2" width="14.6328125" customWidth="1"/>
    <col min="3" max="3" width="20.6328125" customWidth="1"/>
    <col min="4" max="4" width="6.6328125" customWidth="1"/>
    <col min="5" max="6" width="9.6328125" customWidth="1"/>
    <col min="7" max="7" width="8.6328125" customWidth="1"/>
    <col min="8" max="8" width="15.6328125" customWidth="1"/>
    <col min="9" max="9" width="10.6328125" customWidth="1"/>
    <col min="10" max="10" width="9.6328125" customWidth="1"/>
    <col min="11" max="11" width="15.6328125" customWidth="1"/>
    <col min="12" max="12" width="12.6328125" bestFit="1" customWidth="1"/>
    <col min="13" max="13" width="52.6328125" style="74" hidden="1" customWidth="1"/>
    <col min="14" max="14" width="101.6328125" style="74" hidden="1" customWidth="1"/>
  </cols>
  <sheetData>
    <row r="1" spans="1:14" s="101" customFormat="1" hidden="1" x14ac:dyDescent="0.35">
      <c r="B1" s="101" t="s">
        <v>84</v>
      </c>
      <c r="C1" s="101">
        <v>20</v>
      </c>
      <c r="D1" s="101">
        <v>6</v>
      </c>
      <c r="E1" s="101">
        <v>9</v>
      </c>
      <c r="F1" s="101">
        <v>9</v>
      </c>
      <c r="G1" s="101">
        <v>8</v>
      </c>
      <c r="H1" s="101">
        <v>15</v>
      </c>
      <c r="I1" s="101">
        <v>10</v>
      </c>
      <c r="J1" s="101">
        <v>9</v>
      </c>
      <c r="K1" s="101">
        <v>15</v>
      </c>
      <c r="M1" s="102">
        <f>SUM(C1:G1)</f>
        <v>52</v>
      </c>
      <c r="N1" s="102">
        <f>SUM(C1:K1)</f>
        <v>101</v>
      </c>
    </row>
    <row r="2" spans="1:14" ht="18.5" x14ac:dyDescent="0.45">
      <c r="A2" s="15" t="s">
        <v>9</v>
      </c>
      <c r="K2" s="29" t="s">
        <v>57</v>
      </c>
    </row>
    <row r="3" spans="1:14" ht="15.5" x14ac:dyDescent="0.35">
      <c r="A3" s="19"/>
      <c r="K3" s="117" t="s">
        <v>94</v>
      </c>
    </row>
    <row r="4" spans="1:14" ht="13.5" customHeight="1" x14ac:dyDescent="0.35">
      <c r="A4" s="20" t="s">
        <v>58</v>
      </c>
      <c r="B4" s="20"/>
      <c r="C4" s="20"/>
      <c r="D4" s="20"/>
      <c r="E4" s="20"/>
      <c r="F4" s="20"/>
      <c r="G4" s="20"/>
      <c r="H4" s="20"/>
      <c r="I4" s="20"/>
      <c r="J4" s="22" t="s">
        <v>33</v>
      </c>
      <c r="K4" s="21">
        <v>43964</v>
      </c>
    </row>
    <row r="5" spans="1:14" ht="13.5" customHeight="1" x14ac:dyDescent="0.35">
      <c r="A5" s="20" t="s">
        <v>41</v>
      </c>
      <c r="B5" s="20"/>
      <c r="C5" s="20"/>
      <c r="D5" s="20"/>
      <c r="E5" s="20"/>
      <c r="F5" s="20"/>
      <c r="G5" s="20"/>
      <c r="H5" s="20"/>
      <c r="I5" s="20"/>
      <c r="J5" s="22"/>
      <c r="K5" s="47"/>
      <c r="M5" s="72" t="str">
        <f>"https://www.finance.admin.cam.ac.uk/staff-and-departmental-services/forms/versioncheck_"&amp;K2&amp;"_"&amp;YEAR(K4)&amp;TEXT(MONTH(K4),"00")&amp;TEXT(DAY(K4),"00")</f>
        <v>https://www.finance.admin.cam.ac.uk/staff-and-departmental-services/forms/versioncheck_FD1A_20200513</v>
      </c>
    </row>
    <row r="6" spans="1:14" ht="8.15" customHeight="1" x14ac:dyDescent="0.35">
      <c r="K6" s="10"/>
    </row>
    <row r="7" spans="1:14" ht="18.5" x14ac:dyDescent="0.45">
      <c r="A7" s="92" t="s">
        <v>66</v>
      </c>
      <c r="B7" s="48" t="s">
        <v>99</v>
      </c>
      <c r="C7" s="92" t="s">
        <v>64</v>
      </c>
      <c r="D7" s="122" t="s">
        <v>100</v>
      </c>
      <c r="E7" s="123"/>
      <c r="F7" s="123"/>
      <c r="G7" s="124"/>
      <c r="H7" s="92" t="s">
        <v>65</v>
      </c>
      <c r="I7" s="122" t="s">
        <v>101</v>
      </c>
      <c r="J7" s="123"/>
      <c r="K7" s="124"/>
    </row>
    <row r="8" spans="1:14" ht="18.5" x14ac:dyDescent="0.45">
      <c r="B8" s="98" t="s">
        <v>82</v>
      </c>
      <c r="C8" s="135" t="s">
        <v>102</v>
      </c>
      <c r="D8" s="123"/>
      <c r="E8" s="123"/>
      <c r="F8" s="123"/>
      <c r="G8" s="124"/>
      <c r="M8" s="73" t="str">
        <f t="shared" ref="M8" si="0">C8</f>
        <v>41 GLEBE ROAD, CAMBRIDGE, CB17TF</v>
      </c>
    </row>
    <row r="9" spans="1:14" ht="16.5" customHeight="1" x14ac:dyDescent="0.35">
      <c r="H9" s="114" t="s">
        <v>98</v>
      </c>
      <c r="I9" s="114"/>
      <c r="J9" s="114"/>
      <c r="K9" s="114"/>
      <c r="M9" s="75">
        <v>1</v>
      </c>
      <c r="N9" s="76" t="s">
        <v>69</v>
      </c>
    </row>
    <row r="10" spans="1:14" ht="16.5" customHeight="1" x14ac:dyDescent="0.35">
      <c r="H10" s="114" t="s">
        <v>90</v>
      </c>
      <c r="I10" s="156" t="s">
        <v>108</v>
      </c>
      <c r="J10" s="118"/>
      <c r="K10" s="118"/>
      <c r="M10" s="113"/>
      <c r="N10" s="113"/>
    </row>
    <row r="11" spans="1:14" ht="16.5" customHeight="1" x14ac:dyDescent="0.45">
      <c r="B11" s="92" t="s">
        <v>97</v>
      </c>
      <c r="C11" s="122" t="s">
        <v>103</v>
      </c>
      <c r="D11" s="123"/>
      <c r="E11" s="123"/>
      <c r="F11" s="123"/>
      <c r="G11" s="124"/>
      <c r="H11" s="114" t="s">
        <v>91</v>
      </c>
      <c r="I11" s="119">
        <v>13362946</v>
      </c>
      <c r="J11" s="120"/>
      <c r="K11" s="121"/>
      <c r="M11" s="113"/>
      <c r="N11" s="113"/>
    </row>
    <row r="12" spans="1:14" ht="16.5" customHeight="1" x14ac:dyDescent="0.35">
      <c r="B12" s="92"/>
      <c r="C12" s="92"/>
      <c r="D12" s="92"/>
      <c r="E12" s="92"/>
      <c r="F12" s="92"/>
      <c r="G12" s="92"/>
      <c r="H12" s="115" t="s">
        <v>92</v>
      </c>
      <c r="I12" s="116"/>
      <c r="J12" s="116"/>
      <c r="K12" s="116"/>
      <c r="M12" s="113"/>
      <c r="N12" s="113"/>
    </row>
    <row r="13" spans="1:14" ht="16.5" customHeight="1" x14ac:dyDescent="0.45">
      <c r="B13" s="92" t="s">
        <v>95</v>
      </c>
      <c r="C13" s="122" t="s">
        <v>104</v>
      </c>
      <c r="D13" s="123"/>
      <c r="E13" s="123"/>
      <c r="F13" s="123"/>
      <c r="G13" s="124"/>
      <c r="H13" s="92"/>
      <c r="I13" s="92"/>
      <c r="J13" s="92"/>
      <c r="K13" s="92"/>
      <c r="M13" s="113"/>
      <c r="N13" s="113"/>
    </row>
    <row r="14" spans="1:14" ht="16.5" customHeight="1" x14ac:dyDescent="0.35">
      <c r="B14" s="92"/>
      <c r="C14" s="92"/>
      <c r="D14" s="92"/>
      <c r="E14" s="92"/>
      <c r="F14" s="92"/>
      <c r="G14" s="92"/>
      <c r="H14" s="92"/>
      <c r="I14" s="92"/>
      <c r="J14" s="92"/>
      <c r="K14" s="92"/>
      <c r="M14" s="113"/>
      <c r="N14" s="113"/>
    </row>
    <row r="15" spans="1:14" ht="8.15" customHeight="1" x14ac:dyDescent="0.35">
      <c r="B15" s="66"/>
    </row>
    <row r="16" spans="1:14" ht="45" customHeight="1" x14ac:dyDescent="0.45">
      <c r="A16" s="140" t="s">
        <v>93</v>
      </c>
      <c r="B16" s="141"/>
      <c r="C16" s="122" t="s">
        <v>105</v>
      </c>
      <c r="D16" s="123"/>
      <c r="E16" s="123"/>
      <c r="F16" s="123"/>
      <c r="G16" s="123"/>
      <c r="H16" s="123"/>
      <c r="I16" s="123"/>
      <c r="J16" s="123"/>
      <c r="K16" s="124"/>
    </row>
    <row r="17" spans="1:14" ht="8.15" customHeight="1" x14ac:dyDescent="0.35">
      <c r="B17" s="66"/>
    </row>
    <row r="18" spans="1:14" ht="15" thickBot="1" x14ac:dyDescent="0.4">
      <c r="A18" s="1" t="s">
        <v>5</v>
      </c>
      <c r="C18" s="23" t="s">
        <v>42</v>
      </c>
      <c r="L18" s="10"/>
      <c r="N18" s="74" t="b">
        <v>1</v>
      </c>
    </row>
    <row r="19" spans="1:14" s="2" customFormat="1" ht="43.5" x14ac:dyDescent="0.35">
      <c r="A19" s="32" t="s">
        <v>36</v>
      </c>
      <c r="B19" s="33" t="s">
        <v>37</v>
      </c>
      <c r="C19" s="33" t="s">
        <v>73</v>
      </c>
      <c r="D19" s="79"/>
      <c r="E19" s="79" t="s">
        <v>74</v>
      </c>
      <c r="F19" s="79"/>
      <c r="G19" s="34"/>
      <c r="H19" s="33" t="s">
        <v>2</v>
      </c>
      <c r="I19" s="34" t="s">
        <v>34</v>
      </c>
      <c r="J19" s="34" t="s">
        <v>62</v>
      </c>
      <c r="K19" s="35" t="s">
        <v>63</v>
      </c>
      <c r="L19" s="10"/>
      <c r="M19" s="77"/>
      <c r="N19" s="77" t="b">
        <v>0</v>
      </c>
    </row>
    <row r="20" spans="1:14" ht="23.5" x14ac:dyDescent="0.55000000000000004">
      <c r="A20" s="145" t="s">
        <v>12</v>
      </c>
      <c r="B20" s="97"/>
      <c r="C20" s="129"/>
      <c r="D20" s="130"/>
      <c r="E20" s="129"/>
      <c r="F20" s="130"/>
      <c r="G20" s="136"/>
      <c r="H20" s="81"/>
      <c r="I20" s="96"/>
      <c r="J20" s="82" t="s">
        <v>3</v>
      </c>
      <c r="K20" s="94"/>
      <c r="L20" s="10"/>
    </row>
    <row r="21" spans="1:14" ht="33" x14ac:dyDescent="0.55000000000000004">
      <c r="A21" s="145"/>
      <c r="B21" s="85" t="s">
        <v>52</v>
      </c>
      <c r="C21" s="129"/>
      <c r="D21" s="130"/>
      <c r="E21" s="130"/>
      <c r="F21" s="130"/>
      <c r="G21" s="130"/>
      <c r="H21" s="130"/>
      <c r="I21" s="130"/>
      <c r="J21" s="130"/>
      <c r="K21" s="131"/>
      <c r="L21" s="88"/>
      <c r="N21" s="87">
        <f>C21</f>
        <v>0</v>
      </c>
    </row>
    <row r="22" spans="1:14" x14ac:dyDescent="0.3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8"/>
      <c r="L22" s="88"/>
    </row>
    <row r="23" spans="1:14" ht="23.5" x14ac:dyDescent="0.55000000000000004">
      <c r="A23" s="145" t="s">
        <v>13</v>
      </c>
      <c r="B23" s="97"/>
      <c r="C23" s="129"/>
      <c r="D23" s="130"/>
      <c r="E23" s="129"/>
      <c r="F23" s="130"/>
      <c r="G23" s="136"/>
      <c r="H23" s="81"/>
      <c r="I23" s="96"/>
      <c r="J23" s="82" t="s">
        <v>3</v>
      </c>
      <c r="K23" s="94"/>
      <c r="L23" s="88"/>
    </row>
    <row r="24" spans="1:14" ht="33" x14ac:dyDescent="0.55000000000000004">
      <c r="A24" s="145"/>
      <c r="B24" s="85" t="s">
        <v>52</v>
      </c>
      <c r="C24" s="129"/>
      <c r="D24" s="130"/>
      <c r="E24" s="130"/>
      <c r="F24" s="130"/>
      <c r="G24" s="130"/>
      <c r="H24" s="130"/>
      <c r="I24" s="130"/>
      <c r="J24" s="130"/>
      <c r="K24" s="131"/>
      <c r="L24" s="88"/>
      <c r="N24" s="87">
        <f>C24</f>
        <v>0</v>
      </c>
    </row>
    <row r="25" spans="1:14" x14ac:dyDescent="0.3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8"/>
      <c r="L25" s="10"/>
    </row>
    <row r="26" spans="1:14" ht="23.5" x14ac:dyDescent="0.55000000000000004">
      <c r="A26" s="145" t="s">
        <v>14</v>
      </c>
      <c r="B26" s="97"/>
      <c r="C26" s="129"/>
      <c r="D26" s="130"/>
      <c r="E26" s="129"/>
      <c r="F26" s="130"/>
      <c r="G26" s="136"/>
      <c r="H26" s="81"/>
      <c r="I26" s="96"/>
      <c r="J26" s="82" t="s">
        <v>3</v>
      </c>
      <c r="K26" s="94"/>
      <c r="L26" s="10"/>
    </row>
    <row r="27" spans="1:14" ht="33.5" thickBot="1" x14ac:dyDescent="0.6">
      <c r="A27" s="146"/>
      <c r="B27" s="86" t="s">
        <v>52</v>
      </c>
      <c r="C27" s="132"/>
      <c r="D27" s="133"/>
      <c r="E27" s="133"/>
      <c r="F27" s="133"/>
      <c r="G27" s="133"/>
      <c r="H27" s="133"/>
      <c r="I27" s="133"/>
      <c r="J27" s="133"/>
      <c r="K27" s="134"/>
      <c r="L27" s="10"/>
      <c r="N27" s="87">
        <f>C27</f>
        <v>0</v>
      </c>
    </row>
    <row r="28" spans="1:14" x14ac:dyDescent="0.35">
      <c r="L28" s="10"/>
    </row>
    <row r="29" spans="1:14" x14ac:dyDescent="0.35">
      <c r="A29" s="1" t="s">
        <v>4</v>
      </c>
      <c r="L29" s="10"/>
    </row>
    <row r="30" spans="1:14" ht="13.5" customHeight="1" thickBot="1" x14ac:dyDescent="0.4">
      <c r="A30" s="20" t="s">
        <v>43</v>
      </c>
      <c r="L30" s="10"/>
    </row>
    <row r="31" spans="1:14" ht="29" x14ac:dyDescent="0.35">
      <c r="A31" s="32" t="s">
        <v>36</v>
      </c>
      <c r="B31" s="33" t="s">
        <v>1</v>
      </c>
      <c r="C31" s="125" t="s">
        <v>6</v>
      </c>
      <c r="D31" s="125"/>
      <c r="E31" s="125"/>
      <c r="F31" s="125"/>
      <c r="G31" s="125"/>
      <c r="H31" s="34"/>
      <c r="I31" s="34"/>
      <c r="J31" s="34" t="s">
        <v>62</v>
      </c>
      <c r="K31" s="35" t="s">
        <v>63</v>
      </c>
      <c r="L31" s="10"/>
    </row>
    <row r="32" spans="1:14" ht="47.5" customHeight="1" x14ac:dyDescent="0.55000000000000004">
      <c r="A32" s="39" t="s">
        <v>20</v>
      </c>
      <c r="B32" s="80"/>
      <c r="C32" s="129" t="s">
        <v>106</v>
      </c>
      <c r="D32" s="130"/>
      <c r="E32" s="130"/>
      <c r="F32" s="130"/>
      <c r="G32" s="130"/>
      <c r="H32" s="130"/>
      <c r="I32" s="136"/>
      <c r="J32" s="82" t="s">
        <v>67</v>
      </c>
      <c r="K32" s="94">
        <v>204.6</v>
      </c>
      <c r="L32" s="10"/>
      <c r="M32" s="73" t="str">
        <f t="shared" ref="M32:M36" si="1">C32</f>
        <v>CONFERENCE REGISTRATION FEE (STUDENT MEMBER IAVCEI (EARLY) | VIRTUAL)</v>
      </c>
    </row>
    <row r="33" spans="1:14" ht="23.5" x14ac:dyDescent="0.55000000000000004">
      <c r="A33" s="39" t="s">
        <v>21</v>
      </c>
      <c r="B33" s="80"/>
      <c r="C33" s="129" t="s">
        <v>107</v>
      </c>
      <c r="D33" s="130"/>
      <c r="E33" s="130"/>
      <c r="F33" s="130"/>
      <c r="G33" s="130"/>
      <c r="H33" s="130"/>
      <c r="I33" s="136"/>
      <c r="J33" s="82" t="s">
        <v>67</v>
      </c>
      <c r="K33" s="94">
        <v>40</v>
      </c>
      <c r="L33" s="10"/>
      <c r="M33" s="73" t="str">
        <f t="shared" si="1"/>
        <v>ABSTRACT FEE</v>
      </c>
    </row>
    <row r="34" spans="1:14" ht="23.5" x14ac:dyDescent="0.55000000000000004">
      <c r="A34" s="39" t="s">
        <v>22</v>
      </c>
      <c r="B34" s="80"/>
      <c r="C34" s="129"/>
      <c r="D34" s="130"/>
      <c r="E34" s="130"/>
      <c r="F34" s="130"/>
      <c r="G34" s="130"/>
      <c r="H34" s="130"/>
      <c r="I34" s="136"/>
      <c r="J34" s="82"/>
      <c r="K34" s="94"/>
      <c r="L34" s="10"/>
      <c r="M34" s="73">
        <f t="shared" si="1"/>
        <v>0</v>
      </c>
    </row>
    <row r="35" spans="1:14" ht="23.5" x14ac:dyDescent="0.55000000000000004">
      <c r="A35" s="39" t="s">
        <v>23</v>
      </c>
      <c r="B35" s="80"/>
      <c r="C35" s="129"/>
      <c r="D35" s="130"/>
      <c r="E35" s="130"/>
      <c r="F35" s="130"/>
      <c r="G35" s="130"/>
      <c r="H35" s="130"/>
      <c r="I35" s="136"/>
      <c r="J35" s="82"/>
      <c r="K35" s="94"/>
      <c r="L35" s="10"/>
      <c r="M35" s="73">
        <f t="shared" si="1"/>
        <v>0</v>
      </c>
    </row>
    <row r="36" spans="1:14" ht="24" thickBot="1" x14ac:dyDescent="0.6">
      <c r="A36" s="40" t="s">
        <v>24</v>
      </c>
      <c r="B36" s="103"/>
      <c r="C36" s="137"/>
      <c r="D36" s="138"/>
      <c r="E36" s="138"/>
      <c r="F36" s="138"/>
      <c r="G36" s="138"/>
      <c r="H36" s="138"/>
      <c r="I36" s="139"/>
      <c r="J36" s="104"/>
      <c r="K36" s="95"/>
      <c r="L36" s="10"/>
      <c r="M36" s="73">
        <f t="shared" si="1"/>
        <v>0</v>
      </c>
    </row>
    <row r="37" spans="1:14" x14ac:dyDescent="0.35">
      <c r="L37" s="10"/>
    </row>
    <row r="38" spans="1:14" ht="28.5" customHeight="1" x14ac:dyDescent="0.55000000000000004">
      <c r="A38" s="142" t="s">
        <v>83</v>
      </c>
      <c r="B38" s="143"/>
      <c r="C38" s="144"/>
      <c r="D38" s="130"/>
      <c r="E38" s="130"/>
      <c r="F38" s="130"/>
      <c r="G38" s="130"/>
      <c r="H38" s="130"/>
      <c r="I38" s="130"/>
      <c r="J38" s="130"/>
      <c r="K38" s="136"/>
    </row>
    <row r="39" spans="1:14" x14ac:dyDescent="0.35">
      <c r="L39" s="10"/>
    </row>
    <row r="40" spans="1:14" x14ac:dyDescent="0.35">
      <c r="A40" s="42" t="s">
        <v>7</v>
      </c>
      <c r="B40" s="65"/>
      <c r="C40" s="42"/>
      <c r="D40" s="42"/>
      <c r="E40" s="42"/>
      <c r="F40" s="42" t="s">
        <v>1</v>
      </c>
      <c r="H40" s="147" t="s">
        <v>81</v>
      </c>
      <c r="I40" s="148"/>
      <c r="J40" s="148"/>
      <c r="K40" s="149"/>
      <c r="L40" s="10"/>
    </row>
    <row r="41" spans="1:14" ht="15" thickBot="1" x14ac:dyDescent="0.4">
      <c r="A41" t="s">
        <v>75</v>
      </c>
      <c r="I41" s="107" t="s">
        <v>78</v>
      </c>
      <c r="J41" s="107" t="s">
        <v>79</v>
      </c>
      <c r="K41" s="107" t="s">
        <v>80</v>
      </c>
    </row>
    <row r="42" spans="1:14" ht="18.5" x14ac:dyDescent="0.45">
      <c r="A42" s="13"/>
      <c r="B42" s="14"/>
      <c r="C42" s="14"/>
      <c r="D42" s="14"/>
      <c r="E42" s="14"/>
      <c r="F42" s="90"/>
      <c r="H42" s="99" t="s">
        <v>3</v>
      </c>
      <c r="I42" s="91">
        <f>IF(ISNA(VLOOKUP(H42,'Extra lines'!$J$43:$K$45,2,)),0,VLOOKUP(H42,'Extra lines'!$J$43:$K$45,2,))</f>
        <v>0</v>
      </c>
      <c r="J42" s="91">
        <f>SUMIF($J$20:$J$36,H42,$K$20:$K$36)</f>
        <v>0</v>
      </c>
      <c r="K42" s="91">
        <f>SUM(I42:J42)</f>
        <v>0</v>
      </c>
    </row>
    <row r="43" spans="1:14" ht="30" x14ac:dyDescent="0.45">
      <c r="A43" s="50"/>
      <c r="B43" s="49"/>
      <c r="C43" s="49"/>
      <c r="D43" s="49"/>
      <c r="E43" s="49"/>
      <c r="F43" s="157" t="s">
        <v>109</v>
      </c>
      <c r="H43" s="28" t="s">
        <v>67</v>
      </c>
      <c r="I43" s="91">
        <f>IF(ISNA(VLOOKUP(H43,'Extra lines'!$J$43:$K$45,2,)),0,VLOOKUP(H43,'Extra lines'!$J$43:$K$45,2,))</f>
        <v>0</v>
      </c>
      <c r="J43" s="91">
        <f>SUMIF($J$20:$J$36,H43,$K$20:$K$36)</f>
        <v>244.6</v>
      </c>
      <c r="K43" s="91">
        <f>SUM(I43:J43)</f>
        <v>244.6</v>
      </c>
    </row>
    <row r="44" spans="1:14" ht="18.5" x14ac:dyDescent="0.45">
      <c r="A44" s="50"/>
      <c r="B44" s="49"/>
      <c r="C44" s="49"/>
      <c r="D44" s="49"/>
      <c r="E44" s="49"/>
      <c r="F44" s="51"/>
      <c r="H44" s="28" t="s">
        <v>68</v>
      </c>
      <c r="I44" s="91">
        <f>IF(ISNA(VLOOKUP(H44,'Extra lines'!$J$43:$K$45,2,)),0,VLOOKUP(H44,'Extra lines'!$J$43:$K$45,2,))</f>
        <v>0</v>
      </c>
      <c r="J44" s="91">
        <f>SUMIF($J$20:$J$36,H44,$K$20:$K$36)</f>
        <v>0</v>
      </c>
      <c r="K44" s="91">
        <f>SUM(I44:J44)</f>
        <v>0</v>
      </c>
    </row>
    <row r="45" spans="1:14" ht="15" thickBot="1" x14ac:dyDescent="0.4">
      <c r="A45" s="52"/>
      <c r="B45" s="53"/>
      <c r="C45" s="53"/>
      <c r="D45" s="53"/>
      <c r="E45" s="53"/>
      <c r="F45" s="54"/>
      <c r="H45" s="4" t="s">
        <v>77</v>
      </c>
      <c r="I45" s="91">
        <f>'Extra lines'!K46</f>
        <v>0</v>
      </c>
      <c r="J45" s="91">
        <f>SUM(K20:K36)-SUM(J42:J44)</f>
        <v>0</v>
      </c>
      <c r="K45" s="91">
        <f>SUM(I45:J45)</f>
        <v>0</v>
      </c>
    </row>
    <row r="46" spans="1:14" x14ac:dyDescent="0.35">
      <c r="J46" s="92" t="str">
        <f>IF(C47,"Total GBP claim","")</f>
        <v/>
      </c>
      <c r="K46" s="93" t="str">
        <f>IF(C47,SUM(K42:K45),"")</f>
        <v/>
      </c>
    </row>
    <row r="47" spans="1:14" ht="23.5" x14ac:dyDescent="0.55000000000000004">
      <c r="B47" s="112" t="s">
        <v>89</v>
      </c>
      <c r="C47" s="100" t="b">
        <f>IF(SUMSQ(I43:K45)=0,TRUE,FALSE)</f>
        <v>0</v>
      </c>
      <c r="J47" s="92" t="s">
        <v>88</v>
      </c>
      <c r="K47" s="81"/>
    </row>
    <row r="48" spans="1:14" s="10" customFormat="1" x14ac:dyDescent="0.35">
      <c r="A48" s="64" t="s">
        <v>71</v>
      </c>
      <c r="B48" s="63"/>
      <c r="D48" s="63"/>
      <c r="E48" s="63"/>
      <c r="M48" s="74">
        <v>1</v>
      </c>
      <c r="N48" s="74" t="s">
        <v>71</v>
      </c>
    </row>
    <row r="49" spans="1:14" s="10" customFormat="1" ht="15" thickBot="1" x14ac:dyDescent="0.4">
      <c r="E49" s="42" t="s">
        <v>8</v>
      </c>
      <c r="F49" s="65"/>
      <c r="G49" s="42"/>
      <c r="H49" s="42"/>
      <c r="I49" s="42"/>
      <c r="J49" s="42"/>
      <c r="K49" s="42" t="s">
        <v>1</v>
      </c>
      <c r="M49" s="74">
        <v>2</v>
      </c>
      <c r="N49" s="74" t="s">
        <v>70</v>
      </c>
    </row>
    <row r="50" spans="1:14" s="10" customFormat="1" ht="23.5" x14ac:dyDescent="0.55000000000000004">
      <c r="A50" s="67"/>
      <c r="B50" s="108" t="s">
        <v>96</v>
      </c>
      <c r="C50" s="89"/>
      <c r="E50" s="55"/>
      <c r="F50" s="56"/>
      <c r="G50" s="56"/>
      <c r="H50" s="56"/>
      <c r="I50" s="56"/>
      <c r="J50" s="56"/>
      <c r="K50" s="57"/>
      <c r="M50" s="74"/>
      <c r="N50" s="74"/>
    </row>
    <row r="51" spans="1:14" s="10" customFormat="1" ht="23.5" x14ac:dyDescent="0.55000000000000004">
      <c r="A51" s="67"/>
      <c r="B51" s="108" t="s">
        <v>72</v>
      </c>
      <c r="C51" s="89"/>
      <c r="E51" s="50"/>
      <c r="F51" s="49"/>
      <c r="G51" s="49"/>
      <c r="H51" s="49"/>
      <c r="I51" s="49"/>
      <c r="J51" s="49"/>
      <c r="K51" s="71"/>
      <c r="M51" s="78"/>
      <c r="N51" s="74"/>
    </row>
    <row r="52" spans="1:14" s="10" customFormat="1" x14ac:dyDescent="0.35">
      <c r="A52" s="67"/>
      <c r="B52" s="68"/>
      <c r="C52" s="88"/>
      <c r="D52" s="88"/>
      <c r="E52" s="58"/>
      <c r="F52" s="59"/>
      <c r="G52" s="59"/>
      <c r="H52" s="59"/>
      <c r="I52" s="59"/>
      <c r="J52" s="59"/>
      <c r="K52" s="60"/>
      <c r="M52" s="78"/>
      <c r="N52" s="74"/>
    </row>
    <row r="53" spans="1:14" s="10" customFormat="1" ht="15" thickBot="1" x14ac:dyDescent="0.4">
      <c r="E53" s="18" t="s">
        <v>39</v>
      </c>
      <c r="F53" s="70"/>
      <c r="G53" s="61"/>
      <c r="H53" s="61"/>
      <c r="I53" s="61"/>
      <c r="J53" s="61"/>
      <c r="K53" s="62"/>
      <c r="M53" s="74"/>
      <c r="N53" s="74"/>
    </row>
    <row r="54" spans="1:14" s="10" customFormat="1" x14ac:dyDescent="0.35">
      <c r="A54" s="63" t="s">
        <v>76</v>
      </c>
      <c r="F54" s="67"/>
      <c r="G54" s="68"/>
      <c r="H54" s="69"/>
      <c r="I54" s="69"/>
      <c r="J54" s="69"/>
      <c r="K54" s="69"/>
      <c r="M54" s="74"/>
      <c r="N54" s="74"/>
    </row>
    <row r="55" spans="1:14" s="10" customFormat="1" x14ac:dyDescent="0.35">
      <c r="A55" s="41" t="s">
        <v>36</v>
      </c>
      <c r="B55" s="41" t="s">
        <v>35</v>
      </c>
      <c r="C55" s="42" t="s">
        <v>60</v>
      </c>
      <c r="D55" s="42"/>
      <c r="E55" s="42"/>
      <c r="F55" s="42"/>
      <c r="G55" s="42"/>
      <c r="H55" s="42"/>
      <c r="I55" s="42"/>
      <c r="J55" s="42"/>
      <c r="K55" s="42"/>
      <c r="M55" s="74"/>
      <c r="N55" s="74"/>
    </row>
    <row r="56" spans="1:14" s="10" customFormat="1" ht="21" x14ac:dyDescent="0.5">
      <c r="A56" s="111"/>
      <c r="B56" s="110"/>
      <c r="C56" s="126"/>
      <c r="D56" s="127"/>
      <c r="E56" s="127"/>
      <c r="F56" s="127"/>
      <c r="G56" s="127"/>
      <c r="H56" s="127"/>
      <c r="I56" s="127"/>
      <c r="J56" s="127"/>
      <c r="K56" s="128"/>
      <c r="M56" s="74"/>
      <c r="N56" s="74"/>
    </row>
    <row r="57" spans="1:14" s="10" customFormat="1" ht="21" x14ac:dyDescent="0.5">
      <c r="A57" s="109"/>
      <c r="B57" s="110"/>
      <c r="C57" s="126"/>
      <c r="D57" s="127"/>
      <c r="E57" s="127"/>
      <c r="F57" s="127"/>
      <c r="G57" s="127"/>
      <c r="H57" s="127"/>
      <c r="I57" s="127"/>
      <c r="J57" s="127"/>
      <c r="K57" s="128"/>
      <c r="M57" s="74"/>
      <c r="N57" s="74"/>
    </row>
    <row r="58" spans="1:14" s="10" customFormat="1" ht="21" x14ac:dyDescent="0.5">
      <c r="A58" s="109"/>
      <c r="B58" s="110"/>
      <c r="C58" s="126"/>
      <c r="D58" s="127"/>
      <c r="E58" s="127"/>
      <c r="F58" s="127"/>
      <c r="G58" s="127"/>
      <c r="H58" s="127"/>
      <c r="I58" s="127"/>
      <c r="J58" s="127"/>
      <c r="K58" s="128"/>
      <c r="M58" s="74"/>
      <c r="N58" s="74"/>
    </row>
    <row r="59" spans="1:14" s="10" customFormat="1" ht="21" x14ac:dyDescent="0.5">
      <c r="A59" s="109"/>
      <c r="B59" s="110"/>
      <c r="C59" s="126"/>
      <c r="D59" s="127"/>
      <c r="E59" s="127"/>
      <c r="F59" s="127"/>
      <c r="G59" s="127"/>
      <c r="H59" s="127"/>
      <c r="I59" s="127"/>
      <c r="J59" s="127"/>
      <c r="K59" s="128"/>
      <c r="M59" s="74"/>
      <c r="N59" s="74"/>
    </row>
    <row r="60" spans="1:14" s="10" customFormat="1" ht="18.5" x14ac:dyDescent="0.45">
      <c r="B60" s="12">
        <f>SUM(B56:B59)</f>
        <v>0</v>
      </c>
      <c r="C60" s="30" t="s">
        <v>59</v>
      </c>
      <c r="M60" s="74"/>
      <c r="N60" s="74"/>
    </row>
  </sheetData>
  <sheetProtection sheet="1" formatCells="0" formatRows="0"/>
  <mergeCells count="32">
    <mergeCell ref="A16:B16"/>
    <mergeCell ref="A38:B38"/>
    <mergeCell ref="C38:K38"/>
    <mergeCell ref="C58:K58"/>
    <mergeCell ref="C20:D20"/>
    <mergeCell ref="E20:G20"/>
    <mergeCell ref="C23:D23"/>
    <mergeCell ref="E23:G23"/>
    <mergeCell ref="C26:D26"/>
    <mergeCell ref="E26:G26"/>
    <mergeCell ref="A20:A21"/>
    <mergeCell ref="A23:A24"/>
    <mergeCell ref="A26:A27"/>
    <mergeCell ref="C56:K56"/>
    <mergeCell ref="H40:K40"/>
    <mergeCell ref="C57:K57"/>
    <mergeCell ref="C11:G11"/>
    <mergeCell ref="C31:G31"/>
    <mergeCell ref="C59:K59"/>
    <mergeCell ref="D7:G7"/>
    <mergeCell ref="I7:K7"/>
    <mergeCell ref="C21:K21"/>
    <mergeCell ref="C24:K24"/>
    <mergeCell ref="C27:K27"/>
    <mergeCell ref="C8:G8"/>
    <mergeCell ref="C13:G13"/>
    <mergeCell ref="C16:K16"/>
    <mergeCell ref="C32:I32"/>
    <mergeCell ref="C33:I33"/>
    <mergeCell ref="C34:I34"/>
    <mergeCell ref="C35:I35"/>
    <mergeCell ref="C36:I36"/>
  </mergeCells>
  <dataValidations disablePrompts="1" count="1">
    <dataValidation showInputMessage="1" showErrorMessage="1" sqref="C47" xr:uid="{00000000-0002-0000-0000-000000000000}"/>
  </dataValidations>
  <hyperlinks>
    <hyperlink ref="C18" r:id="rId1" xr:uid="{00000000-0004-0000-0000-000000000000}"/>
  </hyperlinks>
  <pageMargins left="0.59055118110236227" right="0.51181102362204722" top="0.62992125984251968" bottom="0.51181102362204722" header="0.31496062992125984" footer="0.19685039370078741"/>
  <pageSetup paperSize="9" scale="72" fitToHeight="0" orientation="portrait" r:id="rId2"/>
  <headerFooter>
    <oddHeader>&amp;R&amp;D &amp;T</oddHeader>
    <oddFooter>&amp;LPage &amp;P of &amp;N&amp;R&amp;F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46"/>
  <sheetViews>
    <sheetView topLeftCell="A2" zoomScaleNormal="100" workbookViewId="0">
      <selection activeCell="C10" sqref="C10:K10"/>
    </sheetView>
  </sheetViews>
  <sheetFormatPr defaultRowHeight="14.5" x14ac:dyDescent="0.35"/>
  <cols>
    <col min="1" max="1" width="5.54296875" customWidth="1"/>
    <col min="2" max="2" width="14.6328125" customWidth="1"/>
    <col min="3" max="3" width="20.6328125" customWidth="1"/>
    <col min="4" max="7" width="10.6328125" customWidth="1"/>
    <col min="8" max="8" width="15.6328125" customWidth="1"/>
    <col min="9" max="9" width="10.6328125" customWidth="1"/>
    <col min="10" max="10" width="9.6328125" customWidth="1"/>
    <col min="11" max="11" width="15.6328125" customWidth="1"/>
    <col min="12" max="12" width="11" bestFit="1" customWidth="1"/>
    <col min="13" max="13" width="60.6328125" style="16" hidden="1" customWidth="1"/>
    <col min="14" max="14" width="109.6328125" style="16" hidden="1" customWidth="1"/>
  </cols>
  <sheetData>
    <row r="1" spans="1:14" s="101" customFormat="1" hidden="1" x14ac:dyDescent="0.35">
      <c r="B1" s="101" t="s">
        <v>84</v>
      </c>
      <c r="C1" s="101">
        <v>20</v>
      </c>
      <c r="D1" s="101">
        <v>10</v>
      </c>
      <c r="E1" s="101">
        <v>10</v>
      </c>
      <c r="F1" s="101">
        <v>10</v>
      </c>
      <c r="G1" s="101">
        <v>10</v>
      </c>
      <c r="H1" s="101">
        <v>15</v>
      </c>
      <c r="I1" s="101">
        <v>10</v>
      </c>
      <c r="J1" s="101">
        <v>9</v>
      </c>
      <c r="K1" s="101">
        <v>15</v>
      </c>
      <c r="M1" s="102">
        <f>SUM(B1:G1)</f>
        <v>60</v>
      </c>
      <c r="N1" s="102">
        <f>SUM(B1:K1)</f>
        <v>109</v>
      </c>
    </row>
    <row r="2" spans="1:14" ht="18.5" x14ac:dyDescent="0.45">
      <c r="A2" s="15" t="str">
        <f>'Claim form'!A2</f>
        <v>Claim for reimbursement: expenses incurred on University business</v>
      </c>
      <c r="M2" s="16" t="s">
        <v>38</v>
      </c>
      <c r="N2" s="16" t="s">
        <v>38</v>
      </c>
    </row>
    <row r="3" spans="1:14" x14ac:dyDescent="0.35">
      <c r="A3" s="7" t="s">
        <v>32</v>
      </c>
    </row>
    <row r="4" spans="1:14" x14ac:dyDescent="0.35">
      <c r="J4" s="8" t="s">
        <v>33</v>
      </c>
      <c r="K4" s="9">
        <f>'Claim form'!K4</f>
        <v>43964</v>
      </c>
    </row>
    <row r="5" spans="1:14" x14ac:dyDescent="0.35">
      <c r="A5" t="s">
        <v>0</v>
      </c>
      <c r="C5" s="150" t="str">
        <f>'Claim form'!D7&amp;", "&amp;'Claim form'!I7</f>
        <v>WAINMAN, LAURA</v>
      </c>
      <c r="D5" s="151"/>
      <c r="E5" s="151"/>
      <c r="F5" s="151"/>
      <c r="G5" s="152"/>
    </row>
    <row r="6" spans="1:14" x14ac:dyDescent="0.35">
      <c r="C6" s="153"/>
      <c r="D6" s="153"/>
      <c r="E6" s="153"/>
      <c r="F6" s="153"/>
      <c r="G6" s="153"/>
      <c r="H6" s="3"/>
      <c r="I6" s="3"/>
      <c r="J6" s="3"/>
      <c r="K6" s="3"/>
      <c r="L6" s="3"/>
    </row>
    <row r="7" spans="1:14" ht="15" thickBot="1" x14ac:dyDescent="0.4">
      <c r="A7" s="1" t="s">
        <v>10</v>
      </c>
      <c r="C7" s="11"/>
      <c r="D7" s="11"/>
      <c r="E7" s="11"/>
      <c r="F7" s="11"/>
      <c r="G7" s="11"/>
      <c r="I7" s="11"/>
      <c r="J7" s="11"/>
      <c r="K7" s="11"/>
      <c r="L7" s="11"/>
    </row>
    <row r="8" spans="1:14" s="2" customFormat="1" ht="43.5" x14ac:dyDescent="0.35">
      <c r="A8" s="32" t="s">
        <v>36</v>
      </c>
      <c r="B8" s="33" t="s">
        <v>37</v>
      </c>
      <c r="C8" s="155" t="s">
        <v>73</v>
      </c>
      <c r="D8" s="155"/>
      <c r="E8" s="79" t="s">
        <v>74</v>
      </c>
      <c r="F8" s="79"/>
      <c r="G8" s="34"/>
      <c r="H8" s="33" t="s">
        <v>2</v>
      </c>
      <c r="I8" s="34" t="s">
        <v>34</v>
      </c>
      <c r="J8" s="34" t="s">
        <v>62</v>
      </c>
      <c r="K8" s="35" t="s">
        <v>63</v>
      </c>
      <c r="M8" s="17"/>
      <c r="N8" s="17"/>
    </row>
    <row r="9" spans="1:14" ht="23.5" x14ac:dyDescent="0.55000000000000004">
      <c r="A9" s="145" t="s">
        <v>15</v>
      </c>
      <c r="B9" s="97"/>
      <c r="C9" s="129"/>
      <c r="D9" s="130"/>
      <c r="E9" s="129"/>
      <c r="F9" s="130"/>
      <c r="G9" s="136"/>
      <c r="H9" s="81"/>
      <c r="I9" s="96"/>
      <c r="J9" s="82" t="s">
        <v>3</v>
      </c>
      <c r="K9" s="94"/>
      <c r="L9" s="2"/>
    </row>
    <row r="10" spans="1:14" ht="33" x14ac:dyDescent="0.55000000000000004">
      <c r="A10" s="145"/>
      <c r="B10" s="85" t="s">
        <v>52</v>
      </c>
      <c r="C10" s="129"/>
      <c r="D10" s="130"/>
      <c r="E10" s="130"/>
      <c r="F10" s="130"/>
      <c r="G10" s="130"/>
      <c r="H10" s="130"/>
      <c r="I10" s="130"/>
      <c r="J10" s="130"/>
      <c r="K10" s="131"/>
      <c r="L10" s="2"/>
      <c r="N10" s="73">
        <f>E10</f>
        <v>0</v>
      </c>
    </row>
    <row r="11" spans="1:14" x14ac:dyDescent="0.3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8"/>
      <c r="L11" s="2"/>
    </row>
    <row r="12" spans="1:14" ht="23.5" x14ac:dyDescent="0.55000000000000004">
      <c r="A12" s="145" t="s">
        <v>16</v>
      </c>
      <c r="B12" s="97"/>
      <c r="C12" s="129"/>
      <c r="D12" s="130"/>
      <c r="E12" s="129"/>
      <c r="F12" s="130"/>
      <c r="G12" s="136"/>
      <c r="H12" s="81"/>
      <c r="I12" s="96"/>
      <c r="J12" s="82" t="s">
        <v>3</v>
      </c>
      <c r="K12" s="94"/>
      <c r="L12" s="2"/>
    </row>
    <row r="13" spans="1:14" ht="33" x14ac:dyDescent="0.55000000000000004">
      <c r="A13" s="145"/>
      <c r="B13" s="85" t="s">
        <v>52</v>
      </c>
      <c r="C13" s="129"/>
      <c r="D13" s="130"/>
      <c r="E13" s="130"/>
      <c r="F13" s="130"/>
      <c r="G13" s="130"/>
      <c r="H13" s="130"/>
      <c r="I13" s="130"/>
      <c r="J13" s="130"/>
      <c r="K13" s="131"/>
      <c r="L13" s="2"/>
      <c r="N13" s="73">
        <f>E13</f>
        <v>0</v>
      </c>
    </row>
    <row r="14" spans="1:14" x14ac:dyDescent="0.3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8"/>
      <c r="L14" s="2"/>
    </row>
    <row r="15" spans="1:14" ht="23.5" x14ac:dyDescent="0.55000000000000004">
      <c r="A15" s="145" t="s">
        <v>17</v>
      </c>
      <c r="B15" s="97"/>
      <c r="C15" s="129"/>
      <c r="D15" s="130"/>
      <c r="E15" s="129"/>
      <c r="F15" s="130"/>
      <c r="G15" s="136"/>
      <c r="H15" s="81"/>
      <c r="I15" s="96"/>
      <c r="J15" s="82" t="s">
        <v>3</v>
      </c>
      <c r="K15" s="94"/>
      <c r="L15" s="2"/>
    </row>
    <row r="16" spans="1:14" ht="33" x14ac:dyDescent="0.55000000000000004">
      <c r="A16" s="145"/>
      <c r="B16" s="85" t="s">
        <v>52</v>
      </c>
      <c r="C16" s="129"/>
      <c r="D16" s="130"/>
      <c r="E16" s="130"/>
      <c r="F16" s="130"/>
      <c r="G16" s="130"/>
      <c r="H16" s="130"/>
      <c r="I16" s="130"/>
      <c r="J16" s="130"/>
      <c r="K16" s="131"/>
      <c r="L16" s="2"/>
      <c r="N16" s="73">
        <f>E16</f>
        <v>0</v>
      </c>
    </row>
    <row r="17" spans="1:14" x14ac:dyDescent="0.3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8"/>
      <c r="L17" s="2"/>
    </row>
    <row r="18" spans="1:14" ht="23.5" x14ac:dyDescent="0.55000000000000004">
      <c r="A18" s="145" t="s">
        <v>18</v>
      </c>
      <c r="B18" s="97"/>
      <c r="C18" s="129"/>
      <c r="D18" s="130"/>
      <c r="E18" s="129"/>
      <c r="F18" s="130"/>
      <c r="G18" s="136"/>
      <c r="H18" s="81"/>
      <c r="I18" s="96"/>
      <c r="J18" s="82" t="s">
        <v>3</v>
      </c>
      <c r="K18" s="94"/>
      <c r="L18" s="2"/>
    </row>
    <row r="19" spans="1:14" ht="33" x14ac:dyDescent="0.55000000000000004">
      <c r="A19" s="145"/>
      <c r="B19" s="85" t="s">
        <v>52</v>
      </c>
      <c r="C19" s="129"/>
      <c r="D19" s="130"/>
      <c r="E19" s="130"/>
      <c r="F19" s="130"/>
      <c r="G19" s="130"/>
      <c r="H19" s="130"/>
      <c r="I19" s="130"/>
      <c r="J19" s="130"/>
      <c r="K19" s="131"/>
      <c r="L19" s="2"/>
      <c r="N19" s="73">
        <f>E19</f>
        <v>0</v>
      </c>
    </row>
    <row r="20" spans="1:14" x14ac:dyDescent="0.3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8"/>
      <c r="L20" s="2"/>
    </row>
    <row r="21" spans="1:14" ht="23.5" x14ac:dyDescent="0.55000000000000004">
      <c r="A21" s="145" t="s">
        <v>19</v>
      </c>
      <c r="B21" s="97"/>
      <c r="C21" s="129"/>
      <c r="D21" s="130"/>
      <c r="E21" s="129"/>
      <c r="F21" s="130"/>
      <c r="G21" s="136"/>
      <c r="H21" s="81"/>
      <c r="I21" s="96"/>
      <c r="J21" s="82" t="s">
        <v>3</v>
      </c>
      <c r="K21" s="94"/>
      <c r="L21" s="2"/>
    </row>
    <row r="22" spans="1:14" ht="33" x14ac:dyDescent="0.55000000000000004">
      <c r="A22" s="145"/>
      <c r="B22" s="85" t="s">
        <v>52</v>
      </c>
      <c r="C22" s="129"/>
      <c r="D22" s="130"/>
      <c r="E22" s="130"/>
      <c r="F22" s="130"/>
      <c r="G22" s="130"/>
      <c r="H22" s="130"/>
      <c r="I22" s="130"/>
      <c r="J22" s="130"/>
      <c r="K22" s="131"/>
      <c r="L22" s="2"/>
      <c r="N22" s="73">
        <f>E22</f>
        <v>0</v>
      </c>
    </row>
    <row r="23" spans="1:14" x14ac:dyDescent="0.35">
      <c r="A23" s="44"/>
      <c r="B23" s="43"/>
      <c r="C23" s="43"/>
      <c r="D23" s="43"/>
      <c r="E23" s="43"/>
      <c r="F23" s="43"/>
      <c r="G23" s="43"/>
      <c r="H23" s="43"/>
      <c r="I23" s="43"/>
      <c r="J23" s="43"/>
      <c r="K23" s="45"/>
      <c r="L23" s="2"/>
    </row>
    <row r="24" spans="1:14" ht="23.5" x14ac:dyDescent="0.55000000000000004">
      <c r="A24" s="145" t="s">
        <v>40</v>
      </c>
      <c r="B24" s="97"/>
      <c r="C24" s="129"/>
      <c r="D24" s="130"/>
      <c r="E24" s="129"/>
      <c r="F24" s="130"/>
      <c r="G24" s="136"/>
      <c r="H24" s="81"/>
      <c r="I24" s="96"/>
      <c r="J24" s="82" t="s">
        <v>3</v>
      </c>
      <c r="K24" s="94"/>
      <c r="L24" s="2"/>
    </row>
    <row r="25" spans="1:14" ht="33" x14ac:dyDescent="0.55000000000000004">
      <c r="A25" s="145"/>
      <c r="B25" s="85" t="s">
        <v>52</v>
      </c>
      <c r="C25" s="129"/>
      <c r="D25" s="130"/>
      <c r="E25" s="130"/>
      <c r="F25" s="130"/>
      <c r="G25" s="130"/>
      <c r="H25" s="130"/>
      <c r="I25" s="130"/>
      <c r="J25" s="130"/>
      <c r="K25" s="131"/>
      <c r="L25" s="2"/>
      <c r="N25" s="73">
        <f>E25</f>
        <v>0</v>
      </c>
    </row>
    <row r="26" spans="1:14" x14ac:dyDescent="0.35">
      <c r="A26" s="44"/>
      <c r="B26" s="43"/>
      <c r="C26" s="43"/>
      <c r="D26" s="43"/>
      <c r="E26" s="43"/>
      <c r="F26" s="43"/>
      <c r="G26" s="43"/>
      <c r="H26" s="43"/>
      <c r="I26" s="43"/>
      <c r="J26" s="43"/>
      <c r="K26" s="45"/>
      <c r="L26" s="2"/>
    </row>
    <row r="27" spans="1:14" ht="23.5" x14ac:dyDescent="0.55000000000000004">
      <c r="A27" s="145" t="s">
        <v>61</v>
      </c>
      <c r="B27" s="97"/>
      <c r="C27" s="129"/>
      <c r="D27" s="130"/>
      <c r="E27" s="129"/>
      <c r="F27" s="130"/>
      <c r="G27" s="136"/>
      <c r="H27" s="81"/>
      <c r="I27" s="96"/>
      <c r="J27" s="82" t="s">
        <v>3</v>
      </c>
      <c r="K27" s="94"/>
      <c r="L27" s="2"/>
    </row>
    <row r="28" spans="1:14" ht="33.5" thickBot="1" x14ac:dyDescent="0.6">
      <c r="A28" s="146"/>
      <c r="B28" s="86" t="s">
        <v>52</v>
      </c>
      <c r="C28" s="132"/>
      <c r="D28" s="133"/>
      <c r="E28" s="133"/>
      <c r="F28" s="133"/>
      <c r="G28" s="133"/>
      <c r="H28" s="133"/>
      <c r="I28" s="133"/>
      <c r="J28" s="133"/>
      <c r="K28" s="134"/>
      <c r="L28" s="2"/>
      <c r="N28" s="73">
        <f>E28</f>
        <v>0</v>
      </c>
    </row>
    <row r="29" spans="1:14" x14ac:dyDescent="0.35">
      <c r="A29" s="5"/>
      <c r="L29" s="2"/>
    </row>
    <row r="30" spans="1:14" ht="15" thickBot="1" x14ac:dyDescent="0.4">
      <c r="A30" s="6" t="s">
        <v>11</v>
      </c>
      <c r="L30" s="2"/>
    </row>
    <row r="31" spans="1:14" ht="29" x14ac:dyDescent="0.35">
      <c r="A31" s="32" t="s">
        <v>36</v>
      </c>
      <c r="B31" s="33" t="s">
        <v>1</v>
      </c>
      <c r="C31" s="125" t="s">
        <v>6</v>
      </c>
      <c r="D31" s="125"/>
      <c r="E31" s="125"/>
      <c r="F31" s="125"/>
      <c r="G31" s="125"/>
      <c r="H31" s="34"/>
      <c r="I31" s="34"/>
      <c r="J31" s="34" t="s">
        <v>62</v>
      </c>
      <c r="K31" s="35" t="s">
        <v>63</v>
      </c>
      <c r="L31" s="2"/>
    </row>
    <row r="32" spans="1:14" ht="23.5" x14ac:dyDescent="0.55000000000000004">
      <c r="A32" s="39" t="s">
        <v>85</v>
      </c>
      <c r="B32" s="80"/>
      <c r="C32" s="129"/>
      <c r="D32" s="130"/>
      <c r="E32" s="130"/>
      <c r="F32" s="130"/>
      <c r="G32" s="130"/>
      <c r="H32" s="130"/>
      <c r="I32" s="136"/>
      <c r="J32" s="82" t="s">
        <v>3</v>
      </c>
      <c r="K32" s="94"/>
      <c r="L32" s="2"/>
      <c r="M32" s="73">
        <f t="shared" ref="M32:M41" si="0">C32</f>
        <v>0</v>
      </c>
    </row>
    <row r="33" spans="1:13" ht="23.5" x14ac:dyDescent="0.55000000000000004">
      <c r="A33" s="39" t="s">
        <v>86</v>
      </c>
      <c r="B33" s="80"/>
      <c r="C33" s="129"/>
      <c r="D33" s="130"/>
      <c r="E33" s="130"/>
      <c r="F33" s="130"/>
      <c r="G33" s="130"/>
      <c r="H33" s="130"/>
      <c r="I33" s="136"/>
      <c r="J33" s="82" t="s">
        <v>3</v>
      </c>
      <c r="K33" s="94"/>
      <c r="L33" s="2"/>
      <c r="M33" s="73">
        <f t="shared" si="0"/>
        <v>0</v>
      </c>
    </row>
    <row r="34" spans="1:13" ht="23.5" x14ac:dyDescent="0.55000000000000004">
      <c r="A34" s="39" t="s">
        <v>87</v>
      </c>
      <c r="B34" s="80"/>
      <c r="C34" s="129"/>
      <c r="D34" s="130"/>
      <c r="E34" s="130"/>
      <c r="F34" s="130"/>
      <c r="G34" s="130"/>
      <c r="H34" s="130"/>
      <c r="I34" s="136"/>
      <c r="J34" s="82" t="s">
        <v>3</v>
      </c>
      <c r="K34" s="94"/>
      <c r="L34" s="2"/>
      <c r="M34" s="73">
        <f t="shared" si="0"/>
        <v>0</v>
      </c>
    </row>
    <row r="35" spans="1:13" ht="23.5" x14ac:dyDescent="0.55000000000000004">
      <c r="A35" s="39" t="s">
        <v>25</v>
      </c>
      <c r="B35" s="80"/>
      <c r="C35" s="129"/>
      <c r="D35" s="130"/>
      <c r="E35" s="130"/>
      <c r="F35" s="130"/>
      <c r="G35" s="130"/>
      <c r="H35" s="130"/>
      <c r="I35" s="136"/>
      <c r="J35" s="82" t="s">
        <v>3</v>
      </c>
      <c r="K35" s="94"/>
      <c r="L35" s="2"/>
      <c r="M35" s="73">
        <f t="shared" si="0"/>
        <v>0</v>
      </c>
    </row>
    <row r="36" spans="1:13" ht="23.5" x14ac:dyDescent="0.55000000000000004">
      <c r="A36" s="39" t="s">
        <v>26</v>
      </c>
      <c r="B36" s="80"/>
      <c r="C36" s="129"/>
      <c r="D36" s="130"/>
      <c r="E36" s="130"/>
      <c r="F36" s="130"/>
      <c r="G36" s="130"/>
      <c r="H36" s="130"/>
      <c r="I36" s="136"/>
      <c r="J36" s="82" t="s">
        <v>3</v>
      </c>
      <c r="K36" s="94"/>
      <c r="L36" s="2"/>
      <c r="M36" s="73">
        <f t="shared" si="0"/>
        <v>0</v>
      </c>
    </row>
    <row r="37" spans="1:13" ht="23.5" x14ac:dyDescent="0.55000000000000004">
      <c r="A37" s="39" t="s">
        <v>27</v>
      </c>
      <c r="B37" s="80"/>
      <c r="C37" s="129"/>
      <c r="D37" s="130"/>
      <c r="E37" s="130"/>
      <c r="F37" s="130"/>
      <c r="G37" s="130"/>
      <c r="H37" s="130"/>
      <c r="I37" s="136"/>
      <c r="J37" s="82" t="s">
        <v>3</v>
      </c>
      <c r="K37" s="94"/>
      <c r="L37" s="2"/>
      <c r="M37" s="73">
        <f t="shared" si="0"/>
        <v>0</v>
      </c>
    </row>
    <row r="38" spans="1:13" ht="23.5" x14ac:dyDescent="0.55000000000000004">
      <c r="A38" s="39" t="s">
        <v>28</v>
      </c>
      <c r="B38" s="80"/>
      <c r="C38" s="129"/>
      <c r="D38" s="130"/>
      <c r="E38" s="130"/>
      <c r="F38" s="130"/>
      <c r="G38" s="130"/>
      <c r="H38" s="130"/>
      <c r="I38" s="136"/>
      <c r="J38" s="82" t="s">
        <v>3</v>
      </c>
      <c r="K38" s="94"/>
      <c r="L38" s="2"/>
      <c r="M38" s="73">
        <f t="shared" si="0"/>
        <v>0</v>
      </c>
    </row>
    <row r="39" spans="1:13" ht="23.5" x14ac:dyDescent="0.55000000000000004">
      <c r="A39" s="39" t="s">
        <v>29</v>
      </c>
      <c r="B39" s="80"/>
      <c r="C39" s="129"/>
      <c r="D39" s="130"/>
      <c r="E39" s="130"/>
      <c r="F39" s="130"/>
      <c r="G39" s="130"/>
      <c r="H39" s="130"/>
      <c r="I39" s="136"/>
      <c r="J39" s="82" t="s">
        <v>3</v>
      </c>
      <c r="K39" s="94"/>
      <c r="L39" s="2"/>
      <c r="M39" s="73">
        <f t="shared" si="0"/>
        <v>0</v>
      </c>
    </row>
    <row r="40" spans="1:13" ht="23.5" x14ac:dyDescent="0.55000000000000004">
      <c r="A40" s="39" t="s">
        <v>30</v>
      </c>
      <c r="B40" s="80"/>
      <c r="C40" s="129"/>
      <c r="D40" s="130"/>
      <c r="E40" s="130"/>
      <c r="F40" s="130"/>
      <c r="G40" s="130"/>
      <c r="H40" s="130"/>
      <c r="I40" s="136"/>
      <c r="J40" s="82" t="s">
        <v>3</v>
      </c>
      <c r="K40" s="94"/>
      <c r="L40" s="2"/>
      <c r="M40" s="73">
        <f t="shared" si="0"/>
        <v>0</v>
      </c>
    </row>
    <row r="41" spans="1:13" ht="24" thickBot="1" x14ac:dyDescent="0.6">
      <c r="A41" s="46" t="s">
        <v>31</v>
      </c>
      <c r="B41" s="83"/>
      <c r="C41" s="132"/>
      <c r="D41" s="133"/>
      <c r="E41" s="133"/>
      <c r="F41" s="133"/>
      <c r="G41" s="133"/>
      <c r="H41" s="133"/>
      <c r="I41" s="154"/>
      <c r="J41" s="84" t="s">
        <v>3</v>
      </c>
      <c r="K41" s="95"/>
      <c r="L41" s="2"/>
      <c r="M41" s="73">
        <f t="shared" si="0"/>
        <v>0</v>
      </c>
    </row>
    <row r="42" spans="1:13" x14ac:dyDescent="0.35">
      <c r="L42" s="2"/>
    </row>
    <row r="43" spans="1:13" ht="18.5" x14ac:dyDescent="0.45">
      <c r="J43" s="106" t="s">
        <v>3</v>
      </c>
      <c r="K43" s="105">
        <f>SUMIF($J$9:$J$41,J43,$K$9:$K$41)</f>
        <v>0</v>
      </c>
    </row>
    <row r="44" spans="1:13" ht="18.5" x14ac:dyDescent="0.45">
      <c r="J44" s="28" t="str">
        <f>'Claim form'!H43</f>
        <v>EUR</v>
      </c>
      <c r="K44" s="105">
        <f>SUMIF($J$9:$J$41,J44,$K$9:$K$41)</f>
        <v>0</v>
      </c>
    </row>
    <row r="45" spans="1:13" ht="18.5" x14ac:dyDescent="0.45">
      <c r="J45" s="28" t="str">
        <f>'Claim form'!H44</f>
        <v>USD</v>
      </c>
      <c r="K45" s="105">
        <f>SUMIF($J$9:$J$41,J45,$K$9:$K$41)</f>
        <v>0</v>
      </c>
    </row>
    <row r="46" spans="1:13" ht="18.5" x14ac:dyDescent="0.45">
      <c r="J46" s="4" t="s">
        <v>77</v>
      </c>
      <c r="K46" s="105">
        <f>SUM($K$9:$K$41)-SUM(K43:K45)</f>
        <v>0</v>
      </c>
    </row>
  </sheetData>
  <sheetProtection algorithmName="SHA-512" hashValue="N42JvIa1JFpwtN5d0eurLhQrT49p7cWYkRMGfANp6HhkewaSCEPEe25l+raGRdNdQiZaHr++9zXVrLlpsu53bw==" saltValue="yibqicKsQZWcjd7XStWm9g==" spinCount="100000" sheet="1" objects="1" scenarios="1" formatCells="0" formatRows="0"/>
  <mergeCells count="42">
    <mergeCell ref="C40:I40"/>
    <mergeCell ref="C41:I41"/>
    <mergeCell ref="C8:D8"/>
    <mergeCell ref="C28:K28"/>
    <mergeCell ref="C32:I32"/>
    <mergeCell ref="C33:I33"/>
    <mergeCell ref="C34:I34"/>
    <mergeCell ref="C35:I35"/>
    <mergeCell ref="C24:D24"/>
    <mergeCell ref="E24:G24"/>
    <mergeCell ref="C25:K25"/>
    <mergeCell ref="C27:D27"/>
    <mergeCell ref="E27:G27"/>
    <mergeCell ref="C36:I36"/>
    <mergeCell ref="C37:I37"/>
    <mergeCell ref="C38:I38"/>
    <mergeCell ref="C39:I39"/>
    <mergeCell ref="C5:G5"/>
    <mergeCell ref="C6:G6"/>
    <mergeCell ref="C9:D9"/>
    <mergeCell ref="C10:K10"/>
    <mergeCell ref="E9:G9"/>
    <mergeCell ref="C12:D12"/>
    <mergeCell ref="E12:G12"/>
    <mergeCell ref="C13:K13"/>
    <mergeCell ref="C15:D15"/>
    <mergeCell ref="E15:G15"/>
    <mergeCell ref="C16:K16"/>
    <mergeCell ref="C18:D18"/>
    <mergeCell ref="A15:A16"/>
    <mergeCell ref="C31:G31"/>
    <mergeCell ref="A9:A10"/>
    <mergeCell ref="A24:A25"/>
    <mergeCell ref="A27:A28"/>
    <mergeCell ref="A21:A22"/>
    <mergeCell ref="A12:A13"/>
    <mergeCell ref="A18:A19"/>
    <mergeCell ref="E18:G18"/>
    <mergeCell ref="C19:K19"/>
    <mergeCell ref="C21:D21"/>
    <mergeCell ref="E21:G21"/>
    <mergeCell ref="C22:K22"/>
  </mergeCells>
  <pageMargins left="0.70866141732283472" right="0.51181102362204722" top="0.74803149606299213" bottom="0.74803149606299213" header="0.31496062992125984" footer="0.31496062992125984"/>
  <pageSetup paperSize="9" scale="66" orientation="portrait" r:id="rId1"/>
  <headerFooter>
    <oddHeader>&amp;R&amp;D &amp;T</oddHeader>
    <oddFooter>&amp;LPage &amp;P of 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16"/>
  <sheetViews>
    <sheetView workbookViewId="0"/>
  </sheetViews>
  <sheetFormatPr defaultRowHeight="14.5" x14ac:dyDescent="0.35"/>
  <cols>
    <col min="1" max="1" width="103.54296875" customWidth="1"/>
  </cols>
  <sheetData>
    <row r="1" spans="1:1" ht="18.5" x14ac:dyDescent="0.45">
      <c r="A1" s="15" t="s">
        <v>9</v>
      </c>
    </row>
    <row r="2" spans="1:1" x14ac:dyDescent="0.35">
      <c r="A2" s="1" t="s">
        <v>50</v>
      </c>
    </row>
    <row r="4" spans="1:1" x14ac:dyDescent="0.35">
      <c r="A4" s="1" t="s">
        <v>44</v>
      </c>
    </row>
    <row r="5" spans="1:1" ht="29" x14ac:dyDescent="0.35">
      <c r="A5" s="31" t="s">
        <v>56</v>
      </c>
    </row>
    <row r="6" spans="1:1" x14ac:dyDescent="0.35">
      <c r="A6" s="1"/>
    </row>
    <row r="7" spans="1:1" x14ac:dyDescent="0.35">
      <c r="A7" s="25" t="s">
        <v>48</v>
      </c>
    </row>
    <row r="8" spans="1:1" ht="29" x14ac:dyDescent="0.35">
      <c r="A8" s="26" t="s">
        <v>55</v>
      </c>
    </row>
    <row r="9" spans="1:1" ht="29" x14ac:dyDescent="0.35">
      <c r="A9" s="26" t="s">
        <v>54</v>
      </c>
    </row>
    <row r="10" spans="1:1" ht="29" x14ac:dyDescent="0.35">
      <c r="A10" s="26" t="s">
        <v>53</v>
      </c>
    </row>
    <row r="11" spans="1:1" x14ac:dyDescent="0.35">
      <c r="A11" s="24" t="s">
        <v>47</v>
      </c>
    </row>
    <row r="12" spans="1:1" x14ac:dyDescent="0.35">
      <c r="A12" s="2"/>
    </row>
    <row r="13" spans="1:1" x14ac:dyDescent="0.35">
      <c r="A13" s="27" t="s">
        <v>49</v>
      </c>
    </row>
    <row r="14" spans="1:1" x14ac:dyDescent="0.35">
      <c r="A14" t="s">
        <v>51</v>
      </c>
    </row>
    <row r="15" spans="1:1" x14ac:dyDescent="0.35">
      <c r="A15" t="s">
        <v>45</v>
      </c>
    </row>
    <row r="16" spans="1:1" x14ac:dyDescent="0.35">
      <c r="A16" t="s">
        <v>46</v>
      </c>
    </row>
  </sheetData>
  <sheetProtection password="CE34" sheet="1" objects="1" scenarios="1"/>
  <hyperlinks>
    <hyperlink ref="A11" r:id="rId1" xr:uid="{00000000-0004-0000-0200-000000000000}"/>
  </hyperlinks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Claim form</vt:lpstr>
      <vt:lpstr>Extra lines</vt:lpstr>
      <vt:lpstr>Guidance</vt:lpstr>
      <vt:lpstr>ExchRateGuidance</vt:lpstr>
      <vt:lpstr>'Claim form'!Print_Area</vt:lpstr>
      <vt:lpstr>rngNoIPO</vt:lpstr>
      <vt:lpstr>rngVerCheck</vt:lpstr>
      <vt:lpstr>rngWithIPO</vt:lpstr>
    </vt:vector>
  </TitlesOfParts>
  <Company>MISD, 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Kent-Taylor</dc:creator>
  <cp:lastModifiedBy>Student</cp:lastModifiedBy>
  <cp:lastPrinted>2020-05-26T13:16:01Z</cp:lastPrinted>
  <dcterms:created xsi:type="dcterms:W3CDTF">2017-12-22T14:59:26Z</dcterms:created>
  <dcterms:modified xsi:type="dcterms:W3CDTF">2022-02-15T11:53:01Z</dcterms:modified>
</cp:coreProperties>
</file>