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C:\Users\mlwat\Dropbox (Personal)\Client Folders\Microsoft\Microsoft Office Template Project\02_Template Sent for MS Review\Rapid Refresh Batch B82\"/>
    </mc:Choice>
  </mc:AlternateContent>
  <xr:revisionPtr revIDLastSave="0" documentId="8_{E1F40903-85B2-4056-A660-379AD9072CE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ERSONAL BUDGET" sheetId="1" r:id="rId1"/>
  </sheets>
  <definedNames>
    <definedName name="LastCol">COUNTA('PERSONAL BUDGET'!#REF!)+1</definedName>
    <definedName name="PrintArea_SET">OFFSET('PERSONAL BUDGET'!$A$1,,,MATCH(REPT("z",255),'PERSONAL BUDGET'!$A:$A),LastCol)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N19" i="1"/>
  <c r="N18" i="1"/>
  <c r="D6" i="1"/>
  <c r="C6" i="1"/>
  <c r="B6" i="1"/>
  <c r="N12" i="1"/>
  <c r="N11" i="1"/>
  <c r="N8" i="1"/>
  <c r="N10" i="1"/>
  <c r="N9" i="1"/>
  <c r="N16" i="1" l="1"/>
  <c r="N17" i="1"/>
  <c r="N15" i="1"/>
  <c r="N20" i="1" s="1"/>
  <c r="C13" i="1"/>
  <c r="D13" i="1"/>
  <c r="E13" i="1"/>
  <c r="F13" i="1"/>
  <c r="G13" i="1"/>
  <c r="H13" i="1"/>
  <c r="I13" i="1"/>
  <c r="J13" i="1"/>
  <c r="K13" i="1"/>
  <c r="L13" i="1"/>
  <c r="M13" i="1"/>
  <c r="B13" i="1"/>
  <c r="N13" i="1" l="1"/>
  <c r="M6" i="1"/>
  <c r="E6" i="1"/>
  <c r="J6" i="1"/>
  <c r="L6" i="1"/>
  <c r="G6" i="1"/>
  <c r="F6" i="1"/>
  <c r="K6" i="1"/>
  <c r="I6" i="1"/>
  <c r="N5" i="1"/>
  <c r="N4" i="1"/>
  <c r="H6" i="1"/>
  <c r="N3" i="1"/>
  <c r="N6" i="1" l="1"/>
</calcChain>
</file>

<file path=xl/sharedStrings.xml><?xml version="1.0" encoding="utf-8"?>
<sst xmlns="http://schemas.openxmlformats.org/spreadsheetml/2006/main" count="59" uniqueCount="31">
  <si>
    <t>January 2019 Budget</t>
  </si>
  <si>
    <t>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</si>
  <si>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</si>
  <si>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</si>
  <si>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</si>
  <si>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</si>
  <si>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</si>
  <si>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</si>
  <si>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</si>
  <si>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</si>
  <si>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</si>
  <si>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</si>
  <si>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</si>
  <si>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</si>
  <si>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</si>
  <si>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job</t>
  </si>
  <si>
    <t>stocks</t>
  </si>
  <si>
    <t>Miscellaneous</t>
  </si>
  <si>
    <t>Total</t>
  </si>
  <si>
    <t>Bill Expense</t>
  </si>
  <si>
    <t>Mortgage</t>
  </si>
  <si>
    <t>Insurance</t>
  </si>
  <si>
    <t>Repairs</t>
  </si>
  <si>
    <t>Services</t>
  </si>
  <si>
    <t>Utilities</t>
  </si>
  <si>
    <t>Life Expenses</t>
  </si>
  <si>
    <t>more food</t>
  </si>
  <si>
    <t>son</t>
  </si>
  <si>
    <t>clothes</t>
  </si>
  <si>
    <t>food</t>
  </si>
  <si>
    <t>the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</si>
</sst>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>
    <font>
      <sz val="10"/>
      <color theme="1" tint="0.14993743705557422"/>
      <name val="verdana"/>
      <family val="2"/>
      <scheme val="minor"/>
    </font>
    <font>
      <b/>
      <sz val="10"/>
      <color theme="1" tint="0.14990691854609822"/>
      <name val="Gill Sans MT"/>
      <family val="2"/>
      <scheme val="major"/>
    </font>
    <font>
      <sz val="11"/>
      <color theme="1" tint="0.14993743705557422"/>
      <name val="Gill Sans MT"/>
      <family val="2"/>
      <scheme val="major"/>
    </font>
    <font>
      <sz val="22"/>
      <color theme="1" tint="0.14993743705557422"/>
      <name val="Gill Sans MT"/>
      <family val="2"/>
      <scheme val="major"/>
    </font>
    <font>
      <sz val="11"/>
      <color theme="1" tint="0.14993743705557422"/>
      <name val="verdana"/>
      <family val="2"/>
      <scheme val="minor"/>
    </font>
    <font>
      <sz val="14"/>
      <name val="Gill Sans MT"/>
      <family val="2"/>
      <scheme val="major"/>
    </font>
    <font>
      <sz val="20"/>
      <color rgb="FF000000"/>
      <name val="Gill Sans MT"/>
      <family val="2"/>
      <scheme val="major"/>
    </font>
  </fonts>
  <fills count="1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theme="0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</borders>
  <cellStyleXfs count="5">
    <xf numFmtId="0" fontId="0" fillId="5" borderId="0">
      <alignment vertical="center"/>
    </xf>
    <xf numFmtId="0" fontId="3" fillId="0" borderId="0" applyNumberFormat="0" applyFill="0" applyProtection="0">
      <alignment vertical="center"/>
    </xf>
    <xf numFmtId="0" fontId="2" fillId="0" borderId="1" applyNumberFormat="0" applyFill="0" applyProtection="0">
      <alignment vertical="center"/>
    </xf>
    <xf numFmtId="0" fontId="1" fillId="3" borderId="0" applyNumberFormat="0" applyProtection="0">
      <alignment horizontal="left" vertical="center" indent="1"/>
    </xf>
    <xf numFmtId="0" fontId="1" fillId="2" borderId="0" applyNumberFormat="0" applyProtection="0">
      <alignment vertical="center"/>
    </xf>
  </cellStyleXfs>
  <cellXfs count="21">
    <xf numFmtId="0" fontId="0" fillId="5" borderId="0" xfId="0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right" vertical="center" indent="1"/>
    </xf>
    <xf numFmtId="0" fontId="4" fillId="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4" fillId="5" borderId="0" xfId="0" applyFont="1" applyAlignment="1">
      <alignment horizontal="left" vertical="center" indent="1"/>
    </xf>
    <xf numFmtId="164" fontId="4" fillId="5" borderId="0" xfId="0" applyNumberFormat="1" applyFont="1" applyAlignment="1">
      <alignment horizontal="right" vertical="center" indent="1"/>
    </xf>
    <xf numFmtId="0" fontId="4" fillId="5" borderId="0" xfId="0" applyFont="1" applyAlignment="1">
      <alignment horizontal="left" vertical="center"/>
    </xf>
    <xf numFmtId="0" fontId="5" fillId="5" borderId="0" xfId="0" applyFont="1" applyAlignment="1">
      <alignment horizontal="left" vertical="center" indent="1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5" fillId="5" borderId="0" xfId="0" applyFont="1" applyAlignment="1">
      <alignment horizontal="right" vertical="center" indent="1"/>
    </xf>
    <xf numFmtId="0" fontId="4" fillId="6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right" vertical="center" indent="1"/>
    </xf>
    <xf numFmtId="164" fontId="4" fillId="8" borderId="0" xfId="0" applyNumberFormat="1" applyFont="1" applyFill="1" applyAlignment="1">
      <alignment horizontal="right" vertical="center" indent="1"/>
    </xf>
    <xf numFmtId="0" fontId="4" fillId="8" borderId="0" xfId="0" applyFont="1" applyFill="1" applyAlignment="1">
      <alignment horizontal="right" vertical="center" indent="1"/>
    </xf>
    <xf numFmtId="0" fontId="4" fillId="9" borderId="0" xfId="0" applyFont="1" applyFill="1" applyAlignment="1">
      <alignment horizontal="left" vertical="center" indent="1"/>
    </xf>
    <xf numFmtId="0" fontId="4" fillId="9" borderId="0" xfId="0" applyFont="1" applyFill="1">
      <alignment vertical="center"/>
    </xf>
    <xf numFmtId="0" fontId="6" fillId="7" borderId="0" xfId="1" applyFont="1" applyFill="1" applyAlignment="1">
      <alignment horizontal="left" vertical="center" indent="1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 customBuiltin="1"/>
    <cellStyle name="Normal" xfId="0" builtinId="0" customBuiltin="1"/>
  </cellStyles>
  <dxfs count="126"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 tint="0.39997558519241921"/>
        <name val="Gill Sans MT"/>
        <family val="2"/>
        <scheme val="major"/>
      </font>
      <fill>
        <patternFill patternType="solid">
          <fgColor indexed="64"/>
          <bgColor theme="9" tint="0.5999938962981048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Gill Sans MT"/>
        <family val="2"/>
        <scheme val="major"/>
      </font>
      <fill>
        <patternFill patternType="solid">
          <fgColor indexed="64"/>
          <bgColor theme="9" tint="0.5999938962981048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numFmt numFmtId="164" formatCode="&quot;$&quot;#,##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verdana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Gill Sans MT"/>
        <family val="2"/>
        <scheme val="major"/>
      </font>
      <fill>
        <patternFill patternType="solid">
          <fgColor indexed="64"/>
          <bgColor theme="9" tint="0.59999389629810485"/>
        </patternFill>
      </fill>
      <alignment horizontal="right" vertical="center" textRotation="0" wrapText="0" indent="1" justifyLastLine="0" shrinkToFit="0" readingOrder="0"/>
    </dxf>
    <dxf>
      <fill>
        <patternFill>
          <bgColor theme="5" tint="0.79998168889431442"/>
        </patternFill>
      </fill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vertical style="thin">
          <color theme="5" tint="0.39994506668294322"/>
        </vertical>
        <horizontal style="thin">
          <color theme="5" tint="0.39994506668294322"/>
        </horizontal>
      </border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vertical style="thin">
          <color theme="5" tint="0.39994506668294322"/>
        </vertical>
        <horizontal style="thin">
          <color theme="5" tint="0.39994506668294322"/>
        </horizontal>
      </border>
    </dxf>
    <dxf>
      <font>
        <u val="none"/>
        <color theme="1"/>
      </font>
      <fill>
        <patternFill>
          <fgColor theme="5" tint="0.79998168889431442"/>
          <bgColor theme="5" tint="0.79995117038483843"/>
        </patternFill>
      </fill>
    </dxf>
    <dxf>
      <fill>
        <patternFill>
          <bgColor theme="5" tint="0.39994506668294322"/>
        </patternFill>
      </fill>
    </dxf>
    <dxf>
      <border>
        <vertical style="thin">
          <color theme="5" tint="0.39994506668294322"/>
        </vertical>
        <horizontal style="thin">
          <color theme="5" tint="0.39994506668294322"/>
        </horizontal>
      </border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border>
        <top style="thin">
          <color theme="6" tint="-0.24994659260841701"/>
        </top>
      </border>
    </dxf>
    <dxf>
      <font>
        <b val="0"/>
        <i val="0"/>
        <color theme="6" tint="-0.499984740745262"/>
      </font>
      <border>
        <bottom style="thin">
          <color theme="6" tint="-0.24994659260841701"/>
        </bottom>
      </border>
    </dxf>
    <dxf>
      <font>
        <b val="0"/>
        <i val="0"/>
        <color theme="6" tint="-0.499984740745262"/>
      </font>
      <border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</dxf>
    <dxf>
      <font>
        <b val="0"/>
        <i val="0"/>
        <color theme="5" tint="-0.499984740745262"/>
      </font>
      <border>
        <top style="thin">
          <color theme="5" tint="-0.24994659260841701"/>
        </top>
      </border>
    </dxf>
    <dxf>
      <font>
        <b val="0"/>
        <i val="0"/>
        <color theme="5" tint="-0.499984740745262"/>
      </font>
      <border>
        <bottom style="thin">
          <color theme="5" tint="-0.24994659260841701"/>
        </bottom>
      </border>
    </dxf>
    <dxf>
      <font>
        <b val="0"/>
        <i val="0"/>
        <color theme="5" tint="-0.499984740745262"/>
      </font>
      <border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 patternType="solid">
          <fgColor theme="4" tint="0.79995117038483843"/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</dxf>
    <dxf>
      <font>
        <b val="0"/>
        <i val="0"/>
        <color theme="4" tint="-0.499984740745262"/>
      </font>
      <fill>
        <patternFill patternType="none">
          <bgColor auto="1"/>
        </patternFill>
      </fill>
      <border>
        <top style="thin">
          <color theme="4" tint="-0.24994659260841701"/>
        </top>
      </border>
    </dxf>
    <dxf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font>
        <b val="0"/>
        <i val="0"/>
        <color theme="4" tint="-0.499984740745262"/>
      </font>
      <border>
        <top style="thin">
          <color theme="4" tint="-0.24994659260841701"/>
        </top>
        <bottom style="thin">
          <color theme="4" tint="-0.24994659260841701"/>
        </bottom>
      </border>
    </dxf>
  </dxfs>
  <tableStyles count="4" defaultTableStyle="Personal Budget - Expense" defaultPivotStyle="PivotStyleLight16">
    <tableStyle name="Persona Budget - Revenue" pivot="0" count="9" xr9:uid="{00000000-0011-0000-FFFF-FFFF00000000}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  <tableStyleElement type="firstTotalCell" dxfId="118"/>
      <tableStyleElement type="lastTotalCell" dxfId="117"/>
    </tableStyle>
    <tableStyle name="Personal Budget - Expense" pivot="0" count="9" xr9:uid="{00000000-0011-0000-FFFF-FFFF01000000}">
      <tableStyleElement type="wholeTable" dxfId="116"/>
      <tableStyleElement type="headerRow" dxfId="115"/>
      <tableStyleElement type="totalRow" dxfId="114"/>
      <tableStyleElement type="firstColumn" dxfId="113"/>
      <tableStyleElement type="lastColumn" dxfId="112"/>
      <tableStyleElement type="firstRowStripe" dxfId="111"/>
      <tableStyleElement type="firstColumnStripe" dxfId="110"/>
      <tableStyleElement type="firstTotalCell" dxfId="109"/>
      <tableStyleElement type="lastTotalCell" dxfId="108"/>
    </tableStyle>
    <tableStyle name="Personal Budget - Total" pivot="0" count="9" xr9:uid="{00000000-0011-0000-FFFF-FFFF02000000}">
      <tableStyleElement type="wholeTable" dxfId="107"/>
      <tableStyleElement type="headerRow" dxfId="106"/>
      <tableStyleElement type="totalRow" dxfId="105"/>
      <tableStyleElement type="firstColumn" dxfId="104"/>
      <tableStyleElement type="lastColumn" dxfId="103"/>
      <tableStyleElement type="firstRowStripe" dxfId="102"/>
      <tableStyleElement type="firstColumnStripe" dxfId="101"/>
      <tableStyleElement type="firstTotalCell" dxfId="100"/>
      <tableStyleElement type="lastTotalCell" dxfId="99"/>
    </tableStyle>
    <tableStyle name="Table Style 1" pivot="0" count="6" xr9:uid="{456F6818-18F1-E948-8739-F0108FE3AA10}">
      <tableStyleElement type="wholeTable" dxfId="98"/>
      <tableStyleElement type="headerRow" dxfId="97"/>
      <tableStyleElement type="totalRow" dxfId="96"/>
      <tableStyleElement type="firstRowStripe" dxfId="95"/>
      <tableStyleElement type="secondRowStripe" dxfId="94"/>
      <tableStyleElement type="secondColumnStripe" dxfId="93"/>
    </tableStyle>
  </tableStyles>
  <colors>
    <mruColors>
      <color rgb="FFF7F7F7"/>
      <color rgb="FFF3F8FF"/>
      <color rgb="FFE6F8FA"/>
      <color rgb="FFEFF5FF"/>
      <color rgb="FFD6E8F6"/>
      <color rgb="FFE6E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'PERSONAL BUDGET'!$B$7:$B$7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E-4FF5-9E93-EE1BD80E8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E-4FF5-9E93-EE1BD80E8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E-4FF5-9E93-EE1BD80E8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E-4FF5-9E93-EE1BD80E8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E-4FF5-9E93-EE1BD80E83DF}"/>
              </c:ext>
            </c:extLst>
          </c:dPt>
          <c:cat>
            <c:strRef>
              <c:f>'PERSONAL BUDGET'!$A$8:$A$13</c:f>
              <c:strCache>
                <c:ptCount val="5"/>
                <c:pt idx="0">
                  <c:v>Mortgage</c:v>
                </c:pt>
                <c:pt idx="1">
                  <c:v>Insurance</c:v>
                </c:pt>
                <c:pt idx="2">
                  <c:v>Repairs</c:v>
                </c:pt>
                <c:pt idx="3">
                  <c:v>Services</c:v>
                </c:pt>
                <c:pt idx="4">
                  <c:v>Utilities</c:v>
                </c:pt>
              </c:strCache>
            </c:strRef>
          </c:cat>
          <c:val>
            <c:numRef>
              <c:f>'PERSONAL BUDGET'!$B$8:$B$13</c:f>
              <c:numCache>
                <c:formatCode>"$"#,##0.00</c:formatCode>
                <c:ptCount val="5"/>
                <c:pt idx="0">
                  <c:v>750</c:v>
                </c:pt>
                <c:pt idx="1">
                  <c:v>56</c:v>
                </c:pt>
                <c:pt idx="2">
                  <c:v>2000</c:v>
                </c:pt>
                <c:pt idx="3">
                  <c:v>11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7-44D9-8581-9A79BD067770}"/>
            </c:ext>
          </c:extLst>
        </c:ser>
        <c:ser>
          <c:idx val="1"/>
          <c:order val="1"/>
          <c:tx>
            <c:strRef>
              <c:f>'PERSONAL BUDGET'!$C$7:$C$7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E-4FF5-9E93-EE1BD80E8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E-4FF5-9E93-EE1BD80E8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E-4FF5-9E93-EE1BD80E8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E-4FF5-9E93-EE1BD80E8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E-4FF5-9E93-EE1BD80E83DF}"/>
              </c:ext>
            </c:extLst>
          </c:dPt>
          <c:cat>
            <c:strRef>
              <c:f>'PERSONAL BUDGET'!$A$8:$A$13</c:f>
              <c:strCache>
                <c:ptCount val="5"/>
                <c:pt idx="0">
                  <c:v>Mortgage</c:v>
                </c:pt>
                <c:pt idx="1">
                  <c:v>Insurance</c:v>
                </c:pt>
                <c:pt idx="2">
                  <c:v>Repairs</c:v>
                </c:pt>
                <c:pt idx="3">
                  <c:v>Services</c:v>
                </c:pt>
                <c:pt idx="4">
                  <c:v>Utilities</c:v>
                </c:pt>
              </c:strCache>
            </c:strRef>
          </c:cat>
          <c:val>
            <c:numRef>
              <c:f>'PERSONAL BUDGET'!$C$8:$C$13</c:f>
              <c:numCache>
                <c:formatCode>"$"#,##0.00</c:formatCode>
                <c:ptCount val="5"/>
                <c:pt idx="0">
                  <c:v>750</c:v>
                </c:pt>
                <c:pt idx="1">
                  <c:v>76</c:v>
                </c:pt>
                <c:pt idx="2">
                  <c:v>456</c:v>
                </c:pt>
                <c:pt idx="3">
                  <c:v>35</c:v>
                </c:pt>
                <c:pt idx="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7-44D9-8581-9A79BD067770}"/>
            </c:ext>
          </c:extLst>
        </c:ser>
        <c:ser>
          <c:idx val="2"/>
          <c:order val="2"/>
          <c:tx>
            <c:strRef>
              <c:f>'PERSONAL BUDGET'!$D$7:$D$7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E-4FF5-9E93-EE1BD80E8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E-4FF5-9E93-EE1BD80E8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B7E-4FF5-9E93-EE1BD80E8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B7E-4FF5-9E93-EE1BD80E8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B7E-4FF5-9E93-EE1BD80E83DF}"/>
              </c:ext>
            </c:extLst>
          </c:dPt>
          <c:cat>
            <c:strRef>
              <c:f>'PERSONAL BUDGET'!$A$8:$A$13</c:f>
              <c:strCache>
                <c:ptCount val="5"/>
                <c:pt idx="0">
                  <c:v>Mortgage</c:v>
                </c:pt>
                <c:pt idx="1">
                  <c:v>Insurance</c:v>
                </c:pt>
                <c:pt idx="2">
                  <c:v>Repairs</c:v>
                </c:pt>
                <c:pt idx="3">
                  <c:v>Services</c:v>
                </c:pt>
                <c:pt idx="4">
                  <c:v>Utilities</c:v>
                </c:pt>
              </c:strCache>
            </c:strRef>
          </c:cat>
          <c:val>
            <c:numRef>
              <c:f>'PERSONAL BUDGET'!$D$8:$D$13</c:f>
              <c:numCache>
                <c:formatCode>"$"#,##0.00</c:formatCode>
                <c:ptCount val="5"/>
                <c:pt idx="0">
                  <c:v>750</c:v>
                </c:pt>
                <c:pt idx="1">
                  <c:v>89</c:v>
                </c:pt>
                <c:pt idx="2">
                  <c:v>1000</c:v>
                </c:pt>
                <c:pt idx="3">
                  <c:v>35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7-44D9-8581-9A79BD06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257175</xdr:rowOff>
    </xdr:from>
    <xdr:to>
      <xdr:col>2</xdr:col>
      <xdr:colOff>971550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A91326-D4E2-4998-6760-23A74EC83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come" displayName="tblIncome" ref="A2:N6" totalsRowCount="1" headerRowDxfId="92" dataDxfId="91" totalsRowDxfId="90">
  <tableColumns count="14">
    <tableColumn id="1" xr3:uid="{00000000-0010-0000-0000-000001000000}" name="Income" totalsRowLabel="Total" dataDxfId="88" totalsRowDxfId="89"/>
    <tableColumn id="2" xr3:uid="{00000000-0010-0000-0000-000002000000}" name="JAN" totalsRowFunction="custom" dataDxfId="86" totalsRowDxfId="87">
      <totalsRowFormula>SUM(tblIncome[JAN])</totalsRowFormula>
    </tableColumn>
    <tableColumn id="3" xr3:uid="{00000000-0010-0000-0000-000003000000}" name="FEB" totalsRowFunction="custom" dataDxfId="84" totalsRowDxfId="85">
      <totalsRowFormula>SUM(tblIncome[FEB])</totalsRowFormula>
    </tableColumn>
    <tableColumn id="4" xr3:uid="{00000000-0010-0000-0000-000004000000}" name="MAR" totalsRowFunction="custom" dataDxfId="82" totalsRowDxfId="83">
      <totalsRowFormula>SUM(tblIncome[MAR])</totalsRowFormula>
    </tableColumn>
    <tableColumn id="5" xr3:uid="{00000000-0010-0000-0000-000005000000}" name="APR" totalsRowFunction="sum" dataDxfId="80" totalsRowDxfId="81"/>
    <tableColumn id="6" xr3:uid="{00000000-0010-0000-0000-000006000000}" name="MAY" totalsRowFunction="sum" dataDxfId="78" totalsRowDxfId="79"/>
    <tableColumn id="7" xr3:uid="{00000000-0010-0000-0000-000007000000}" name="JUN" totalsRowFunction="sum" dataDxfId="76" totalsRowDxfId="77"/>
    <tableColumn id="8" xr3:uid="{00000000-0010-0000-0000-000008000000}" name="JUL" totalsRowFunction="sum" dataDxfId="74" totalsRowDxfId="75"/>
    <tableColumn id="9" xr3:uid="{00000000-0010-0000-0000-000009000000}" name="AUG" totalsRowFunction="sum" dataDxfId="72" totalsRowDxfId="73"/>
    <tableColumn id="10" xr3:uid="{00000000-0010-0000-0000-00000A000000}" name="SEP" totalsRowFunction="sum" dataDxfId="70" totalsRowDxfId="71"/>
    <tableColumn id="11" xr3:uid="{00000000-0010-0000-0000-00000B000000}" name="OCT" totalsRowFunction="sum" dataDxfId="68" totalsRowDxfId="69"/>
    <tableColumn id="12" xr3:uid="{00000000-0010-0000-0000-00000C000000}" name="NOV" totalsRowFunction="sum" dataDxfId="66" totalsRowDxfId="67"/>
    <tableColumn id="13" xr3:uid="{00000000-0010-0000-0000-00000D000000}" name="DEC" totalsRowFunction="sum" dataDxfId="64" totalsRowDxfId="65"/>
    <tableColumn id="14" xr3:uid="{00000000-0010-0000-0000-00000E000000}" name="YEAR" totalsRowFunction="sum" dataDxfId="62" totalsRowDxfId="63">
      <calculatedColumnFormula>SUM(tblIncome[[#This Row],[JAN]:[DEC]])</calculatedColumnFormula>
    </tableColumn>
  </tableColumns>
  <tableStyleInfo name="Table Style 1" showFirstColumn="0" showLastColumn="0" showRowStripes="0" showColumnStripes="1"/>
  <extLst>
    <ext xmlns:x14="http://schemas.microsoft.com/office/spreadsheetml/2009/9/main" uri="{504A1905-F514-4f6f-8877-14C23A59335A}">
      <x14:table altText="Income" altTextSummary="Enter your income for the year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Home" displayName="tblHome" ref="A7:N13" totalsRowCount="1" headerRowDxfId="61" dataDxfId="60" totalsRowDxfId="59">
  <tableColumns count="14">
    <tableColumn id="1" xr3:uid="{00000000-0010-0000-0100-000001000000}" name="Bill Expense" totalsRowLabel="Total" dataDxfId="57" totalsRowDxfId="58"/>
    <tableColumn id="2" xr3:uid="{00000000-0010-0000-0100-000002000000}" name="JAN" totalsRowFunction="sum" dataDxfId="55" totalsRowDxfId="56"/>
    <tableColumn id="3" xr3:uid="{00000000-0010-0000-0100-000003000000}" name="FEB" totalsRowFunction="sum" dataDxfId="53" totalsRowDxfId="54"/>
    <tableColumn id="4" xr3:uid="{00000000-0010-0000-0100-000004000000}" name="MAR" totalsRowFunction="sum" dataDxfId="51" totalsRowDxfId="52"/>
    <tableColumn id="5" xr3:uid="{00000000-0010-0000-0100-000005000000}" name="APR" totalsRowFunction="sum" dataDxfId="49" totalsRowDxfId="50"/>
    <tableColumn id="6" xr3:uid="{00000000-0010-0000-0100-000006000000}" name="MAY" totalsRowFunction="sum" dataDxfId="47" totalsRowDxfId="48"/>
    <tableColumn id="7" xr3:uid="{00000000-0010-0000-0100-000007000000}" name="JUN" totalsRowFunction="sum" dataDxfId="45" totalsRowDxfId="46"/>
    <tableColumn id="8" xr3:uid="{00000000-0010-0000-0100-000008000000}" name="JUL" totalsRowFunction="sum" dataDxfId="43" totalsRowDxfId="44"/>
    <tableColumn id="9" xr3:uid="{00000000-0010-0000-0100-000009000000}" name="AUG" totalsRowFunction="sum" dataDxfId="41" totalsRowDxfId="42"/>
    <tableColumn id="10" xr3:uid="{00000000-0010-0000-0100-00000A000000}" name="SEP" totalsRowFunction="sum" dataDxfId="39" totalsRowDxfId="40"/>
    <tableColumn id="11" xr3:uid="{00000000-0010-0000-0100-00000B000000}" name="OCT" totalsRowFunction="sum" dataDxfId="37" totalsRowDxfId="38"/>
    <tableColumn id="12" xr3:uid="{00000000-0010-0000-0100-00000C000000}" name="NOV" totalsRowFunction="sum" dataDxfId="35" totalsRowDxfId="36"/>
    <tableColumn id="13" xr3:uid="{00000000-0010-0000-0100-00000D000000}" name="DEC" totalsRowFunction="sum" dataDxfId="33" totalsRowDxfId="34"/>
    <tableColumn id="14" xr3:uid="{00000000-0010-0000-0100-00000E000000}" name="YEAR" totalsRowFunction="sum" dataDxfId="31" totalsRowDxfId="32">
      <calculatedColumnFormula>SUM(tblHome[[#This Row],[JAN]:[DEC]])</calculatedColumnFormula>
    </tableColumn>
  </tableColumns>
  <tableStyleInfo name="Table Style 1" showFirstColumn="0" showLastColumn="0" showRowStripes="0" showColumnStripes="1"/>
  <extLst>
    <ext xmlns:x14="http://schemas.microsoft.com/office/spreadsheetml/2009/9/main" uri="{504A1905-F514-4f6f-8877-14C23A59335A}">
      <x14:table altText="Home Expenses" altTextSummary="Enter your home expenses for the year, separated by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Daily" displayName="tblDaily" ref="A14:N20" totalsRowShown="0" headerRowDxfId="30" dataDxfId="29" totalsRowDxfId="28">
  <tableColumns count="14">
    <tableColumn id="1" xr3:uid="{00000000-0010-0000-0200-000001000000}" name="Life Expenses" dataDxfId="26" totalsRowDxfId="27"/>
    <tableColumn id="2" xr3:uid="{00000000-0010-0000-0200-000002000000}" name="JAN" dataDxfId="24" totalsRowDxfId="25"/>
    <tableColumn id="3" xr3:uid="{00000000-0010-0000-0200-000003000000}" name="FEB" dataDxfId="22" totalsRowDxfId="23"/>
    <tableColumn id="4" xr3:uid="{00000000-0010-0000-0200-000004000000}" name="MAR" dataDxfId="20" totalsRowDxfId="21"/>
    <tableColumn id="5" xr3:uid="{00000000-0010-0000-0200-000005000000}" name="APR" dataDxfId="18" totalsRowDxfId="19"/>
    <tableColumn id="6" xr3:uid="{00000000-0010-0000-0200-000006000000}" name="MAY" dataDxfId="16" totalsRowDxfId="17"/>
    <tableColumn id="7" xr3:uid="{00000000-0010-0000-0200-000007000000}" name="JUN" dataDxfId="14" totalsRowDxfId="15"/>
    <tableColumn id="8" xr3:uid="{00000000-0010-0000-0200-000008000000}" name="JUL" dataDxfId="12" totalsRowDxfId="13"/>
    <tableColumn id="9" xr3:uid="{00000000-0010-0000-0200-000009000000}" name="AUG" dataDxfId="10" totalsRowDxfId="11"/>
    <tableColumn id="10" xr3:uid="{00000000-0010-0000-0200-00000A000000}" name="SEP" dataDxfId="8" totalsRowDxfId="9"/>
    <tableColumn id="11" xr3:uid="{00000000-0010-0000-0200-00000B000000}" name="OCT" dataDxfId="6" totalsRowDxfId="7"/>
    <tableColumn id="12" xr3:uid="{00000000-0010-0000-0200-00000C000000}" name="NOV" dataDxfId="4" totalsRowDxfId="5"/>
    <tableColumn id="13" xr3:uid="{00000000-0010-0000-0200-00000D000000}" name="DEC" dataDxfId="2" totalsRowDxfId="3"/>
    <tableColumn id="14" xr3:uid="{00000000-0010-0000-0200-00000E000000}" name="YEAR" dataDxfId="0" totalsRowDxfId="1">
      <calculatedColumnFormula>SUM(tblDaily[[#This Row],[JAN]:[DEC]])</calculatedColumnFormula>
    </tableColumn>
  </tableColumns>
  <tableStyleInfo name="Table Style 1" showFirstColumn="0" showLastColumn="0" showRowStripes="0" showColumnStripes="1"/>
  <extLst>
    <ext xmlns:x14="http://schemas.microsoft.com/office/spreadsheetml/2009/9/main" uri="{504A1905-F514-4f6f-8877-14C23A59335A}">
      <x14:table altText="Daily Living Expenses" altTextSummary="Enter your daily living expenses for the year, separated by month."/>
    </ext>
  </extLst>
</table>
</file>

<file path=xl/theme/theme1.xml><?xml version="1.0" encoding="utf-8"?>
<a:theme xmlns:a="http://schemas.openxmlformats.org/drawingml/2006/main" name="Office Theme">
  <a:themeElements>
    <a:clrScheme name="TM04035483-v1">
      <a:dk1>
        <a:srgbClr val="000000"/>
      </a:dk1>
      <a:lt1>
        <a:srgbClr val="FFFFFF"/>
      </a:lt1>
      <a:dk2>
        <a:srgbClr val="004C4B"/>
      </a:dk2>
      <a:lt2>
        <a:srgbClr val="E7E6E6"/>
      </a:lt2>
      <a:accent1>
        <a:srgbClr val="007F80"/>
      </a:accent1>
      <a:accent2>
        <a:srgbClr val="B2D8D7"/>
      </a:accent2>
      <a:accent3>
        <a:srgbClr val="FDF8F3"/>
      </a:accent3>
      <a:accent4>
        <a:srgbClr val="FEBF00"/>
      </a:accent4>
      <a:accent5>
        <a:srgbClr val="FFE501"/>
      </a:accent5>
      <a:accent6>
        <a:srgbClr val="836C5A"/>
      </a:accent6>
      <a:hlink>
        <a:srgbClr val="0563C1"/>
      </a:hlink>
      <a:folHlink>
        <a:srgbClr val="954F72"/>
      </a:folHlink>
    </a:clrScheme>
    <a:fontScheme name="Custom 13">
      <a:majorFont>
        <a:latin typeface="Gill Sans MT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N89"/>
  <sheetViews>
    <sheetView showGridLines="0" tabSelected="1" topLeftCell="A13" zoomScaleNormal="100" workbookViewId="0">
      <selection activeCell="H25" sqref="H25"/>
    </sheetView>
  </sheetViews>
  <sheetFormatPr defaultColWidth="8.875" defaultRowHeight="21.95" customHeight="1"/>
  <cols>
    <col min="1" max="1" width="34.875" style="4" customWidth="1"/>
    <col min="2" max="14" width="15.875" style="5" customWidth="1"/>
    <col min="15" max="16384" width="8.875" style="10"/>
  </cols>
  <sheetData>
    <row r="1" spans="1:14" ht="126.9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s="3" customFormat="1" ht="30" customHeight="1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</row>
    <row r="3" spans="1:14" s="3" customFormat="1" ht="22.15" customHeight="1">
      <c r="A3" s="13" t="s">
        <v>15</v>
      </c>
      <c r="B3" s="16">
        <v>3455</v>
      </c>
      <c r="C3" s="16">
        <v>3444</v>
      </c>
      <c r="D3" s="16">
        <v>4122</v>
      </c>
      <c r="E3" s="16"/>
      <c r="F3" s="16"/>
      <c r="G3" s="16"/>
      <c r="H3" s="16"/>
      <c r="I3" s="16"/>
      <c r="J3" s="16"/>
      <c r="K3" s="16"/>
      <c r="L3" s="16"/>
      <c r="M3" s="16"/>
      <c r="N3" s="16">
        <f>SUM(tblIncome[[#This Row],[JAN]:[DEC]])</f>
        <v>11021</v>
      </c>
    </row>
    <row r="4" spans="1:14" s="3" customFormat="1" ht="22.15" customHeight="1">
      <c r="A4" s="13" t="s">
        <v>16</v>
      </c>
      <c r="B4" s="16">
        <v>-8111</v>
      </c>
      <c r="C4" s="16">
        <v>-12212</v>
      </c>
      <c r="D4" s="16">
        <v>-129923</v>
      </c>
      <c r="E4" s="16"/>
      <c r="F4" s="16"/>
      <c r="G4" s="16"/>
      <c r="H4" s="16"/>
      <c r="I4" s="16"/>
      <c r="J4" s="16"/>
      <c r="K4" s="16"/>
      <c r="L4" s="16"/>
      <c r="M4" s="16"/>
      <c r="N4" s="16">
        <f>SUM(tblIncome[[#This Row],[JAN]:[DEC]])</f>
        <v>-150246</v>
      </c>
    </row>
    <row r="5" spans="1:14" s="3" customFormat="1" ht="22.15" customHeight="1">
      <c r="A5" s="13" t="s">
        <v>17</v>
      </c>
      <c r="B5" s="16">
        <v>-11</v>
      </c>
      <c r="C5" s="16">
        <v>23</v>
      </c>
      <c r="D5" s="16">
        <v>34</v>
      </c>
      <c r="E5" s="16"/>
      <c r="F5" s="16"/>
      <c r="G5" s="16"/>
      <c r="H5" s="16"/>
      <c r="I5" s="16"/>
      <c r="J5" s="16"/>
      <c r="K5" s="16"/>
      <c r="L5" s="16"/>
      <c r="M5" s="16"/>
      <c r="N5" s="16">
        <f>SUM(tblIncome[[#This Row],[JAN]:[DEC]])</f>
        <v>46</v>
      </c>
    </row>
    <row r="6" spans="1:14" s="3" customFormat="1" ht="22.15" customHeight="1">
      <c r="A6" s="18" t="s">
        <v>18</v>
      </c>
      <c r="B6" s="16">
        <f>SUM(tblIncome[JAN])</f>
        <v>-4667</v>
      </c>
      <c r="C6" s="16">
        <f>SUM(tblIncome[FEB])</f>
        <v>-8745</v>
      </c>
      <c r="D6" s="16">
        <f>SUM(tblIncome[MAR])</f>
        <v>-125767</v>
      </c>
      <c r="E6" s="16">
        <f>SUBTOTAL(109,tblIncome[APR])</f>
        <v>0</v>
      </c>
      <c r="F6" s="16">
        <f>SUBTOTAL(109,tblIncome[MAY])</f>
        <v>0</v>
      </c>
      <c r="G6" s="16">
        <f>SUBTOTAL(109,tblIncome[JUN])</f>
        <v>0</v>
      </c>
      <c r="H6" s="16">
        <f>SUBTOTAL(109,tblIncome[JUL])</f>
        <v>0</v>
      </c>
      <c r="I6" s="16">
        <f>SUBTOTAL(109,tblIncome[AUG])</f>
        <v>0</v>
      </c>
      <c r="J6" s="16">
        <f>SUBTOTAL(109,tblIncome[SEP])</f>
        <v>0</v>
      </c>
      <c r="K6" s="16">
        <f>SUBTOTAL(109,tblIncome[OCT])</f>
        <v>0</v>
      </c>
      <c r="L6" s="16">
        <f>SUBTOTAL(109,tblIncome[NOV])</f>
        <v>0</v>
      </c>
      <c r="M6" s="16">
        <f>SUBTOTAL(109,tblIncome[DEC])</f>
        <v>0</v>
      </c>
      <c r="N6" s="16">
        <f>SUBTOTAL(109,tblIncome[YEAR])</f>
        <v>-139179</v>
      </c>
    </row>
    <row r="7" spans="1:14" s="3" customFormat="1" ht="30" customHeight="1">
      <c r="A7" s="14" t="s">
        <v>19</v>
      </c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5" t="s">
        <v>7</v>
      </c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</row>
    <row r="8" spans="1:14" s="3" customFormat="1" ht="22.15" customHeight="1">
      <c r="A8" s="13" t="s">
        <v>20</v>
      </c>
      <c r="B8" s="16">
        <v>750</v>
      </c>
      <c r="C8" s="16">
        <v>750</v>
      </c>
      <c r="D8" s="16">
        <v>750</v>
      </c>
      <c r="E8" s="16"/>
      <c r="F8" s="16"/>
      <c r="G8" s="16"/>
      <c r="H8" s="16"/>
      <c r="I8" s="16"/>
      <c r="J8" s="16"/>
      <c r="K8" s="16"/>
      <c r="L8" s="16"/>
      <c r="M8" s="16"/>
      <c r="N8" s="16">
        <f>SUM(tblHome[[#This Row],[JAN]:[DEC]])</f>
        <v>2250</v>
      </c>
    </row>
    <row r="9" spans="1:14" s="3" customFormat="1" ht="22.15" customHeight="1">
      <c r="A9" s="13" t="s">
        <v>21</v>
      </c>
      <c r="B9" s="16">
        <v>56</v>
      </c>
      <c r="C9" s="16">
        <v>76</v>
      </c>
      <c r="D9" s="16">
        <v>89</v>
      </c>
      <c r="E9" s="16"/>
      <c r="F9" s="16"/>
      <c r="G9" s="16"/>
      <c r="H9" s="16"/>
      <c r="I9" s="16"/>
      <c r="J9" s="16"/>
      <c r="K9" s="16"/>
      <c r="L9" s="16"/>
      <c r="M9" s="16"/>
      <c r="N9" s="16">
        <f>SUM(tblHome[[#This Row],[JAN]:[DEC]])</f>
        <v>221</v>
      </c>
    </row>
    <row r="10" spans="1:14" s="3" customFormat="1" ht="22.15" customHeight="1">
      <c r="A10" s="13" t="s">
        <v>22</v>
      </c>
      <c r="B10" s="16">
        <v>2000</v>
      </c>
      <c r="C10" s="16">
        <v>456</v>
      </c>
      <c r="D10" s="16">
        <v>1000</v>
      </c>
      <c r="E10" s="16"/>
      <c r="F10" s="16"/>
      <c r="G10" s="16"/>
      <c r="H10" s="16"/>
      <c r="I10" s="16"/>
      <c r="J10" s="16"/>
      <c r="K10" s="16"/>
      <c r="L10" s="16"/>
      <c r="M10" s="16"/>
      <c r="N10" s="16">
        <f>SUM(tblHome[[#This Row],[JAN]:[DEC]])</f>
        <v>3456</v>
      </c>
    </row>
    <row r="11" spans="1:14" s="3" customFormat="1" ht="22.15" customHeight="1">
      <c r="A11" s="13" t="s">
        <v>23</v>
      </c>
      <c r="B11" s="16">
        <v>11</v>
      </c>
      <c r="C11" s="16">
        <v>35</v>
      </c>
      <c r="D11" s="16">
        <v>35</v>
      </c>
      <c r="E11" s="16"/>
      <c r="F11" s="16"/>
      <c r="G11" s="16"/>
      <c r="H11" s="16"/>
      <c r="I11" s="16"/>
      <c r="J11" s="16"/>
      <c r="K11" s="16"/>
      <c r="L11" s="16"/>
      <c r="M11" s="16"/>
      <c r="N11" s="16">
        <f>SUM(tblHome[[#This Row],[JAN]:[DEC]])</f>
        <v>81</v>
      </c>
    </row>
    <row r="12" spans="1:14" s="3" customFormat="1" ht="22.15" customHeight="1">
      <c r="A12" s="13" t="s">
        <v>24</v>
      </c>
      <c r="B12" s="16">
        <v>165</v>
      </c>
      <c r="C12" s="16">
        <v>454</v>
      </c>
      <c r="D12" s="16">
        <v>165</v>
      </c>
      <c r="E12" s="16"/>
      <c r="F12" s="16"/>
      <c r="G12" s="16"/>
      <c r="H12" s="16"/>
      <c r="I12" s="16"/>
      <c r="J12" s="16"/>
      <c r="K12" s="16"/>
      <c r="L12" s="16"/>
      <c r="M12" s="16"/>
      <c r="N12" s="16">
        <f>SUM(tblHome[[#This Row],[JAN]:[DEC]])</f>
        <v>784</v>
      </c>
    </row>
    <row r="13" spans="1:14" ht="22.15" customHeight="1">
      <c r="A13" s="18" t="s">
        <v>18</v>
      </c>
      <c r="B13" s="16">
        <f>SUBTOTAL(109,tblHome[JAN])</f>
        <v>2982</v>
      </c>
      <c r="C13" s="16">
        <f>SUBTOTAL(109,tblHome[FEB])</f>
        <v>1771</v>
      </c>
      <c r="D13" s="16">
        <f>SUBTOTAL(109,tblHome[MAR])</f>
        <v>2039</v>
      </c>
      <c r="E13" s="16">
        <f>SUBTOTAL(109,tblHome[APR])</f>
        <v>0</v>
      </c>
      <c r="F13" s="16">
        <f>SUBTOTAL(109,tblHome[MAY])</f>
        <v>0</v>
      </c>
      <c r="G13" s="16">
        <f>SUBTOTAL(109,tblHome[JUN])</f>
        <v>0</v>
      </c>
      <c r="H13" s="16">
        <f>SUBTOTAL(109,tblHome[JUL])</f>
        <v>0</v>
      </c>
      <c r="I13" s="16">
        <f>SUBTOTAL(109,tblHome[AUG])</f>
        <v>0</v>
      </c>
      <c r="J13" s="16">
        <f>SUBTOTAL(109,tblHome[SEP])</f>
        <v>0</v>
      </c>
      <c r="K13" s="16">
        <f>SUBTOTAL(109,tblHome[OCT])</f>
        <v>0</v>
      </c>
      <c r="L13" s="16">
        <f>SUBTOTAL(109,tblHome[NOV])</f>
        <v>0</v>
      </c>
      <c r="M13" s="16">
        <f>SUBTOTAL(109,tblHome[DEC])</f>
        <v>0</v>
      </c>
      <c r="N13" s="16">
        <f>SUBTOTAL(109,tblHome[YEAR])</f>
        <v>6792</v>
      </c>
    </row>
    <row r="14" spans="1:14" s="3" customFormat="1" ht="30" customHeight="1">
      <c r="A14" s="14" t="s">
        <v>25</v>
      </c>
      <c r="B14" s="15" t="s">
        <v>2</v>
      </c>
      <c r="C14" s="15" t="s">
        <v>3</v>
      </c>
      <c r="D14" s="15" t="s">
        <v>4</v>
      </c>
      <c r="E14" s="15" t="s">
        <v>5</v>
      </c>
      <c r="F14" s="15" t="s">
        <v>6</v>
      </c>
      <c r="G14" s="15" t="s">
        <v>7</v>
      </c>
      <c r="H14" s="15" t="s">
        <v>8</v>
      </c>
      <c r="I14" s="15" t="s">
        <v>9</v>
      </c>
      <c r="J14" s="15" t="s">
        <v>10</v>
      </c>
      <c r="K14" s="15" t="s">
        <v>11</v>
      </c>
      <c r="L14" s="15" t="s">
        <v>12</v>
      </c>
      <c r="M14" s="15" t="s">
        <v>13</v>
      </c>
      <c r="N14" s="15" t="s">
        <v>14</v>
      </c>
    </row>
    <row r="15" spans="1:14" s="3" customFormat="1" ht="22.15" customHeight="1">
      <c r="A15" s="13" t="s">
        <v>26</v>
      </c>
      <c r="B15" s="16">
        <v>25</v>
      </c>
      <c r="C15" s="16">
        <v>152</v>
      </c>
      <c r="D15" s="16">
        <v>145</v>
      </c>
      <c r="E15" s="16"/>
      <c r="F15" s="16"/>
      <c r="G15" s="16"/>
      <c r="H15" s="16"/>
      <c r="I15" s="16"/>
      <c r="J15" s="16"/>
      <c r="K15" s="16"/>
      <c r="L15" s="16"/>
      <c r="M15" s="16"/>
      <c r="N15" s="16">
        <f>SUM(tblDaily[[#This Row],[JAN]:[DEC]])</f>
        <v>322</v>
      </c>
    </row>
    <row r="16" spans="1:14" s="3" customFormat="1" ht="22.15" customHeight="1">
      <c r="A16" s="13" t="s">
        <v>27</v>
      </c>
      <c r="B16" s="16">
        <v>129</v>
      </c>
      <c r="C16" s="16">
        <v>200</v>
      </c>
      <c r="D16" s="16">
        <v>-722</v>
      </c>
      <c r="E16" s="16"/>
      <c r="F16" s="16"/>
      <c r="G16" s="16"/>
      <c r="H16" s="16"/>
      <c r="I16" s="16"/>
      <c r="J16" s="16"/>
      <c r="K16" s="16"/>
      <c r="L16" s="16"/>
      <c r="M16" s="16"/>
      <c r="N16" s="16">
        <f>SUM(tblDaily[[#This Row],[JAN]:[DEC]])</f>
        <v>-393</v>
      </c>
    </row>
    <row r="17" spans="1:14" s="3" customFormat="1" ht="22.15" customHeight="1">
      <c r="A17" s="13" t="s">
        <v>28</v>
      </c>
      <c r="B17" s="16">
        <v>444</v>
      </c>
      <c r="C17" s="16">
        <v>0</v>
      </c>
      <c r="D17" s="16">
        <v>99</v>
      </c>
      <c r="E17" s="16"/>
      <c r="F17" s="16"/>
      <c r="G17" s="16"/>
      <c r="H17" s="16"/>
      <c r="I17" s="16"/>
      <c r="J17" s="16"/>
      <c r="K17" s="16"/>
      <c r="L17" s="16"/>
      <c r="M17" s="16"/>
      <c r="N17" s="16">
        <f>SUM(tblDaily[[#This Row],[JAN]:[DEC]])</f>
        <v>543</v>
      </c>
    </row>
    <row r="18" spans="1:14" s="3" customFormat="1" ht="22.15" customHeight="1">
      <c r="A18" s="13" t="s">
        <v>29</v>
      </c>
      <c r="B18" s="16">
        <v>-623</v>
      </c>
      <c r="C18" s="16">
        <v>-451</v>
      </c>
      <c r="D18" s="16">
        <v>56</v>
      </c>
      <c r="E18" s="16"/>
      <c r="F18" s="16"/>
      <c r="G18" s="16"/>
      <c r="H18" s="16"/>
      <c r="I18" s="16"/>
      <c r="J18" s="16"/>
      <c r="K18" s="16"/>
      <c r="L18" s="16"/>
      <c r="M18" s="16"/>
      <c r="N18" s="16">
        <f>SUM(tblDaily[[#This Row],[JAN]:[DEC]])</f>
        <v>-1018</v>
      </c>
    </row>
    <row r="19" spans="1:14" s="3" customFormat="1" ht="22.15" customHeight="1">
      <c r="A19" s="13" t="s">
        <v>30</v>
      </c>
      <c r="B19" s="16">
        <v>25</v>
      </c>
      <c r="C19" s="16">
        <v>99</v>
      </c>
      <c r="D19" s="16">
        <v>422</v>
      </c>
      <c r="E19" s="16"/>
      <c r="F19" s="16"/>
      <c r="G19" s="16"/>
      <c r="H19" s="16"/>
      <c r="I19" s="16"/>
      <c r="J19" s="16"/>
      <c r="K19" s="16"/>
      <c r="L19" s="16"/>
      <c r="M19" s="16"/>
      <c r="N19" s="16">
        <f>SUM(tblDaily[[#This Row],[JAN]:[DEC]])</f>
        <v>546</v>
      </c>
    </row>
    <row r="20" spans="1:14" ht="22.15" customHeight="1">
      <c r="A20" s="19" t="s">
        <v>18</v>
      </c>
      <c r="B20" s="16">
        <f>SUM(B15:B16:B17:B18:B19)</f>
        <v>0</v>
      </c>
      <c r="C20" s="16">
        <f>SUM(C15:C16:C17:C18:C19)</f>
        <v>0</v>
      </c>
      <c r="D20" s="16">
        <f>SUM(D15:D16:D17:D18:D19)</f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6">
        <f>SUM(N15:N16:N17:N18:N19)</f>
        <v>0</v>
      </c>
    </row>
    <row r="21" spans="1:14" s="11" customFormat="1" ht="22.15" customHeight="1">
      <c r="A21" s="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s="3" customFormat="1" ht="21.9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s="3" customFormat="1" ht="30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s="3" customFormat="1" ht="22.1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s="3" customFormat="1" ht="22.1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s="3" customFormat="1" ht="22.1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s="3" customFormat="1" ht="22.1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s="3" customFormat="1" ht="22.1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s="11" customFormat="1" ht="22.15" customHeight="1">
      <c r="A29" s="9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s="3" customFormat="1" ht="21.9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s="3" customFormat="1" ht="30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s="3" customFormat="1" ht="22.1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s="3" customFormat="1" ht="22.1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s="3" customFormat="1" ht="22.1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s="11" customFormat="1" ht="22.15" customHeight="1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s="3" customFormat="1" ht="21.9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s="3" customFormat="1" ht="30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s="3" customFormat="1" ht="22.1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s="3" customFormat="1" ht="22.1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s="3" customFormat="1" ht="22.1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s="3" customFormat="1" ht="22.1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s="3" customFormat="1" ht="22.1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s="3" customFormat="1" ht="22.1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s="11" customFormat="1" ht="22.15" customHeight="1">
      <c r="A44" s="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s="3" customFormat="1" ht="21.9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s="3" customFormat="1" ht="30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s="3" customFormat="1" ht="22.15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s="3" customFormat="1" ht="22.15" customHeight="1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s="3" customFormat="1" ht="22.15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s="3" customFormat="1" ht="22.15" customHeight="1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s="3" customFormat="1" ht="22.15" customHeight="1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s="11" customFormat="1" ht="22.15" customHeight="1">
      <c r="A52" s="9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s="3" customFormat="1" ht="21.95" customHeight="1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3" customFormat="1" ht="30" customHeight="1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s="3" customFormat="1" ht="22.15" customHeight="1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s="3" customFormat="1" ht="22.15" customHeigh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s="3" customFormat="1" ht="22.15" customHeight="1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s="11" customFormat="1" ht="22.15" customHeight="1">
      <c r="A58" s="9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s="3" customFormat="1" ht="21.95" customHeight="1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s="3" customFormat="1" ht="30" customHeight="1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s="3" customFormat="1" ht="22.15" customHeight="1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s="3" customFormat="1" ht="22.15" customHeight="1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s="3" customFormat="1" ht="22.15" customHeight="1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s="3" customFormat="1" ht="22.15" customHeight="1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s="3" customFormat="1" ht="22.15" customHeight="1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s="3" customFormat="1" ht="22.15" customHeight="1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s="11" customFormat="1" ht="22.15" customHeight="1">
      <c r="A67" s="9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s="3" customFormat="1" ht="21.95" customHeight="1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s="3" customFormat="1" ht="30" customHeight="1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s="3" customFormat="1" ht="22.15" customHeight="1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s="3" customFormat="1" ht="22.15" customHeight="1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s="3" customFormat="1" ht="22.15" customHeight="1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s="3" customFormat="1" ht="22.15" customHeight="1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22.1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s="11" customFormat="1" ht="22.15" customHeight="1">
      <c r="A75" s="9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s="3" customFormat="1" ht="21.9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s="3" customFormat="1" ht="30" customHeight="1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s="3" customFormat="1" ht="22.15" customHeight="1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s="3" customFormat="1" ht="22.15" customHeight="1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s="3" customFormat="1" ht="22.15" customHeight="1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s="3" customFormat="1" ht="22.15" customHeight="1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22.1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s="11" customFormat="1" ht="22.15" customHeight="1">
      <c r="A83" s="9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s="3" customFormat="1" ht="21.95" customHeight="1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s="3" customFormat="1" ht="30" customHeight="1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s="3" customFormat="1" ht="22.15" customHeight="1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s="3" customFormat="1" ht="22.15" customHeight="1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s="3" customFormat="1" ht="22.15" customHeight="1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s="3" customFormat="1" ht="22.15" customHeight="1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</sheetData>
  <mergeCells count="1">
    <mergeCell ref="A1:N1"/>
  </mergeCells>
  <printOptions horizontalCentered="1"/>
  <pageMargins left="0.25" right="0.25" top="0.75" bottom="0.75" header="0.3" footer="0.3"/>
  <pageSetup fitToHeight="0" orientation="landscape" r:id="rId1"/>
  <headerFooter differentFirst="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5AF2BFB-A3F6-42EF-82A3-18ADC5F181D5}"/>
</file>

<file path=customXml/itemProps2.xml><?xml version="1.0" encoding="utf-8"?>
<ds:datastoreItem xmlns:ds="http://schemas.openxmlformats.org/officeDocument/2006/customXml" ds:itemID="{61C4CF09-E16C-491E-896B-59FA5BAACD58}"/>
</file>

<file path=customXml/itemProps3.xml><?xml version="1.0" encoding="utf-8"?>
<ds:datastoreItem xmlns:ds="http://schemas.openxmlformats.org/officeDocument/2006/customXml" ds:itemID="{AC9016F9-7015-43E2-8C51-8C9B031A2916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TM04035483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2024-10-20T23:12:12Z</dcterms:created>
  <dcterms:modified xsi:type="dcterms:W3CDTF">2024-10-20T23:39:05Z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