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squit\OneDrive\Documents\projects\FFL_project\"/>
    </mc:Choice>
  </mc:AlternateContent>
  <xr:revisionPtr revIDLastSave="0" documentId="13_ncr:1_{DB5166C5-CE56-4720-AB7A-93F8CE26B04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F19" i="1" l="1"/>
  <c r="F20" i="1"/>
  <c r="H7" i="1"/>
  <c r="H8" i="1"/>
  <c r="H9" i="1"/>
  <c r="H10" i="1"/>
  <c r="H11" i="1"/>
  <c r="H12" i="1"/>
  <c r="F22" i="1" s="1"/>
  <c r="H13" i="1"/>
  <c r="H14" i="1"/>
  <c r="H15" i="1"/>
  <c r="H6" i="1"/>
  <c r="C144" i="1"/>
  <c r="C143" i="1"/>
  <c r="C141" i="1"/>
  <c r="C140" i="1"/>
  <c r="C138" i="1"/>
  <c r="C137" i="1"/>
  <c r="C135" i="1"/>
  <c r="C134" i="1"/>
  <c r="C132" i="1"/>
  <c r="C131" i="1"/>
  <c r="C128" i="1"/>
  <c r="C127" i="1"/>
  <c r="C125" i="1"/>
  <c r="C124" i="1"/>
  <c r="C122" i="1"/>
  <c r="C121" i="1"/>
  <c r="C119" i="1"/>
  <c r="C118" i="1"/>
  <c r="C116" i="1"/>
  <c r="C115" i="1"/>
  <c r="C112" i="1"/>
  <c r="C111" i="1"/>
  <c r="C109" i="1"/>
  <c r="C108" i="1"/>
  <c r="C106" i="1"/>
  <c r="C105" i="1"/>
  <c r="C103" i="1"/>
  <c r="C102" i="1"/>
  <c r="C100" i="1"/>
  <c r="C99" i="1"/>
  <c r="C96" i="1"/>
  <c r="C95" i="1"/>
  <c r="C93" i="1"/>
  <c r="C92" i="1"/>
  <c r="C90" i="1"/>
  <c r="C89" i="1"/>
  <c r="C87" i="1"/>
  <c r="C86" i="1"/>
  <c r="C84" i="1"/>
  <c r="C83" i="1"/>
  <c r="C80" i="1"/>
  <c r="C79" i="1"/>
  <c r="C77" i="1"/>
  <c r="C76" i="1"/>
  <c r="C74" i="1"/>
  <c r="C73" i="1"/>
  <c r="C71" i="1"/>
  <c r="C70" i="1"/>
  <c r="C68" i="1"/>
  <c r="C67" i="1"/>
  <c r="F116" i="1" l="1"/>
  <c r="F102" i="1"/>
  <c r="F76" i="1"/>
  <c r="F63" i="1"/>
  <c r="F93" i="1"/>
  <c r="F36" i="1"/>
  <c r="F135" i="1"/>
  <c r="F143" i="1"/>
  <c r="F99" i="1"/>
  <c r="F41" i="1"/>
  <c r="F26" i="1"/>
  <c r="F89" i="1"/>
  <c r="F80" i="1"/>
  <c r="F122" i="1"/>
  <c r="F58" i="1"/>
  <c r="F144" i="1"/>
  <c r="F55" i="1"/>
  <c r="F105" i="1"/>
  <c r="F128" i="1"/>
  <c r="F83" i="1"/>
  <c r="F38" i="1"/>
  <c r="F74" i="1"/>
  <c r="F23" i="1"/>
  <c r="F92" i="1"/>
  <c r="F39" i="1"/>
  <c r="F108" i="1"/>
  <c r="F70" i="1"/>
  <c r="F51" i="1"/>
  <c r="F25" i="1"/>
  <c r="F132" i="1"/>
  <c r="F119" i="1"/>
  <c r="F68" i="1"/>
  <c r="F42" i="1"/>
  <c r="F54" i="1"/>
  <c r="F28" i="1"/>
  <c r="F134" i="1"/>
  <c r="F125" i="1"/>
  <c r="F86" i="1"/>
  <c r="F109" i="1"/>
  <c r="F111" i="1"/>
  <c r="F67" i="1"/>
  <c r="F90" i="1"/>
  <c r="F52" i="1"/>
  <c r="F127" i="1"/>
  <c r="F138" i="1"/>
  <c r="F35" i="1"/>
  <c r="F87" i="1"/>
  <c r="F118" i="1"/>
  <c r="F141" i="1"/>
  <c r="F77" i="1"/>
  <c r="F100" i="1"/>
  <c r="F48" i="1"/>
  <c r="F60" i="1"/>
  <c r="F106" i="1"/>
  <c r="F29" i="1"/>
  <c r="F137" i="1"/>
  <c r="F79" i="1"/>
  <c r="F115" i="1"/>
  <c r="F95" i="1"/>
  <c r="F44" i="1"/>
  <c r="F61" i="1"/>
  <c r="F131" i="1"/>
  <c r="F64" i="1"/>
  <c r="F121" i="1"/>
  <c r="F112" i="1"/>
  <c r="F73" i="1"/>
  <c r="F47" i="1"/>
  <c r="F96" i="1"/>
  <c r="F32" i="1"/>
  <c r="F124" i="1"/>
  <c r="F103" i="1"/>
  <c r="F140" i="1"/>
  <c r="F57" i="1"/>
  <c r="F31" i="1"/>
  <c r="F84" i="1"/>
  <c r="F71" i="1"/>
  <c r="F45" i="1"/>
  <c r="C64" i="1"/>
  <c r="C63" i="1"/>
  <c r="C61" i="1"/>
  <c r="C60" i="1"/>
  <c r="C58" i="1"/>
  <c r="C57" i="1"/>
  <c r="C55" i="1"/>
  <c r="C54" i="1"/>
  <c r="C52" i="1"/>
  <c r="C51" i="1"/>
  <c r="C47" i="1"/>
  <c r="C48" i="1"/>
  <c r="C45" i="1"/>
  <c r="C44" i="1"/>
  <c r="C42" i="1"/>
  <c r="C41" i="1"/>
  <c r="C39" i="1"/>
  <c r="C38" i="1"/>
  <c r="C36" i="1"/>
  <c r="C35" i="1"/>
  <c r="C32" i="1"/>
  <c r="C31" i="1"/>
  <c r="C29" i="1"/>
  <c r="C28" i="1"/>
  <c r="C26" i="1"/>
  <c r="C25" i="1"/>
  <c r="C23" i="1"/>
  <c r="C22" i="1"/>
  <c r="C20" i="1"/>
  <c r="C19" i="1"/>
  <c r="G35" i="1" l="1"/>
  <c r="G36" i="1" s="1"/>
  <c r="G44" i="1"/>
  <c r="G45" i="1" s="1"/>
  <c r="G47" i="1"/>
  <c r="G48" i="1" s="1"/>
  <c r="G60" i="1"/>
  <c r="G61" i="1" s="1"/>
  <c r="G38" i="1"/>
  <c r="G39" i="1" s="1"/>
  <c r="G54" i="1"/>
  <c r="G55" i="1" s="1"/>
  <c r="G63" i="1"/>
  <c r="G64" i="1" s="1"/>
  <c r="G41" i="1"/>
  <c r="G42" i="1" s="1"/>
  <c r="G31" i="1"/>
  <c r="G99" i="1" l="1"/>
  <c r="G100" i="1" s="1"/>
  <c r="G111" i="1"/>
  <c r="G112" i="1" s="1"/>
  <c r="G86" i="1"/>
  <c r="G87" i="1" s="1"/>
  <c r="G95" i="1"/>
  <c r="G96" i="1" s="1"/>
  <c r="G79" i="1"/>
  <c r="G80" i="1" s="1"/>
  <c r="G137" i="1"/>
  <c r="G138" i="1" s="1"/>
  <c r="K11" i="1"/>
  <c r="K10" i="1"/>
  <c r="K14" i="1"/>
  <c r="K7" i="1"/>
  <c r="G22" i="1"/>
  <c r="G23" i="1" s="1"/>
  <c r="K12" i="1"/>
  <c r="K8" i="1"/>
  <c r="G28" i="1"/>
  <c r="G29" i="1" s="1"/>
  <c r="K9" i="1"/>
  <c r="K15" i="1"/>
  <c r="G25" i="1"/>
  <c r="G26" i="1" s="1"/>
  <c r="K13" i="1"/>
  <c r="K6" i="1"/>
  <c r="G89" i="1"/>
  <c r="G90" i="1" s="1"/>
  <c r="G67" i="1"/>
  <c r="G68" i="1" s="1"/>
  <c r="G51" i="1"/>
  <c r="G52" i="1" s="1"/>
  <c r="G127" i="1"/>
  <c r="G128" i="1" s="1"/>
  <c r="G134" i="1"/>
  <c r="G135" i="1" s="1"/>
  <c r="G105" i="1"/>
  <c r="G106" i="1" s="1"/>
  <c r="G121" i="1"/>
  <c r="G122" i="1" s="1"/>
  <c r="G143" i="1"/>
  <c r="G144" i="1" s="1"/>
  <c r="G115" i="1"/>
  <c r="G116" i="1" s="1"/>
  <c r="G76" i="1"/>
  <c r="G77" i="1" s="1"/>
  <c r="G108" i="1"/>
  <c r="G109" i="1" s="1"/>
  <c r="G57" i="1"/>
  <c r="G58" i="1" s="1"/>
  <c r="G83" i="1"/>
  <c r="G84" i="1" s="1"/>
  <c r="G131" i="1"/>
  <c r="G132" i="1" s="1"/>
  <c r="G118" i="1"/>
  <c r="G119" i="1" s="1"/>
  <c r="G19" i="1"/>
  <c r="G140" i="1"/>
  <c r="G141" i="1" s="1"/>
  <c r="G92" i="1"/>
  <c r="G93" i="1" s="1"/>
  <c r="G70" i="1"/>
  <c r="G71" i="1" s="1"/>
  <c r="G73" i="1"/>
  <c r="G74" i="1" s="1"/>
  <c r="G102" i="1"/>
  <c r="G103" i="1" s="1"/>
  <c r="G124" i="1"/>
  <c r="G125" i="1" s="1"/>
  <c r="G32" i="1"/>
  <c r="I9" i="1" l="1"/>
  <c r="L9" i="1" s="1"/>
  <c r="I12" i="1"/>
  <c r="J12" i="1" s="1"/>
  <c r="I10" i="1"/>
  <c r="J10" i="1" s="1"/>
  <c r="I15" i="1"/>
  <c r="J15" i="1" s="1"/>
  <c r="G20" i="1"/>
  <c r="I6" i="1" s="1"/>
  <c r="I8" i="1"/>
  <c r="I7" i="1"/>
  <c r="J7" i="1" s="1"/>
  <c r="I11" i="1"/>
  <c r="J11" i="1" s="1"/>
  <c r="I13" i="1"/>
  <c r="J13" i="1" s="1"/>
  <c r="I14" i="1"/>
  <c r="J14" i="1" s="1"/>
  <c r="L12" i="1" l="1"/>
  <c r="J6" i="1"/>
  <c r="L6" i="1"/>
  <c r="J9" i="1"/>
  <c r="L8" i="1"/>
  <c r="J8" i="1"/>
  <c r="L13" i="1"/>
  <c r="L7" i="1"/>
  <c r="L14" i="1"/>
  <c r="L11" i="1"/>
  <c r="L15" i="1"/>
  <c r="L10" i="1"/>
  <c r="M10" i="1" l="1"/>
  <c r="N10" i="1" s="1"/>
  <c r="M6" i="1"/>
  <c r="N6" i="1" s="1"/>
  <c r="M11" i="1"/>
  <c r="N11" i="1" s="1"/>
  <c r="M13" i="1"/>
  <c r="N13" i="1" s="1"/>
  <c r="M12" i="1"/>
  <c r="N12" i="1" s="1"/>
  <c r="M14" i="1"/>
  <c r="N14" i="1" s="1"/>
  <c r="M9" i="1"/>
  <c r="N9" i="1" s="1"/>
  <c r="M7" i="1"/>
  <c r="N7" i="1" s="1"/>
  <c r="M15" i="1"/>
  <c r="N15" i="1" s="1"/>
  <c r="M8" i="1"/>
  <c r="N8" i="1" s="1"/>
</calcChain>
</file>

<file path=xl/sharedStrings.xml><?xml version="1.0" encoding="utf-8"?>
<sst xmlns="http://schemas.openxmlformats.org/spreadsheetml/2006/main" count="678" uniqueCount="46">
  <si>
    <t xml:space="preserve">Team </t>
  </si>
  <si>
    <t xml:space="preserve">Pts For </t>
  </si>
  <si>
    <t xml:space="preserve">Pts Agnst </t>
  </si>
  <si>
    <t>W</t>
  </si>
  <si>
    <t>L</t>
  </si>
  <si>
    <t>Week 12</t>
  </si>
  <si>
    <t>Week 13</t>
  </si>
  <si>
    <t>Team</t>
  </si>
  <si>
    <t>Score</t>
  </si>
  <si>
    <t>Average</t>
  </si>
  <si>
    <t>Winner</t>
  </si>
  <si>
    <t>Final Results</t>
  </si>
  <si>
    <t>Pts For</t>
  </si>
  <si>
    <t>Adj W</t>
  </si>
  <si>
    <t>Rank</t>
  </si>
  <si>
    <t>Playoffs?</t>
  </si>
  <si>
    <t>Mirkovich</t>
  </si>
  <si>
    <t>vs.</t>
  </si>
  <si>
    <t>Thomas</t>
  </si>
  <si>
    <t>Follmer</t>
  </si>
  <si>
    <t>Ito</t>
  </si>
  <si>
    <t>Tachibana</t>
  </si>
  <si>
    <t>Teodoro</t>
  </si>
  <si>
    <t>Gallaway</t>
  </si>
  <si>
    <t>Clanton</t>
  </si>
  <si>
    <t>Fidler</t>
  </si>
  <si>
    <t>Sampson</t>
  </si>
  <si>
    <t xml:space="preserve">Fidler </t>
  </si>
  <si>
    <t>Week 6</t>
  </si>
  <si>
    <t>Week 7</t>
  </si>
  <si>
    <t>Week 8</t>
  </si>
  <si>
    <t>Week 9</t>
  </si>
  <si>
    <t>Week 10</t>
  </si>
  <si>
    <t>Week 11</t>
  </si>
  <si>
    <t>STDEV</t>
  </si>
  <si>
    <t>SEWS FFL Playoff Simulator</t>
  </si>
  <si>
    <t>Current Standings</t>
  </si>
  <si>
    <t>week</t>
  </si>
  <si>
    <t>team A</t>
  </si>
  <si>
    <t>TeamB</t>
  </si>
  <si>
    <t>team</t>
  </si>
  <si>
    <t>ID</t>
  </si>
  <si>
    <t>teamA_name</t>
  </si>
  <si>
    <t>teamB_name</t>
  </si>
  <si>
    <t>Week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</si>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</sst>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44"/>
  <sheetViews>
    <sheetView topLeftCell="A4" workbookViewId="0">
      <selection activeCell="N21" sqref="N21"/>
    </sheetView>
  </sheetViews>
  <sheetFormatPr defaultRowHeight="14.4" x14ac:dyDescent="0.3"/>
  <cols>
    <col min="2" max="2" width="5.6640625" customWidth="1"/>
    <col min="3" max="3" width="15.6640625" customWidth="1"/>
    <col min="4" max="5" width="4.88671875" style="1" customWidth="1"/>
    <col min="9" max="10" width="4.88671875" customWidth="1"/>
    <col min="12" max="12" width="8.6640625" customWidth="1"/>
  </cols>
  <sheetData>
    <row r="2" spans="2:14" x14ac:dyDescent="0.3">
      <c r="B2" s="4" t="s">
        <v>35</v>
      </c>
    </row>
    <row r="4" spans="2:14" x14ac:dyDescent="0.3">
      <c r="D4" s="4" t="s">
        <v>36</v>
      </c>
      <c r="I4" s="7" t="s">
        <v>11</v>
      </c>
    </row>
    <row r="5" spans="2:14" x14ac:dyDescent="0.3">
      <c r="B5" s="3"/>
      <c r="C5" s="3" t="s">
        <v>0</v>
      </c>
      <c r="D5" s="8" t="s">
        <v>3</v>
      </c>
      <c r="E5" s="8" t="s">
        <v>4</v>
      </c>
      <c r="F5" s="8" t="s">
        <v>1</v>
      </c>
      <c r="G5" s="8" t="s">
        <v>2</v>
      </c>
      <c r="H5" s="9" t="s">
        <v>9</v>
      </c>
      <c r="I5" s="10" t="s">
        <v>3</v>
      </c>
      <c r="J5" s="9" t="s">
        <v>4</v>
      </c>
      <c r="K5" s="9" t="s">
        <v>12</v>
      </c>
      <c r="L5" s="9" t="s">
        <v>13</v>
      </c>
      <c r="M5" s="9" t="s">
        <v>14</v>
      </c>
      <c r="N5" s="8" t="s">
        <v>15</v>
      </c>
    </row>
    <row r="6" spans="2:14" x14ac:dyDescent="0.3">
      <c r="B6">
        <v>1</v>
      </c>
      <c r="C6" t="s">
        <v>16</v>
      </c>
      <c r="D6" s="2">
        <v>2</v>
      </c>
      <c r="E6" s="2">
        <v>3</v>
      </c>
      <c r="F6" s="5">
        <v>707.9</v>
      </c>
      <c r="G6" s="5">
        <v>636.6</v>
      </c>
      <c r="H6" s="5">
        <f>F6/SUM(D6:E6)</f>
        <v>141.57999999999998</v>
      </c>
      <c r="I6" s="11">
        <f ca="1">D6+SUMIF($C$19:$C$144,C6,$G$19:$G$144)</f>
        <v>5</v>
      </c>
      <c r="J6" s="12">
        <f ca="1">13-I6</f>
        <v>8</v>
      </c>
      <c r="K6" s="13">
        <f ca="1">F6+SUMIF($C$19:$C$144,C6,$F$19:$F$144)</f>
        <v>1797.3037880745956</v>
      </c>
      <c r="L6" s="14">
        <f ca="1">+I6+(K6/10000)</f>
        <v>5.1797303788074593</v>
      </c>
      <c r="M6" s="12">
        <f ca="1">RANK(L6,$L$6:$L$15,0)</f>
        <v>8</v>
      </c>
      <c r="N6" s="12">
        <f ca="1">IF(M6&lt;7,1,0)</f>
        <v>0</v>
      </c>
    </row>
    <row r="7" spans="2:14" x14ac:dyDescent="0.3">
      <c r="B7">
        <v>2</v>
      </c>
      <c r="C7" t="s">
        <v>18</v>
      </c>
      <c r="D7" s="2">
        <v>2</v>
      </c>
      <c r="E7" s="2">
        <v>3</v>
      </c>
      <c r="F7" s="5">
        <v>709.3</v>
      </c>
      <c r="G7" s="5">
        <v>773.1</v>
      </c>
      <c r="H7" s="5">
        <f t="shared" ref="H7:H15" si="0">F7/SUM(D7:E7)</f>
        <v>141.85999999999999</v>
      </c>
      <c r="I7" s="11">
        <f t="shared" ref="I7:I15" ca="1" si="1">D7+SUMIF($C$19:$C$144,C7,$G$19:$G$144)</f>
        <v>10</v>
      </c>
      <c r="J7" s="12">
        <f ca="1">13-I7</f>
        <v>3</v>
      </c>
      <c r="K7" s="13">
        <f t="shared" ref="K7:K15" ca="1" si="2">F7+SUMIF($C$19:$C$144,C7,$F$19:$F$144)</f>
        <v>1991.2663935867683</v>
      </c>
      <c r="L7" s="14">
        <f t="shared" ref="L7:L15" ca="1" si="3">+I7+(K7/10000)</f>
        <v>10.199126639358678</v>
      </c>
      <c r="M7" s="12">
        <f t="shared" ref="M7:M15" ca="1" si="4">RANK(L7,$L$6:$L$15,0)</f>
        <v>1</v>
      </c>
      <c r="N7" s="12">
        <f t="shared" ref="N7:N15" ca="1" si="5">IF(M7&lt;7,1,0)</f>
        <v>1</v>
      </c>
    </row>
    <row r="8" spans="2:14" x14ac:dyDescent="0.3">
      <c r="B8">
        <v>3</v>
      </c>
      <c r="C8" t="s">
        <v>19</v>
      </c>
      <c r="D8" s="2">
        <v>2</v>
      </c>
      <c r="E8" s="2">
        <v>3</v>
      </c>
      <c r="F8" s="5">
        <v>653</v>
      </c>
      <c r="G8" s="5">
        <v>697.2</v>
      </c>
      <c r="H8" s="5">
        <f t="shared" si="0"/>
        <v>130.6</v>
      </c>
      <c r="I8" s="11">
        <f t="shared" ca="1" si="1"/>
        <v>3</v>
      </c>
      <c r="J8" s="12">
        <f t="shared" ref="J8:J15" ca="1" si="6">13-I8</f>
        <v>10</v>
      </c>
      <c r="K8" s="13">
        <f t="shared" ca="1" si="2"/>
        <v>1634.9101911486882</v>
      </c>
      <c r="L8" s="14">
        <f t="shared" ca="1" si="3"/>
        <v>3.1634910191148689</v>
      </c>
      <c r="M8" s="12">
        <f t="shared" ca="1" si="4"/>
        <v>9</v>
      </c>
      <c r="N8" s="12">
        <f t="shared" ca="1" si="5"/>
        <v>0</v>
      </c>
    </row>
    <row r="9" spans="2:14" x14ac:dyDescent="0.3">
      <c r="B9">
        <v>4</v>
      </c>
      <c r="C9" t="s">
        <v>20</v>
      </c>
      <c r="D9" s="2">
        <v>2</v>
      </c>
      <c r="E9" s="2">
        <v>3</v>
      </c>
      <c r="F9" s="5">
        <v>715.2</v>
      </c>
      <c r="G9" s="5">
        <v>693.3</v>
      </c>
      <c r="H9" s="5">
        <f t="shared" si="0"/>
        <v>143.04000000000002</v>
      </c>
      <c r="I9" s="11">
        <f t="shared" ca="1" si="1"/>
        <v>6</v>
      </c>
      <c r="J9" s="12">
        <f t="shared" ca="1" si="6"/>
        <v>7</v>
      </c>
      <c r="K9" s="13">
        <f t="shared" ca="1" si="2"/>
        <v>1810.9263097197793</v>
      </c>
      <c r="L9" s="14">
        <f t="shared" ca="1" si="3"/>
        <v>6.1810926309719783</v>
      </c>
      <c r="M9" s="12">
        <f t="shared" ca="1" si="4"/>
        <v>6</v>
      </c>
      <c r="N9" s="12">
        <f t="shared" ca="1" si="5"/>
        <v>1</v>
      </c>
    </row>
    <row r="10" spans="2:14" x14ac:dyDescent="0.3">
      <c r="B10">
        <v>5</v>
      </c>
      <c r="C10" t="s">
        <v>21</v>
      </c>
      <c r="D10" s="2">
        <v>3</v>
      </c>
      <c r="E10" s="2">
        <v>2</v>
      </c>
      <c r="F10" s="5">
        <v>670.3</v>
      </c>
      <c r="G10" s="5">
        <v>665.7</v>
      </c>
      <c r="H10" s="5">
        <f t="shared" si="0"/>
        <v>134.06</v>
      </c>
      <c r="I10" s="11">
        <f t="shared" ca="1" si="1"/>
        <v>10</v>
      </c>
      <c r="J10" s="12">
        <f t="shared" ca="1" si="6"/>
        <v>3</v>
      </c>
      <c r="K10" s="13">
        <f t="shared" ca="1" si="2"/>
        <v>1822.2730980694696</v>
      </c>
      <c r="L10" s="14">
        <f t="shared" ca="1" si="3"/>
        <v>10.182227309806947</v>
      </c>
      <c r="M10" s="12">
        <f ca="1">RANK(L10,$L$6:$L$15,0)</f>
        <v>2</v>
      </c>
      <c r="N10" s="12">
        <f t="shared" ca="1" si="5"/>
        <v>1</v>
      </c>
    </row>
    <row r="11" spans="2:14" x14ac:dyDescent="0.3">
      <c r="B11">
        <v>6</v>
      </c>
      <c r="C11" t="s">
        <v>22</v>
      </c>
      <c r="D11" s="2">
        <v>3</v>
      </c>
      <c r="E11" s="2">
        <v>2</v>
      </c>
      <c r="F11" s="5">
        <v>661.2</v>
      </c>
      <c r="G11" s="5">
        <v>610.1</v>
      </c>
      <c r="H11" s="5">
        <f t="shared" si="0"/>
        <v>132.24</v>
      </c>
      <c r="I11" s="11">
        <f t="shared" ca="1" si="1"/>
        <v>7</v>
      </c>
      <c r="J11" s="12">
        <f t="shared" ca="1" si="6"/>
        <v>6</v>
      </c>
      <c r="K11" s="13">
        <f t="shared" ca="1" si="2"/>
        <v>1858.1388248602564</v>
      </c>
      <c r="L11" s="14">
        <f t="shared" ca="1" si="3"/>
        <v>7.185813882486026</v>
      </c>
      <c r="M11" s="12">
        <f t="shared" ca="1" si="4"/>
        <v>5</v>
      </c>
      <c r="N11" s="12">
        <f t="shared" ca="1" si="5"/>
        <v>1</v>
      </c>
    </row>
    <row r="12" spans="2:14" x14ac:dyDescent="0.3">
      <c r="B12">
        <v>7</v>
      </c>
      <c r="C12" t="s">
        <v>23</v>
      </c>
      <c r="D12" s="2">
        <v>3</v>
      </c>
      <c r="E12" s="2">
        <v>2</v>
      </c>
      <c r="F12" s="5">
        <v>751.2</v>
      </c>
      <c r="G12" s="5">
        <v>714.8</v>
      </c>
      <c r="H12" s="5">
        <f t="shared" si="0"/>
        <v>150.24</v>
      </c>
      <c r="I12" s="11">
        <f t="shared" ca="1" si="1"/>
        <v>8</v>
      </c>
      <c r="J12" s="12">
        <f t="shared" ca="1" si="6"/>
        <v>5</v>
      </c>
      <c r="K12" s="13">
        <f t="shared" ca="1" si="2"/>
        <v>1940.718610716242</v>
      </c>
      <c r="L12" s="14">
        <f t="shared" ca="1" si="3"/>
        <v>8.1940718610716239</v>
      </c>
      <c r="M12" s="12">
        <f t="shared" ca="1" si="4"/>
        <v>4</v>
      </c>
      <c r="N12" s="12">
        <f t="shared" ca="1" si="5"/>
        <v>1</v>
      </c>
    </row>
    <row r="13" spans="2:14" x14ac:dyDescent="0.3">
      <c r="B13">
        <v>8</v>
      </c>
      <c r="C13" t="s">
        <v>24</v>
      </c>
      <c r="D13" s="2">
        <v>4</v>
      </c>
      <c r="E13" s="2">
        <v>1</v>
      </c>
      <c r="F13" s="5">
        <v>755.8</v>
      </c>
      <c r="G13" s="5">
        <v>662.6</v>
      </c>
      <c r="H13" s="5">
        <f t="shared" si="0"/>
        <v>151.16</v>
      </c>
      <c r="I13" s="11">
        <f t="shared" ca="1" si="1"/>
        <v>8</v>
      </c>
      <c r="J13" s="12">
        <f t="shared" ca="1" si="6"/>
        <v>5</v>
      </c>
      <c r="K13" s="13">
        <f t="shared" ca="1" si="2"/>
        <v>1967.4562785060323</v>
      </c>
      <c r="L13" s="14">
        <f t="shared" ca="1" si="3"/>
        <v>8.1967456278506035</v>
      </c>
      <c r="M13" s="12">
        <f t="shared" ca="1" si="4"/>
        <v>3</v>
      </c>
      <c r="N13" s="12">
        <f t="shared" ca="1" si="5"/>
        <v>1</v>
      </c>
    </row>
    <row r="14" spans="2:14" x14ac:dyDescent="0.3">
      <c r="B14">
        <v>9</v>
      </c>
      <c r="C14" t="s">
        <v>27</v>
      </c>
      <c r="D14" s="2">
        <v>2</v>
      </c>
      <c r="E14" s="2">
        <v>3</v>
      </c>
      <c r="F14" s="5">
        <v>685.1</v>
      </c>
      <c r="G14" s="5">
        <v>761.3</v>
      </c>
      <c r="H14" s="5">
        <f t="shared" si="0"/>
        <v>137.02000000000001</v>
      </c>
      <c r="I14" s="11">
        <f t="shared" ca="1" si="1"/>
        <v>5</v>
      </c>
      <c r="J14" s="12">
        <f t="shared" ca="1" si="6"/>
        <v>8</v>
      </c>
      <c r="K14" s="13">
        <f t="shared" ca="1" si="2"/>
        <v>1811.5913399325232</v>
      </c>
      <c r="L14" s="14">
        <f t="shared" ca="1" si="3"/>
        <v>5.1811591339932521</v>
      </c>
      <c r="M14" s="12">
        <f t="shared" ca="1" si="4"/>
        <v>7</v>
      </c>
      <c r="N14" s="12">
        <f t="shared" ca="1" si="5"/>
        <v>0</v>
      </c>
    </row>
    <row r="15" spans="2:14" x14ac:dyDescent="0.3">
      <c r="B15">
        <v>10</v>
      </c>
      <c r="C15" t="s">
        <v>26</v>
      </c>
      <c r="D15" s="2">
        <v>2</v>
      </c>
      <c r="E15" s="2">
        <v>3</v>
      </c>
      <c r="F15" s="5">
        <v>628.70000000000005</v>
      </c>
      <c r="G15" s="5">
        <v>723</v>
      </c>
      <c r="H15" s="5">
        <f t="shared" si="0"/>
        <v>125.74000000000001</v>
      </c>
      <c r="I15" s="11">
        <f t="shared" ca="1" si="1"/>
        <v>3</v>
      </c>
      <c r="J15" s="12">
        <f t="shared" ca="1" si="6"/>
        <v>10</v>
      </c>
      <c r="K15" s="13">
        <f t="shared" ca="1" si="2"/>
        <v>1612.9803715171029</v>
      </c>
      <c r="L15" s="14">
        <f t="shared" ca="1" si="3"/>
        <v>3.1612980371517101</v>
      </c>
      <c r="M15" s="12">
        <f t="shared" ca="1" si="4"/>
        <v>10</v>
      </c>
      <c r="N15" s="12">
        <f t="shared" ca="1" si="5"/>
        <v>0</v>
      </c>
    </row>
    <row r="17" spans="2:24" x14ac:dyDescent="0.3">
      <c r="C17" t="s">
        <v>7</v>
      </c>
      <c r="F17" t="s">
        <v>8</v>
      </c>
      <c r="G17" t="s">
        <v>10</v>
      </c>
      <c r="L17" t="s">
        <v>34</v>
      </c>
      <c r="M17" s="12">
        <f>STDEV(T17:T81,V17:V81)</f>
        <v>22.82357186447954</v>
      </c>
      <c r="P17" s="15">
        <v>1</v>
      </c>
      <c r="Q17" s="15"/>
      <c r="R17" s="15" t="s">
        <v>16</v>
      </c>
      <c r="S17" s="15">
        <v>1</v>
      </c>
      <c r="T17" s="15">
        <v>148.30000000000001</v>
      </c>
      <c r="U17" s="15" t="s">
        <v>17</v>
      </c>
      <c r="V17" s="15">
        <v>151.9</v>
      </c>
      <c r="W17" s="15">
        <v>2</v>
      </c>
      <c r="X17" s="15" t="s">
        <v>18</v>
      </c>
    </row>
    <row r="18" spans="2:24" x14ac:dyDescent="0.3">
      <c r="B18" s="4" t="s">
        <v>28</v>
      </c>
      <c r="P18" s="15">
        <v>1</v>
      </c>
      <c r="Q18" s="15"/>
      <c r="R18" s="15" t="s">
        <v>19</v>
      </c>
      <c r="S18" s="15">
        <v>3</v>
      </c>
      <c r="T18" s="15">
        <v>154.69999999999999</v>
      </c>
      <c r="U18" s="15" t="s">
        <v>17</v>
      </c>
      <c r="V18" s="15">
        <v>142.1</v>
      </c>
      <c r="W18" s="15">
        <v>4</v>
      </c>
      <c r="X18" s="15" t="s">
        <v>20</v>
      </c>
    </row>
    <row r="19" spans="2:24" x14ac:dyDescent="0.3">
      <c r="B19">
        <v>3</v>
      </c>
      <c r="C19" t="str">
        <f>VLOOKUP(B19,$B$6:$C$15,2,0)</f>
        <v>Follmer</v>
      </c>
      <c r="F19" s="6">
        <f ca="1">NORMINV(RAND(),VLOOKUP(B19,$B$6:$H$15,7,0),M17)</f>
        <v>117.21853274938003</v>
      </c>
      <c r="G19">
        <f ca="1">IF(F19&gt;F20,1,0)</f>
        <v>0</v>
      </c>
      <c r="P19" s="15">
        <v>1</v>
      </c>
      <c r="Q19" s="15"/>
      <c r="R19" s="15" t="s">
        <v>21</v>
      </c>
      <c r="S19" s="15">
        <v>5</v>
      </c>
      <c r="T19" s="15">
        <v>100.5</v>
      </c>
      <c r="U19" s="15" t="s">
        <v>17</v>
      </c>
      <c r="V19" s="15">
        <v>141.5</v>
      </c>
      <c r="W19" s="15">
        <v>6</v>
      </c>
      <c r="X19" s="15" t="s">
        <v>22</v>
      </c>
    </row>
    <row r="20" spans="2:24" x14ac:dyDescent="0.3">
      <c r="B20">
        <v>1</v>
      </c>
      <c r="C20" t="str">
        <f>VLOOKUP(B20,$B$6:$C$15,2,0)</f>
        <v>Mirkovich</v>
      </c>
      <c r="F20" s="6">
        <f ca="1">NORMINV(RAND(),VLOOKUP(B20,$B$6:$H$15,7,0),M17)</f>
        <v>136.01915873863274</v>
      </c>
      <c r="G20">
        <f ca="1">IF(G19=0,1,0)</f>
        <v>1</v>
      </c>
      <c r="P20" s="15">
        <v>1</v>
      </c>
      <c r="Q20" s="15"/>
      <c r="R20" s="15" t="s">
        <v>23</v>
      </c>
      <c r="S20" s="15">
        <v>7</v>
      </c>
      <c r="T20" s="15">
        <v>153.9</v>
      </c>
      <c r="U20" s="15" t="s">
        <v>17</v>
      </c>
      <c r="V20" s="15">
        <v>152.4</v>
      </c>
      <c r="W20" s="15">
        <v>8</v>
      </c>
      <c r="X20" s="15" t="s">
        <v>24</v>
      </c>
    </row>
    <row r="21" spans="2:24" x14ac:dyDescent="0.3">
      <c r="P21" s="15">
        <v>1</v>
      </c>
      <c r="Q21" s="15"/>
      <c r="R21" s="15" t="s">
        <v>25</v>
      </c>
      <c r="S21" s="15">
        <v>9</v>
      </c>
      <c r="T21" s="15">
        <v>119.4</v>
      </c>
      <c r="U21" s="15" t="s">
        <v>17</v>
      </c>
      <c r="V21" s="15">
        <v>130.80000000000001</v>
      </c>
      <c r="W21" s="15">
        <v>10</v>
      </c>
      <c r="X21" s="15" t="s">
        <v>26</v>
      </c>
    </row>
    <row r="22" spans="2:24" x14ac:dyDescent="0.3">
      <c r="B22">
        <v>7</v>
      </c>
      <c r="C22" t="str">
        <f>VLOOKUP(B22,$B$6:$C$15,2,0)</f>
        <v>Gallaway</v>
      </c>
      <c r="F22" s="6">
        <f ca="1">NORMINV(RAND(),VLOOKUP(B22,$B$6:$H$15,7,0),M17)</f>
        <v>120.02905030981128</v>
      </c>
      <c r="G22">
        <f ca="1">IF(F22&gt;F23,1,0)</f>
        <v>0</v>
      </c>
      <c r="P22" s="15">
        <v>2</v>
      </c>
      <c r="Q22" s="15"/>
      <c r="R22" s="15" t="s">
        <v>21</v>
      </c>
      <c r="S22" s="15">
        <v>5</v>
      </c>
      <c r="T22" s="15">
        <v>129.5</v>
      </c>
      <c r="U22" s="15" t="s">
        <v>17</v>
      </c>
      <c r="V22" s="15">
        <v>116.3</v>
      </c>
      <c r="W22" s="15">
        <v>3</v>
      </c>
      <c r="X22" s="15" t="s">
        <v>19</v>
      </c>
    </row>
    <row r="23" spans="2:24" x14ac:dyDescent="0.3">
      <c r="B23">
        <v>5</v>
      </c>
      <c r="C23" t="str">
        <f>VLOOKUP(B23,$B$6:$C$15,2,0)</f>
        <v>Tachibana</v>
      </c>
      <c r="F23" s="6">
        <f ca="1">NORMINV(RAND(),VLOOKUP(B23,$B$6:$H$15,7,0),M17)</f>
        <v>178.1815438607633</v>
      </c>
      <c r="G23">
        <f ca="1">IF(G22=0,1,0)</f>
        <v>1</v>
      </c>
      <c r="P23" s="15">
        <v>2</v>
      </c>
      <c r="Q23" s="15"/>
      <c r="R23" s="15" t="s">
        <v>18</v>
      </c>
      <c r="S23" s="15">
        <v>2</v>
      </c>
      <c r="T23" s="15">
        <v>162.4</v>
      </c>
      <c r="U23" s="15" t="s">
        <v>17</v>
      </c>
      <c r="V23" s="15">
        <v>135.4</v>
      </c>
      <c r="W23" s="15">
        <v>7</v>
      </c>
      <c r="X23" s="15" t="s">
        <v>23</v>
      </c>
    </row>
    <row r="24" spans="2:24" x14ac:dyDescent="0.3">
      <c r="P24" s="15">
        <v>2</v>
      </c>
      <c r="Q24" s="15"/>
      <c r="R24" s="15" t="s">
        <v>16</v>
      </c>
      <c r="S24" s="15">
        <v>1</v>
      </c>
      <c r="T24" s="15">
        <v>161.4</v>
      </c>
      <c r="U24" s="15" t="s">
        <v>17</v>
      </c>
      <c r="V24" s="15">
        <v>168.9</v>
      </c>
      <c r="W24" s="15">
        <v>9</v>
      </c>
      <c r="X24" s="15" t="s">
        <v>25</v>
      </c>
    </row>
    <row r="25" spans="2:24" x14ac:dyDescent="0.3">
      <c r="B25">
        <v>8</v>
      </c>
      <c r="C25" t="str">
        <f>VLOOKUP(B25,$B$6:$C$15,2,0)</f>
        <v>Clanton</v>
      </c>
      <c r="F25" s="6">
        <f ca="1">NORMINV(RAND(),VLOOKUP(B25,$B$6:$H$15,7,0),M17)</f>
        <v>171.81407778719623</v>
      </c>
      <c r="G25">
        <f ca="1">IF(F25&gt;F26,1,0)</f>
        <v>1</v>
      </c>
      <c r="P25" s="15">
        <v>2</v>
      </c>
      <c r="Q25" s="15"/>
      <c r="R25" s="15" t="s">
        <v>20</v>
      </c>
      <c r="S25" s="15">
        <v>4</v>
      </c>
      <c r="T25" s="15">
        <v>139.6</v>
      </c>
      <c r="U25" s="15" t="s">
        <v>17</v>
      </c>
      <c r="V25" s="15">
        <v>155.1</v>
      </c>
      <c r="W25" s="15">
        <v>8</v>
      </c>
      <c r="X25" s="15" t="s">
        <v>24</v>
      </c>
    </row>
    <row r="26" spans="2:24" x14ac:dyDescent="0.3">
      <c r="B26">
        <v>9</v>
      </c>
      <c r="C26" t="str">
        <f>VLOOKUP(B26,$B$6:$C$15,2,0)</f>
        <v xml:space="preserve">Fidler </v>
      </c>
      <c r="F26" s="6">
        <f ca="1">NORMINV(RAND(),VLOOKUP(B26,$B$6:$H$15,7,0),M17)</f>
        <v>133.2979373985321</v>
      </c>
      <c r="G26">
        <f ca="1">IF(G25=0,1,0)</f>
        <v>0</v>
      </c>
      <c r="P26" s="15">
        <v>2</v>
      </c>
      <c r="Q26" s="15"/>
      <c r="R26" s="15" t="s">
        <v>22</v>
      </c>
      <c r="S26" s="15">
        <v>6</v>
      </c>
      <c r="T26" s="15">
        <v>166.8</v>
      </c>
      <c r="U26" s="15" t="s">
        <v>17</v>
      </c>
      <c r="V26" s="15">
        <v>130.5</v>
      </c>
      <c r="W26" s="15">
        <v>10</v>
      </c>
      <c r="X26" s="15" t="s">
        <v>26</v>
      </c>
    </row>
    <row r="27" spans="2:24" x14ac:dyDescent="0.3">
      <c r="P27" s="15">
        <v>3</v>
      </c>
      <c r="Q27" s="15"/>
      <c r="R27" s="15" t="s">
        <v>25</v>
      </c>
      <c r="S27" s="15">
        <v>9</v>
      </c>
      <c r="T27" s="15">
        <v>149.80000000000001</v>
      </c>
      <c r="U27" s="15" t="s">
        <v>17</v>
      </c>
      <c r="V27" s="15">
        <v>200.4</v>
      </c>
      <c r="W27" s="15">
        <v>7</v>
      </c>
      <c r="X27" s="15" t="s">
        <v>23</v>
      </c>
    </row>
    <row r="28" spans="2:24" x14ac:dyDescent="0.3">
      <c r="B28">
        <v>4</v>
      </c>
      <c r="C28" t="str">
        <f>VLOOKUP(B28,$B$6:$C$15,2,0)</f>
        <v>Ito</v>
      </c>
      <c r="F28" s="6">
        <f ca="1">NORMINV(RAND(),VLOOKUP(B28,$B$6:$H$15,7,0),M17)</f>
        <v>152.59173608917357</v>
      </c>
      <c r="G28">
        <f ca="1">IF(F28&gt;F29,1,0)</f>
        <v>1</v>
      </c>
      <c r="P28" s="15">
        <v>3</v>
      </c>
      <c r="Q28" s="15"/>
      <c r="R28" s="15" t="s">
        <v>24</v>
      </c>
      <c r="S28" s="15">
        <v>8</v>
      </c>
      <c r="T28" s="15">
        <v>137.1</v>
      </c>
      <c r="U28" s="15" t="s">
        <v>17</v>
      </c>
      <c r="V28" s="15">
        <v>120.8</v>
      </c>
      <c r="W28" s="15">
        <v>3</v>
      </c>
      <c r="X28" s="15" t="s">
        <v>19</v>
      </c>
    </row>
    <row r="29" spans="2:24" x14ac:dyDescent="0.3">
      <c r="B29">
        <v>10</v>
      </c>
      <c r="C29" t="str">
        <f>VLOOKUP(B29,$B$6:$C$15,2,0)</f>
        <v>Sampson</v>
      </c>
      <c r="F29" s="6">
        <f ca="1">NORMINV(RAND(),VLOOKUP(B29,$B$6:$H$15,7,0),M17)</f>
        <v>102.99111326703871</v>
      </c>
      <c r="G29">
        <f ca="1">IF(G28=0,1,0)</f>
        <v>0</v>
      </c>
      <c r="P29" s="15">
        <v>3</v>
      </c>
      <c r="Q29" s="15"/>
      <c r="R29" s="15" t="s">
        <v>26</v>
      </c>
      <c r="S29" s="15">
        <v>10</v>
      </c>
      <c r="T29" s="15">
        <v>161.4</v>
      </c>
      <c r="U29" s="15" t="s">
        <v>17</v>
      </c>
      <c r="V29" s="15">
        <v>149.9</v>
      </c>
      <c r="W29" s="15">
        <v>5</v>
      </c>
      <c r="X29" s="15" t="s">
        <v>21</v>
      </c>
    </row>
    <row r="30" spans="2:24" x14ac:dyDescent="0.3">
      <c r="P30" s="15">
        <v>3</v>
      </c>
      <c r="Q30" s="15"/>
      <c r="R30" s="15" t="s">
        <v>20</v>
      </c>
      <c r="S30" s="15">
        <v>4</v>
      </c>
      <c r="T30" s="15">
        <v>141.9</v>
      </c>
      <c r="U30" s="15" t="s">
        <v>17</v>
      </c>
      <c r="V30" s="15">
        <v>119.7</v>
      </c>
      <c r="W30" s="15">
        <v>2</v>
      </c>
      <c r="X30" s="15" t="s">
        <v>18</v>
      </c>
    </row>
    <row r="31" spans="2:24" x14ac:dyDescent="0.3">
      <c r="B31">
        <v>2</v>
      </c>
      <c r="C31" t="str">
        <f>VLOOKUP(B31,$B$6:$C$15,2,0)</f>
        <v>Thomas</v>
      </c>
      <c r="F31" s="6">
        <f ca="1">NORMINV(RAND(),VLOOKUP(B31,$B$6:$H$15,7,0),M17)</f>
        <v>163.92911408680746</v>
      </c>
      <c r="G31">
        <f ca="1">IF(F31&gt;F32,1,0)</f>
        <v>1</v>
      </c>
      <c r="P31" s="15">
        <v>3</v>
      </c>
      <c r="Q31" s="15"/>
      <c r="R31" s="15" t="s">
        <v>22</v>
      </c>
      <c r="S31" s="15">
        <v>6</v>
      </c>
      <c r="T31" s="15">
        <v>81.900000000000006</v>
      </c>
      <c r="U31" s="15" t="s">
        <v>17</v>
      </c>
      <c r="V31" s="15">
        <v>123.8</v>
      </c>
      <c r="W31" s="15">
        <v>1</v>
      </c>
      <c r="X31" s="15" t="s">
        <v>16</v>
      </c>
    </row>
    <row r="32" spans="2:24" x14ac:dyDescent="0.3">
      <c r="B32">
        <v>6</v>
      </c>
      <c r="C32" t="str">
        <f>VLOOKUP(B32,$B$6:$C$15,2,0)</f>
        <v>Teodoro</v>
      </c>
      <c r="F32" s="6">
        <f ca="1">NORMINV(RAND(),VLOOKUP(B32,$B$6:$H$15,7,0),M17)</f>
        <v>148.8279578956332</v>
      </c>
      <c r="G32">
        <f ca="1">IF(G31=0,1,0)</f>
        <v>0</v>
      </c>
      <c r="P32" s="15">
        <v>4</v>
      </c>
      <c r="Q32" s="15"/>
      <c r="R32" s="15" t="s">
        <v>26</v>
      </c>
      <c r="S32" s="15">
        <v>10</v>
      </c>
      <c r="T32" s="15">
        <v>113.1</v>
      </c>
      <c r="U32" s="15" t="s">
        <v>17</v>
      </c>
      <c r="V32" s="15">
        <v>134.19999999999999</v>
      </c>
      <c r="W32" s="15">
        <v>8</v>
      </c>
      <c r="X32" s="15" t="s">
        <v>24</v>
      </c>
    </row>
    <row r="33" spans="2:24" x14ac:dyDescent="0.3">
      <c r="P33" s="15">
        <v>4</v>
      </c>
      <c r="Q33" s="15"/>
      <c r="R33" s="15" t="s">
        <v>23</v>
      </c>
      <c r="S33" s="15">
        <v>7</v>
      </c>
      <c r="T33" s="15">
        <v>112.2</v>
      </c>
      <c r="U33" s="15" t="s">
        <v>17</v>
      </c>
      <c r="V33" s="15">
        <v>158.30000000000001</v>
      </c>
      <c r="W33" s="15">
        <v>4</v>
      </c>
      <c r="X33" s="15" t="s">
        <v>20</v>
      </c>
    </row>
    <row r="34" spans="2:24" x14ac:dyDescent="0.3">
      <c r="B34" s="4" t="s">
        <v>29</v>
      </c>
      <c r="P34" s="15">
        <v>4</v>
      </c>
      <c r="Q34" s="15"/>
      <c r="R34" s="15" t="s">
        <v>25</v>
      </c>
      <c r="S34" s="15">
        <v>9</v>
      </c>
      <c r="T34" s="15">
        <v>122</v>
      </c>
      <c r="U34" s="15" t="s">
        <v>17</v>
      </c>
      <c r="V34" s="15">
        <v>119.2</v>
      </c>
      <c r="W34" s="15">
        <v>6</v>
      </c>
      <c r="X34" s="15" t="s">
        <v>22</v>
      </c>
    </row>
    <row r="35" spans="2:24" x14ac:dyDescent="0.3">
      <c r="B35">
        <v>1</v>
      </c>
      <c r="C35" t="str">
        <f>VLOOKUP(B35,$B$6:$C$15,2,0)</f>
        <v>Mirkovich</v>
      </c>
      <c r="F35" s="6">
        <f ca="1">NORMINV(RAND(),VLOOKUP(B35,$B$6:$H$15,7,0),M17)</f>
        <v>150.11670125113957</v>
      </c>
      <c r="G35">
        <f ca="1">IF(F35&gt;F36,1,0)</f>
        <v>0</v>
      </c>
      <c r="P35" s="15">
        <v>4</v>
      </c>
      <c r="Q35" s="15"/>
      <c r="R35" s="15" t="s">
        <v>19</v>
      </c>
      <c r="S35" s="15">
        <v>3</v>
      </c>
      <c r="T35" s="15">
        <v>169.3</v>
      </c>
      <c r="U35" s="15" t="s">
        <v>17</v>
      </c>
      <c r="V35" s="15">
        <v>140.19999999999999</v>
      </c>
      <c r="W35" s="15">
        <v>2</v>
      </c>
      <c r="X35" s="15" t="s">
        <v>18</v>
      </c>
    </row>
    <row r="36" spans="2:24" x14ac:dyDescent="0.3">
      <c r="B36">
        <v>7</v>
      </c>
      <c r="C36" t="str">
        <f>VLOOKUP(B36,$B$6:$C$15,2,0)</f>
        <v>Gallaway</v>
      </c>
      <c r="F36" s="6">
        <f ca="1">NORMINV(RAND(),VLOOKUP(B36,$B$6:$H$15,7,0),M17)</f>
        <v>157.6819104985631</v>
      </c>
      <c r="G36">
        <f ca="1">IF(G35=0,1,0)</f>
        <v>1</v>
      </c>
      <c r="P36" s="15">
        <v>4</v>
      </c>
      <c r="Q36" s="15"/>
      <c r="R36" s="15" t="s">
        <v>21</v>
      </c>
      <c r="S36" s="15">
        <v>5</v>
      </c>
      <c r="T36" s="15">
        <v>140.9</v>
      </c>
      <c r="U36" s="15" t="s">
        <v>17</v>
      </c>
      <c r="V36" s="15">
        <v>121.5</v>
      </c>
      <c r="W36" s="15">
        <v>1</v>
      </c>
      <c r="X36" s="15" t="s">
        <v>16</v>
      </c>
    </row>
    <row r="37" spans="2:24" x14ac:dyDescent="0.3">
      <c r="P37" s="15">
        <v>5</v>
      </c>
      <c r="Q37" s="15"/>
      <c r="R37" s="15" t="s">
        <v>22</v>
      </c>
      <c r="S37" s="15">
        <v>6</v>
      </c>
      <c r="T37" s="15">
        <v>151.69999999999999</v>
      </c>
      <c r="U37" s="15" t="s">
        <v>17</v>
      </c>
      <c r="V37" s="15">
        <v>133.30000000000001</v>
      </c>
      <c r="W37" s="15">
        <v>4</v>
      </c>
      <c r="X37" s="15" t="s">
        <v>20</v>
      </c>
    </row>
    <row r="38" spans="2:24" x14ac:dyDescent="0.3">
      <c r="B38">
        <v>5</v>
      </c>
      <c r="C38" t="str">
        <f>VLOOKUP(B38,$B$6:$C$15,2,0)</f>
        <v>Tachibana</v>
      </c>
      <c r="F38" s="6">
        <f ca="1">NORMINV(RAND(),VLOOKUP(B38,$B$6:$H$15,7,0),M17)</f>
        <v>146.21527344078046</v>
      </c>
      <c r="G38">
        <f ca="1">IF(F38&gt;F39,1,0)</f>
        <v>1</v>
      </c>
      <c r="P38" s="15">
        <v>5</v>
      </c>
      <c r="Q38" s="15"/>
      <c r="R38" s="15" t="s">
        <v>18</v>
      </c>
      <c r="S38" s="15">
        <v>2</v>
      </c>
      <c r="T38" s="15">
        <v>135.1</v>
      </c>
      <c r="U38" s="15" t="s">
        <v>17</v>
      </c>
      <c r="V38" s="15">
        <v>177.1</v>
      </c>
      <c r="W38" s="15">
        <v>8</v>
      </c>
      <c r="X38" s="15" t="s">
        <v>24</v>
      </c>
    </row>
    <row r="39" spans="2:24" x14ac:dyDescent="0.3">
      <c r="B39">
        <v>8</v>
      </c>
      <c r="C39" t="str">
        <f>VLOOKUP(B39,$B$6:$C$15,2,0)</f>
        <v>Clanton</v>
      </c>
      <c r="F39" s="6">
        <f ca="1">NORMINV(RAND(),VLOOKUP(B39,$B$6:$H$15,7,0),M17)</f>
        <v>129.11061615397307</v>
      </c>
      <c r="G39">
        <f ca="1">IF(G38=0,1,0)</f>
        <v>0</v>
      </c>
      <c r="P39" s="15">
        <v>5</v>
      </c>
      <c r="Q39" s="15"/>
      <c r="R39" s="15" t="s">
        <v>16</v>
      </c>
      <c r="S39" s="15">
        <v>1</v>
      </c>
      <c r="T39" s="15">
        <v>152.80000000000001</v>
      </c>
      <c r="U39" s="15" t="s">
        <v>17</v>
      </c>
      <c r="V39" s="15">
        <v>92.8</v>
      </c>
      <c r="W39" s="15">
        <v>10</v>
      </c>
      <c r="X39" s="15" t="s">
        <v>26</v>
      </c>
    </row>
    <row r="40" spans="2:24" x14ac:dyDescent="0.3">
      <c r="P40" s="15">
        <v>5</v>
      </c>
      <c r="Q40" s="15"/>
      <c r="R40" s="15" t="s">
        <v>19</v>
      </c>
      <c r="S40" s="15">
        <v>3</v>
      </c>
      <c r="T40" s="15">
        <v>91.9</v>
      </c>
      <c r="U40" s="15" t="s">
        <v>17</v>
      </c>
      <c r="V40" s="15">
        <v>148.30000000000001</v>
      </c>
      <c r="W40" s="15">
        <v>7</v>
      </c>
      <c r="X40" s="15" t="s">
        <v>23</v>
      </c>
    </row>
    <row r="41" spans="2:24" x14ac:dyDescent="0.3">
      <c r="B41">
        <v>9</v>
      </c>
      <c r="C41" t="str">
        <f>VLOOKUP(B41,$B$6:$C$15,2,0)</f>
        <v xml:space="preserve">Fidler </v>
      </c>
      <c r="F41" s="6">
        <f ca="1">NORMINV(RAND(),VLOOKUP(B41,$B$6:$H$15,7,0),M17)</f>
        <v>148.22046854010711</v>
      </c>
      <c r="G41">
        <f ca="1">IF(F41&gt;F42,1,0)</f>
        <v>1</v>
      </c>
      <c r="P41" s="15">
        <v>5</v>
      </c>
      <c r="Q41" s="15"/>
      <c r="R41" s="15" t="s">
        <v>21</v>
      </c>
      <c r="S41" s="15">
        <v>5</v>
      </c>
      <c r="T41" s="15">
        <v>149.5</v>
      </c>
      <c r="U41" s="15" t="s">
        <v>17</v>
      </c>
      <c r="V41" s="15">
        <v>124.8</v>
      </c>
      <c r="W41" s="15">
        <v>9</v>
      </c>
      <c r="X41" s="15" t="s">
        <v>25</v>
      </c>
    </row>
    <row r="42" spans="2:24" x14ac:dyDescent="0.3">
      <c r="B42">
        <v>4</v>
      </c>
      <c r="C42" t="str">
        <f>VLOOKUP(B42,$B$6:$C$15,2,0)</f>
        <v>Ito</v>
      </c>
      <c r="F42" s="6">
        <f ca="1">NORMINV(RAND(),VLOOKUP(B42,$B$6:$H$15,7,0),M17)</f>
        <v>109.76960828177448</v>
      </c>
      <c r="G42">
        <f ca="1">IF(G41=0,1,0)</f>
        <v>0</v>
      </c>
      <c r="P42" s="15">
        <v>6</v>
      </c>
      <c r="Q42" s="15"/>
      <c r="R42" s="15" t="s">
        <v>19</v>
      </c>
      <c r="S42" s="15">
        <v>3</v>
      </c>
      <c r="T42" s="15"/>
      <c r="U42" s="15" t="s">
        <v>17</v>
      </c>
      <c r="V42" s="15"/>
      <c r="W42" s="15">
        <v>1</v>
      </c>
      <c r="X42" s="15" t="s">
        <v>16</v>
      </c>
    </row>
    <row r="43" spans="2:24" x14ac:dyDescent="0.3">
      <c r="P43" s="15">
        <v>6</v>
      </c>
      <c r="Q43" s="15"/>
      <c r="R43" s="15" t="s">
        <v>23</v>
      </c>
      <c r="S43" s="15">
        <v>7</v>
      </c>
      <c r="T43" s="15"/>
      <c r="U43" s="15" t="s">
        <v>17</v>
      </c>
      <c r="V43" s="15"/>
      <c r="W43" s="15">
        <v>5</v>
      </c>
      <c r="X43" s="15" t="s">
        <v>21</v>
      </c>
    </row>
    <row r="44" spans="2:24" x14ac:dyDescent="0.3">
      <c r="B44">
        <v>10</v>
      </c>
      <c r="C44" t="str">
        <f>VLOOKUP(B44,$B$6:$C$15,2,0)</f>
        <v>Sampson</v>
      </c>
      <c r="F44" s="6">
        <f ca="1">NORMINV(RAND(),VLOOKUP(B44,$B$6:$H$15,7,0),M17)</f>
        <v>95.802722715772973</v>
      </c>
      <c r="G44">
        <f ca="1">IF(F44&gt;F45,1,0)</f>
        <v>0</v>
      </c>
      <c r="P44" s="15">
        <v>6</v>
      </c>
      <c r="Q44" s="15"/>
      <c r="R44" s="15" t="s">
        <v>24</v>
      </c>
      <c r="S44" s="15">
        <v>8</v>
      </c>
      <c r="T44" s="15"/>
      <c r="U44" s="15" t="s">
        <v>17</v>
      </c>
      <c r="V44" s="15"/>
      <c r="W44" s="15">
        <v>9</v>
      </c>
      <c r="X44" s="15" t="s">
        <v>25</v>
      </c>
    </row>
    <row r="45" spans="2:24" x14ac:dyDescent="0.3">
      <c r="B45">
        <v>2</v>
      </c>
      <c r="C45" t="str">
        <f>VLOOKUP(B45,$B$6:$C$15,2,0)</f>
        <v>Thomas</v>
      </c>
      <c r="F45" s="6">
        <f ca="1">NORMINV(RAND(),VLOOKUP(B45,$B$6:$H$15,7,0),M17)</f>
        <v>115.50813176212638</v>
      </c>
      <c r="G45">
        <f ca="1">IF(G44=0,1,0)</f>
        <v>1</v>
      </c>
      <c r="P45" s="15">
        <v>6</v>
      </c>
      <c r="Q45" s="15"/>
      <c r="R45" s="15" t="s">
        <v>20</v>
      </c>
      <c r="S45" s="15">
        <v>4</v>
      </c>
      <c r="T45" s="15"/>
      <c r="U45" s="15" t="s">
        <v>17</v>
      </c>
      <c r="V45" s="15"/>
      <c r="W45" s="15">
        <v>10</v>
      </c>
      <c r="X45" s="15" t="s">
        <v>26</v>
      </c>
    </row>
    <row r="46" spans="2:24" x14ac:dyDescent="0.3">
      <c r="P46" s="15">
        <v>6</v>
      </c>
      <c r="Q46" s="15"/>
      <c r="R46" s="15" t="s">
        <v>18</v>
      </c>
      <c r="S46" s="15">
        <v>2</v>
      </c>
      <c r="T46" s="15"/>
      <c r="U46" s="15" t="s">
        <v>17</v>
      </c>
      <c r="V46" s="15"/>
      <c r="W46" s="15">
        <v>6</v>
      </c>
      <c r="X46" s="15" t="s">
        <v>22</v>
      </c>
    </row>
    <row r="47" spans="2:24" x14ac:dyDescent="0.3">
      <c r="B47">
        <v>6</v>
      </c>
      <c r="C47" t="str">
        <f>VLOOKUP(B47,$B$6:$C$15,2,0)</f>
        <v>Teodoro</v>
      </c>
      <c r="F47" s="6">
        <f ca="1">NORMINV(RAND(),VLOOKUP(B47,$B$6:$H$15,7,0),M17)</f>
        <v>136.72745688247699</v>
      </c>
      <c r="G47">
        <f ca="1">IF(F47&gt;F48,1,0)</f>
        <v>1</v>
      </c>
      <c r="P47" s="15">
        <v>7</v>
      </c>
      <c r="Q47" s="15"/>
      <c r="R47" s="15" t="s">
        <v>16</v>
      </c>
      <c r="S47" s="15">
        <v>1</v>
      </c>
      <c r="T47" s="15"/>
      <c r="U47" s="15" t="s">
        <v>17</v>
      </c>
      <c r="V47" s="15"/>
      <c r="W47" s="15">
        <v>7</v>
      </c>
      <c r="X47" s="15" t="s">
        <v>23</v>
      </c>
    </row>
    <row r="48" spans="2:24" x14ac:dyDescent="0.3">
      <c r="B48">
        <v>3</v>
      </c>
      <c r="C48" t="str">
        <f>VLOOKUP(B48,$B$6:$C$15,2,0)</f>
        <v>Follmer</v>
      </c>
      <c r="F48" s="6">
        <f ca="1">NORMINV(RAND(),VLOOKUP(B48,$B$6:$H$15,7,0),M17)</f>
        <v>108.65956707033651</v>
      </c>
      <c r="G48">
        <f ca="1">IF(G47=0,1,0)</f>
        <v>0</v>
      </c>
      <c r="P48" s="15">
        <v>7</v>
      </c>
      <c r="Q48" s="15"/>
      <c r="R48" s="15" t="s">
        <v>21</v>
      </c>
      <c r="S48" s="15">
        <v>5</v>
      </c>
      <c r="T48" s="15"/>
      <c r="U48" s="15" t="s">
        <v>17</v>
      </c>
      <c r="V48" s="15"/>
      <c r="W48" s="15">
        <v>8</v>
      </c>
      <c r="X48" s="15" t="s">
        <v>24</v>
      </c>
    </row>
    <row r="49" spans="2:24" x14ac:dyDescent="0.3">
      <c r="P49" s="15">
        <v>7</v>
      </c>
      <c r="Q49" s="15"/>
      <c r="R49" s="15" t="s">
        <v>25</v>
      </c>
      <c r="S49" s="15">
        <v>9</v>
      </c>
      <c r="T49" s="15"/>
      <c r="U49" s="15" t="s">
        <v>17</v>
      </c>
      <c r="V49" s="15"/>
      <c r="W49" s="15">
        <v>4</v>
      </c>
      <c r="X49" s="15" t="s">
        <v>20</v>
      </c>
    </row>
    <row r="50" spans="2:24" x14ac:dyDescent="0.3">
      <c r="B50" s="4" t="s">
        <v>30</v>
      </c>
      <c r="P50" s="15">
        <v>7</v>
      </c>
      <c r="Q50" s="15"/>
      <c r="R50" s="15" t="s">
        <v>26</v>
      </c>
      <c r="S50" s="15">
        <v>10</v>
      </c>
      <c r="T50" s="15"/>
      <c r="U50" s="15" t="s">
        <v>17</v>
      </c>
      <c r="V50" s="15"/>
      <c r="W50" s="15">
        <v>2</v>
      </c>
      <c r="X50" s="15" t="s">
        <v>18</v>
      </c>
    </row>
    <row r="51" spans="2:24" x14ac:dyDescent="0.3">
      <c r="B51">
        <v>8</v>
      </c>
      <c r="C51" t="str">
        <f>VLOOKUP(B51,$B$6:$C$15,2,0)</f>
        <v>Clanton</v>
      </c>
      <c r="F51" s="6">
        <f ca="1">NORMINV(RAND(),VLOOKUP(B51,$B$6:$H$15,7,0),M17)</f>
        <v>142.91023346910549</v>
      </c>
      <c r="G51">
        <f ca="1">IF(F51&gt;F52,1,0)</f>
        <v>1</v>
      </c>
      <c r="P51" s="15">
        <v>7</v>
      </c>
      <c r="Q51" s="15"/>
      <c r="R51" s="15" t="s">
        <v>22</v>
      </c>
      <c r="S51" s="15">
        <v>6</v>
      </c>
      <c r="T51" s="15"/>
      <c r="U51" s="15" t="s">
        <v>17</v>
      </c>
      <c r="V51" s="15"/>
      <c r="W51" s="15">
        <v>3</v>
      </c>
      <c r="X51" s="15" t="s">
        <v>19</v>
      </c>
    </row>
    <row r="52" spans="2:24" x14ac:dyDescent="0.3">
      <c r="B52">
        <v>1</v>
      </c>
      <c r="C52" t="str">
        <f>VLOOKUP(B52,$B$6:$C$15,2,0)</f>
        <v>Mirkovich</v>
      </c>
      <c r="F52" s="6">
        <f ca="1">NORMINV(RAND(),VLOOKUP(B52,$B$6:$H$15,7,0),M17)</f>
        <v>131.11181705764841</v>
      </c>
      <c r="G52">
        <f ca="1">IF(G51=0,1,0)</f>
        <v>0</v>
      </c>
      <c r="P52" s="15">
        <v>8</v>
      </c>
      <c r="Q52" s="15"/>
      <c r="R52" s="15" t="s">
        <v>24</v>
      </c>
      <c r="S52" s="15">
        <v>8</v>
      </c>
      <c r="T52" s="15"/>
      <c r="U52" s="15" t="s">
        <v>17</v>
      </c>
      <c r="V52" s="15"/>
      <c r="W52" s="15">
        <v>1</v>
      </c>
      <c r="X52" s="15" t="s">
        <v>16</v>
      </c>
    </row>
    <row r="53" spans="2:24" x14ac:dyDescent="0.3">
      <c r="P53" s="15">
        <v>8</v>
      </c>
      <c r="Q53" s="15"/>
      <c r="R53" s="15" t="s">
        <v>20</v>
      </c>
      <c r="S53" s="15">
        <v>4</v>
      </c>
      <c r="T53" s="15"/>
      <c r="U53" s="15" t="s">
        <v>17</v>
      </c>
      <c r="V53" s="15"/>
      <c r="W53" s="15">
        <v>5</v>
      </c>
      <c r="X53" s="15" t="s">
        <v>21</v>
      </c>
    </row>
    <row r="54" spans="2:24" x14ac:dyDescent="0.3">
      <c r="B54">
        <v>4</v>
      </c>
      <c r="C54" t="str">
        <f>VLOOKUP(B54,$B$6:$C$15,2,0)</f>
        <v>Ito</v>
      </c>
      <c r="F54" s="6">
        <f ca="1">NORMINV(RAND(),VLOOKUP(B54,$B$6:$H$15,7,0),M17)</f>
        <v>118.61424193985231</v>
      </c>
      <c r="G54">
        <f ca="1">IF(F54&gt;F55,1,0)</f>
        <v>0</v>
      </c>
      <c r="P54" s="15">
        <v>8</v>
      </c>
      <c r="Q54" s="15"/>
      <c r="R54" s="15" t="s">
        <v>18</v>
      </c>
      <c r="S54" s="15">
        <v>2</v>
      </c>
      <c r="T54" s="15"/>
      <c r="U54" s="15" t="s">
        <v>17</v>
      </c>
      <c r="V54" s="15"/>
      <c r="W54" s="15">
        <v>9</v>
      </c>
      <c r="X54" s="15" t="s">
        <v>25</v>
      </c>
    </row>
    <row r="55" spans="2:24" x14ac:dyDescent="0.3">
      <c r="B55">
        <v>5</v>
      </c>
      <c r="C55" t="str">
        <f>VLOOKUP(B55,$B$6:$C$15,2,0)</f>
        <v>Tachibana</v>
      </c>
      <c r="F55" s="6">
        <f ca="1">NORMINV(RAND(),VLOOKUP(B55,$B$6:$H$15,7,0),M17)</f>
        <v>190.87834474757017</v>
      </c>
      <c r="G55">
        <f ca="1">IF(G54=0,1,0)</f>
        <v>1</v>
      </c>
      <c r="P55" s="15">
        <v>8</v>
      </c>
      <c r="Q55" s="15"/>
      <c r="R55" s="15" t="s">
        <v>19</v>
      </c>
      <c r="S55" s="15">
        <v>3</v>
      </c>
      <c r="T55" s="15"/>
      <c r="U55" s="15" t="s">
        <v>17</v>
      </c>
      <c r="V55" s="15"/>
      <c r="W55" s="15">
        <v>10</v>
      </c>
      <c r="X55" s="15" t="s">
        <v>26</v>
      </c>
    </row>
    <row r="56" spans="2:24" x14ac:dyDescent="0.3">
      <c r="P56" s="15">
        <v>8</v>
      </c>
      <c r="Q56" s="15"/>
      <c r="R56" s="15" t="s">
        <v>23</v>
      </c>
      <c r="S56" s="15">
        <v>7</v>
      </c>
      <c r="T56" s="15"/>
      <c r="U56" s="15" t="s">
        <v>17</v>
      </c>
      <c r="V56" s="15"/>
      <c r="W56" s="15">
        <v>6</v>
      </c>
      <c r="X56" s="15" t="s">
        <v>22</v>
      </c>
    </row>
    <row r="57" spans="2:24" x14ac:dyDescent="0.3">
      <c r="B57">
        <v>2</v>
      </c>
      <c r="C57" t="str">
        <f>VLOOKUP(B57,$B$6:$C$15,2,0)</f>
        <v>Thomas</v>
      </c>
      <c r="F57" s="6">
        <f ca="1">NORMINV(RAND(),VLOOKUP(B57,$B$6:$H$15,7,0),M17)</f>
        <v>220.83490079053473</v>
      </c>
      <c r="G57">
        <f ca="1">IF(F57&gt;F58,1,0)</f>
        <v>1</v>
      </c>
      <c r="P57" s="15">
        <v>9</v>
      </c>
      <c r="Q57" s="15"/>
      <c r="R57" s="15" t="s">
        <v>16</v>
      </c>
      <c r="S57" s="15">
        <v>1</v>
      </c>
      <c r="T57" s="15"/>
      <c r="U57" s="15" t="s">
        <v>17</v>
      </c>
      <c r="V57" s="15"/>
      <c r="W57" s="15">
        <v>4</v>
      </c>
      <c r="X57" s="15" t="s">
        <v>20</v>
      </c>
    </row>
    <row r="58" spans="2:24" x14ac:dyDescent="0.3">
      <c r="B58">
        <v>9</v>
      </c>
      <c r="C58" t="str">
        <f>VLOOKUP(B58,$B$6:$C$15,2,0)</f>
        <v xml:space="preserve">Fidler </v>
      </c>
      <c r="F58" s="6">
        <f ca="1">NORMINV(RAND(),VLOOKUP(B58,$B$6:$H$15,7,0),M17)</f>
        <v>114.03857636594337</v>
      </c>
      <c r="G58">
        <f ca="1">IF(G57=0,1,0)</f>
        <v>0</v>
      </c>
      <c r="P58" s="15">
        <v>9</v>
      </c>
      <c r="Q58" s="15"/>
      <c r="R58" s="15" t="s">
        <v>24</v>
      </c>
      <c r="S58" s="15">
        <v>8</v>
      </c>
      <c r="T58" s="15"/>
      <c r="U58" s="15" t="s">
        <v>17</v>
      </c>
      <c r="V58" s="15"/>
      <c r="W58" s="15">
        <v>2</v>
      </c>
      <c r="X58" s="15" t="s">
        <v>18</v>
      </c>
    </row>
    <row r="59" spans="2:24" x14ac:dyDescent="0.3">
      <c r="P59" s="15">
        <v>9</v>
      </c>
      <c r="Q59" s="15"/>
      <c r="R59" s="15" t="s">
        <v>22</v>
      </c>
      <c r="S59" s="15">
        <v>6</v>
      </c>
      <c r="T59" s="15"/>
      <c r="U59" s="15" t="s">
        <v>17</v>
      </c>
      <c r="V59" s="15"/>
      <c r="W59" s="15">
        <v>5</v>
      </c>
      <c r="X59" s="15" t="s">
        <v>21</v>
      </c>
    </row>
    <row r="60" spans="2:24" x14ac:dyDescent="0.3">
      <c r="B60">
        <v>3</v>
      </c>
      <c r="C60" t="str">
        <f>VLOOKUP(B60,$B$6:$C$15,2,0)</f>
        <v>Follmer</v>
      </c>
      <c r="F60" s="6">
        <f ca="1">NORMINV(RAND(),VLOOKUP(B60,$B$6:$H$15,7,0),M17)</f>
        <v>151.85746760783678</v>
      </c>
      <c r="G60">
        <f ca="1">IF(F60&gt;F61,1,0)</f>
        <v>1</v>
      </c>
      <c r="P60" s="15">
        <v>9</v>
      </c>
      <c r="Q60" s="15"/>
      <c r="R60" s="15" t="s">
        <v>23</v>
      </c>
      <c r="S60" s="15">
        <v>7</v>
      </c>
      <c r="T60" s="15"/>
      <c r="U60" s="15" t="s">
        <v>17</v>
      </c>
      <c r="V60" s="15"/>
      <c r="W60" s="15">
        <v>3</v>
      </c>
      <c r="X60" s="15" t="s">
        <v>19</v>
      </c>
    </row>
    <row r="61" spans="2:24" x14ac:dyDescent="0.3">
      <c r="B61">
        <v>10</v>
      </c>
      <c r="C61" t="str">
        <f>VLOOKUP(B61,$B$6:$C$15,2,0)</f>
        <v>Sampson</v>
      </c>
      <c r="F61" s="6">
        <f ca="1">NORMINV(RAND(),VLOOKUP(B61,$B$6:$H$15,7,0),M17)</f>
        <v>146.20117062639449</v>
      </c>
      <c r="G61">
        <f ca="1">IF(G60=0,1,0)</f>
        <v>0</v>
      </c>
      <c r="P61" s="15">
        <v>9</v>
      </c>
      <c r="Q61" s="15"/>
      <c r="R61" s="15" t="s">
        <v>26</v>
      </c>
      <c r="S61" s="15">
        <v>10</v>
      </c>
      <c r="T61" s="15"/>
      <c r="U61" s="15" t="s">
        <v>17</v>
      </c>
      <c r="V61" s="15"/>
      <c r="W61" s="15">
        <v>9</v>
      </c>
      <c r="X61" s="15" t="s">
        <v>25</v>
      </c>
    </row>
    <row r="62" spans="2:24" x14ac:dyDescent="0.3">
      <c r="P62" s="15">
        <v>10</v>
      </c>
      <c r="Q62" s="15"/>
      <c r="R62" s="15" t="s">
        <v>21</v>
      </c>
      <c r="S62" s="15">
        <v>5</v>
      </c>
      <c r="T62" s="15"/>
      <c r="U62" s="15" t="s">
        <v>17</v>
      </c>
      <c r="V62" s="15"/>
      <c r="W62" s="15">
        <v>2</v>
      </c>
      <c r="X62" s="15" t="s">
        <v>18</v>
      </c>
    </row>
    <row r="63" spans="2:24" x14ac:dyDescent="0.3">
      <c r="B63">
        <v>7</v>
      </c>
      <c r="C63" t="str">
        <f>VLOOKUP(B63,$B$6:$C$15,2,0)</f>
        <v>Gallaway</v>
      </c>
      <c r="F63" s="6">
        <f ca="1">NORMINV(RAND(),VLOOKUP(B63,$B$6:$H$15,7,0),M17)</f>
        <v>162.06695319997471</v>
      </c>
      <c r="G63">
        <f ca="1">IF(F63&gt;F64,1,0)</f>
        <v>1</v>
      </c>
      <c r="P63" s="15">
        <v>10</v>
      </c>
      <c r="Q63" s="15"/>
      <c r="R63" s="15" t="s">
        <v>20</v>
      </c>
      <c r="S63" s="15">
        <v>4</v>
      </c>
      <c r="T63" s="15"/>
      <c r="U63" s="15" t="s">
        <v>17</v>
      </c>
      <c r="V63" s="15"/>
      <c r="W63" s="15">
        <v>3</v>
      </c>
      <c r="X63" s="15" t="s">
        <v>19</v>
      </c>
    </row>
    <row r="64" spans="2:24" x14ac:dyDescent="0.3">
      <c r="B64">
        <v>6</v>
      </c>
      <c r="C64" t="str">
        <f>VLOOKUP(B64,$B$6:$C$15,2,0)</f>
        <v>Teodoro</v>
      </c>
      <c r="F64" s="6">
        <f ca="1">NORMINV(RAND(),VLOOKUP(B64,$B$6:$H$15,7,0),M17)</f>
        <v>155.89689400128836</v>
      </c>
      <c r="G64">
        <f ca="1">IF(G63=0,1,0)</f>
        <v>0</v>
      </c>
      <c r="P64" s="15">
        <v>10</v>
      </c>
      <c r="Q64" s="15"/>
      <c r="R64" s="15" t="s">
        <v>25</v>
      </c>
      <c r="S64" s="15">
        <v>9</v>
      </c>
      <c r="T64" s="15"/>
      <c r="U64" s="15" t="s">
        <v>17</v>
      </c>
      <c r="V64" s="15"/>
      <c r="W64" s="15">
        <v>1</v>
      </c>
      <c r="X64" s="15" t="s">
        <v>16</v>
      </c>
    </row>
    <row r="65" spans="2:24" x14ac:dyDescent="0.3">
      <c r="P65" s="15">
        <v>10</v>
      </c>
      <c r="Q65" s="15"/>
      <c r="R65" s="15" t="s">
        <v>24</v>
      </c>
      <c r="S65" s="15">
        <v>8</v>
      </c>
      <c r="T65" s="15"/>
      <c r="U65" s="15" t="s">
        <v>17</v>
      </c>
      <c r="V65" s="15"/>
      <c r="W65" s="15">
        <v>7</v>
      </c>
      <c r="X65" s="15" t="s">
        <v>23</v>
      </c>
    </row>
    <row r="66" spans="2:24" x14ac:dyDescent="0.3">
      <c r="B66" s="4" t="s">
        <v>31</v>
      </c>
      <c r="P66" s="15">
        <v>10</v>
      </c>
      <c r="Q66" s="15"/>
      <c r="R66" s="15" t="s">
        <v>26</v>
      </c>
      <c r="S66" s="15">
        <v>10</v>
      </c>
      <c r="T66" s="15"/>
      <c r="U66" s="15" t="s">
        <v>17</v>
      </c>
      <c r="V66" s="15"/>
      <c r="W66" s="15">
        <v>6</v>
      </c>
      <c r="X66" s="15" t="s">
        <v>22</v>
      </c>
    </row>
    <row r="67" spans="2:24" x14ac:dyDescent="0.3">
      <c r="B67">
        <v>1</v>
      </c>
      <c r="C67" t="str">
        <f>VLOOKUP(B67,$B$6:$C$15,2,0)</f>
        <v>Mirkovich</v>
      </c>
      <c r="F67" s="6">
        <f ca="1">NORMINV(RAND(),VLOOKUP(B67,$B$6:$H$15,7,0),M17)</f>
        <v>120.26327182500555</v>
      </c>
      <c r="G67">
        <f ca="1">IF(F67&gt;F68,1,0)</f>
        <v>0</v>
      </c>
      <c r="P67" s="15">
        <v>11</v>
      </c>
      <c r="Q67" s="15"/>
      <c r="R67" s="15" t="s">
        <v>25</v>
      </c>
      <c r="S67" s="15">
        <v>9</v>
      </c>
      <c r="T67" s="15"/>
      <c r="U67" s="15" t="s">
        <v>17</v>
      </c>
      <c r="V67" s="15"/>
      <c r="W67" s="15">
        <v>3</v>
      </c>
      <c r="X67" s="15" t="s">
        <v>19</v>
      </c>
    </row>
    <row r="68" spans="2:24" x14ac:dyDescent="0.3">
      <c r="B68">
        <v>4</v>
      </c>
      <c r="C68" t="str">
        <f>VLOOKUP(B68,$B$6:$C$15,2,0)</f>
        <v>Ito</v>
      </c>
      <c r="F68" s="6">
        <f ca="1">NORMINV(RAND(),VLOOKUP(B68,$B$6:$H$15,7,0),M17)</f>
        <v>166.67766552006688</v>
      </c>
      <c r="G68">
        <f ca="1">IF(G67=0,1,0)</f>
        <v>1</v>
      </c>
      <c r="P68" s="15">
        <v>11</v>
      </c>
      <c r="Q68" s="15"/>
      <c r="R68" s="15" t="s">
        <v>23</v>
      </c>
      <c r="S68" s="15">
        <v>7</v>
      </c>
      <c r="T68" s="15"/>
      <c r="U68" s="15" t="s">
        <v>17</v>
      </c>
      <c r="V68" s="15"/>
      <c r="W68" s="15">
        <v>2</v>
      </c>
      <c r="X68" s="15" t="s">
        <v>18</v>
      </c>
    </row>
    <row r="69" spans="2:24" x14ac:dyDescent="0.3">
      <c r="P69" s="15">
        <v>11</v>
      </c>
      <c r="Q69" s="15"/>
      <c r="R69" s="15" t="s">
        <v>21</v>
      </c>
      <c r="S69" s="15">
        <v>5</v>
      </c>
      <c r="T69" s="15"/>
      <c r="U69" s="15" t="s">
        <v>17</v>
      </c>
      <c r="V69" s="15"/>
      <c r="W69" s="15">
        <v>10</v>
      </c>
      <c r="X69" s="15" t="s">
        <v>26</v>
      </c>
    </row>
    <row r="70" spans="2:24" x14ac:dyDescent="0.3">
      <c r="B70">
        <v>8</v>
      </c>
      <c r="C70" t="str">
        <f>VLOOKUP(B70,$B$6:$C$15,2,0)</f>
        <v>Clanton</v>
      </c>
      <c r="F70" s="6">
        <f ca="1">NORMINV(RAND(),VLOOKUP(B70,$B$6:$H$15,7,0),M17)</f>
        <v>126.63741791573915</v>
      </c>
      <c r="G70">
        <f ca="1">IF(F70&gt;F71,1,0)</f>
        <v>0</v>
      </c>
      <c r="P70" s="15">
        <v>11</v>
      </c>
      <c r="Q70" s="15"/>
      <c r="R70" s="15" t="s">
        <v>24</v>
      </c>
      <c r="S70" s="15">
        <v>8</v>
      </c>
      <c r="T70" s="15"/>
      <c r="U70" s="15" t="s">
        <v>17</v>
      </c>
      <c r="V70" s="15"/>
      <c r="W70" s="15">
        <v>4</v>
      </c>
      <c r="X70" s="15" t="s">
        <v>20</v>
      </c>
    </row>
    <row r="71" spans="2:24" x14ac:dyDescent="0.3">
      <c r="B71">
        <v>2</v>
      </c>
      <c r="C71" t="str">
        <f>VLOOKUP(B71,$B$6:$C$15,2,0)</f>
        <v>Thomas</v>
      </c>
      <c r="F71" s="6">
        <f ca="1">NORMINV(RAND(),VLOOKUP(B71,$B$6:$H$15,7,0),M17)</f>
        <v>129.39707003316801</v>
      </c>
      <c r="G71">
        <f ca="1">IF(G70=0,1,0)</f>
        <v>1</v>
      </c>
      <c r="P71" s="15">
        <v>11</v>
      </c>
      <c r="Q71" s="15"/>
      <c r="R71" s="15" t="s">
        <v>16</v>
      </c>
      <c r="S71" s="15">
        <v>1</v>
      </c>
      <c r="T71" s="15"/>
      <c r="U71" s="15" t="s">
        <v>17</v>
      </c>
      <c r="V71" s="15"/>
      <c r="W71" s="15">
        <v>6</v>
      </c>
      <c r="X71" s="15" t="s">
        <v>22</v>
      </c>
    </row>
    <row r="72" spans="2:24" x14ac:dyDescent="0.3">
      <c r="P72" s="15">
        <v>12</v>
      </c>
      <c r="Q72" s="15"/>
      <c r="R72" s="15" t="s">
        <v>26</v>
      </c>
      <c r="S72" s="15">
        <v>10</v>
      </c>
      <c r="T72" s="15"/>
      <c r="U72" s="15" t="s">
        <v>17</v>
      </c>
      <c r="V72" s="15"/>
      <c r="W72" s="15">
        <v>7</v>
      </c>
      <c r="X72" s="15" t="s">
        <v>23</v>
      </c>
    </row>
    <row r="73" spans="2:24" x14ac:dyDescent="0.3">
      <c r="B73">
        <v>6</v>
      </c>
      <c r="C73" t="str">
        <f>VLOOKUP(B73,$B$6:$C$15,2,0)</f>
        <v>Teodoro</v>
      </c>
      <c r="F73" s="6">
        <f ca="1">NORMINV(RAND(),VLOOKUP(B73,$B$6:$H$15,7,0),M17)</f>
        <v>101.90788895793419</v>
      </c>
      <c r="G73">
        <f ca="1">IF(F73&gt;F74,1,0)</f>
        <v>0</v>
      </c>
      <c r="P73" s="15">
        <v>12</v>
      </c>
      <c r="Q73" s="15"/>
      <c r="R73" s="15" t="s">
        <v>19</v>
      </c>
      <c r="S73" s="15">
        <v>3</v>
      </c>
      <c r="T73" s="15"/>
      <c r="U73" s="15" t="s">
        <v>17</v>
      </c>
      <c r="V73" s="15"/>
      <c r="W73" s="15">
        <v>8</v>
      </c>
      <c r="X73" s="15" t="s">
        <v>24</v>
      </c>
    </row>
    <row r="74" spans="2:24" x14ac:dyDescent="0.3">
      <c r="B74">
        <v>5</v>
      </c>
      <c r="C74" t="str">
        <f>VLOOKUP(B74,$B$6:$C$15,2,0)</f>
        <v>Tachibana</v>
      </c>
      <c r="F74" s="6">
        <f ca="1">NORMINV(RAND(),VLOOKUP(B74,$B$6:$H$15,7,0),M17)</f>
        <v>135.9523450510564</v>
      </c>
      <c r="G74">
        <f ca="1">IF(G73=0,1,0)</f>
        <v>1</v>
      </c>
      <c r="P74" s="15">
        <v>12</v>
      </c>
      <c r="Q74" s="15"/>
      <c r="R74" s="15" t="s">
        <v>22</v>
      </c>
      <c r="S74" s="15">
        <v>6</v>
      </c>
      <c r="T74" s="15"/>
      <c r="U74" s="15" t="s">
        <v>17</v>
      </c>
      <c r="V74" s="15"/>
      <c r="W74" s="15">
        <v>9</v>
      </c>
      <c r="X74" s="15" t="s">
        <v>25</v>
      </c>
    </row>
    <row r="75" spans="2:24" x14ac:dyDescent="0.3">
      <c r="P75" s="15">
        <v>12</v>
      </c>
      <c r="Q75" s="15"/>
      <c r="R75" s="15" t="s">
        <v>18</v>
      </c>
      <c r="S75" s="15">
        <v>2</v>
      </c>
      <c r="T75" s="15"/>
      <c r="U75" s="15" t="s">
        <v>17</v>
      </c>
      <c r="V75" s="15"/>
      <c r="W75" s="15">
        <v>4</v>
      </c>
      <c r="X75" s="15" t="s">
        <v>20</v>
      </c>
    </row>
    <row r="76" spans="2:24" x14ac:dyDescent="0.3">
      <c r="B76">
        <v>7</v>
      </c>
      <c r="C76" t="str">
        <f>VLOOKUP(B76,$B$6:$C$15,2,0)</f>
        <v>Gallaway</v>
      </c>
      <c r="F76" s="6">
        <f ca="1">NORMINV(RAND(),VLOOKUP(B76,$B$6:$H$15,7,0),M17)</f>
        <v>166.60464167953967</v>
      </c>
      <c r="G76">
        <f ca="1">IF(F76&gt;F77,1,0)</f>
        <v>1</v>
      </c>
      <c r="P76" s="15">
        <v>12</v>
      </c>
      <c r="Q76" s="15"/>
      <c r="R76" s="15" t="s">
        <v>16</v>
      </c>
      <c r="S76" s="15">
        <v>1</v>
      </c>
      <c r="T76" s="15"/>
      <c r="U76" s="15" t="s">
        <v>17</v>
      </c>
      <c r="V76" s="15"/>
      <c r="W76" s="15">
        <v>5</v>
      </c>
      <c r="X76" s="15" t="s">
        <v>21</v>
      </c>
    </row>
    <row r="77" spans="2:24" x14ac:dyDescent="0.3">
      <c r="B77">
        <v>3</v>
      </c>
      <c r="C77" t="str">
        <f>VLOOKUP(B77,$B$6:$C$15,2,0)</f>
        <v>Follmer</v>
      </c>
      <c r="F77" s="6">
        <f ca="1">NORMINV(RAND(),VLOOKUP(B77,$B$6:$H$15,7,0),M17)</f>
        <v>134.36197766104439</v>
      </c>
      <c r="G77">
        <f ca="1">IF(G76=0,1,0)</f>
        <v>0</v>
      </c>
      <c r="P77" s="15">
        <v>13</v>
      </c>
      <c r="Q77" s="15"/>
      <c r="R77" s="15" t="s">
        <v>22</v>
      </c>
      <c r="S77" s="15">
        <v>6</v>
      </c>
      <c r="T77" s="15"/>
      <c r="U77" s="15" t="s">
        <v>17</v>
      </c>
      <c r="V77" s="15"/>
      <c r="W77" s="15">
        <v>8</v>
      </c>
      <c r="X77" s="15" t="s">
        <v>24</v>
      </c>
    </row>
    <row r="78" spans="2:24" x14ac:dyDescent="0.3">
      <c r="P78" s="15">
        <v>13</v>
      </c>
      <c r="Q78" s="15"/>
      <c r="R78" s="15" t="s">
        <v>20</v>
      </c>
      <c r="S78" s="15">
        <v>4</v>
      </c>
      <c r="T78" s="15"/>
      <c r="U78" s="15" t="s">
        <v>17</v>
      </c>
      <c r="V78" s="15"/>
      <c r="W78" s="15">
        <v>7</v>
      </c>
      <c r="X78" s="15" t="s">
        <v>23</v>
      </c>
    </row>
    <row r="79" spans="2:24" x14ac:dyDescent="0.3">
      <c r="B79">
        <v>10</v>
      </c>
      <c r="C79" t="str">
        <f>VLOOKUP(B79,$B$6:$C$15,2,0)</f>
        <v>Sampson</v>
      </c>
      <c r="F79" s="6">
        <f ca="1">NORMINV(RAND(),VLOOKUP(B79,$B$6:$H$15,7,0),M17)</f>
        <v>157.92906639573073</v>
      </c>
      <c r="G79">
        <f ca="1">IF(F79&gt;F80,1,0)</f>
        <v>1</v>
      </c>
      <c r="P79" s="15">
        <v>13</v>
      </c>
      <c r="Q79" s="15"/>
      <c r="R79" s="15" t="s">
        <v>26</v>
      </c>
      <c r="S79" s="15">
        <v>10</v>
      </c>
      <c r="T79" s="15"/>
      <c r="U79" s="15" t="s">
        <v>17</v>
      </c>
      <c r="V79" s="15"/>
      <c r="W79" s="15">
        <v>1</v>
      </c>
      <c r="X79" s="15" t="s">
        <v>16</v>
      </c>
    </row>
    <row r="80" spans="2:24" x14ac:dyDescent="0.3">
      <c r="B80">
        <v>9</v>
      </c>
      <c r="C80" t="str">
        <f>VLOOKUP(B80,$B$6:$C$15,2,0)</f>
        <v xml:space="preserve">Fidler </v>
      </c>
      <c r="F80" s="6">
        <f ca="1">NORMINV(RAND(),VLOOKUP(B80,$B$6:$H$15,7,0),M17)</f>
        <v>138.61085850149627</v>
      </c>
      <c r="G80">
        <f ca="1">IF(G79=0,1,0)</f>
        <v>0</v>
      </c>
      <c r="P80" s="15">
        <v>13</v>
      </c>
      <c r="Q80" s="15"/>
      <c r="R80" s="15" t="s">
        <v>18</v>
      </c>
      <c r="S80" s="15">
        <v>2</v>
      </c>
      <c r="T80" s="15"/>
      <c r="U80" s="15" t="s">
        <v>17</v>
      </c>
      <c r="V80" s="15"/>
      <c r="W80" s="15">
        <v>3</v>
      </c>
      <c r="X80" s="15" t="s">
        <v>19</v>
      </c>
    </row>
    <row r="81" spans="2:24" x14ac:dyDescent="0.3">
      <c r="P81" s="15">
        <v>13</v>
      </c>
      <c r="Q81" s="15"/>
      <c r="R81" s="15" t="s">
        <v>25</v>
      </c>
      <c r="S81" s="15">
        <v>9</v>
      </c>
      <c r="T81" s="15"/>
      <c r="U81" s="15" t="s">
        <v>17</v>
      </c>
      <c r="V81" s="15"/>
      <c r="W81" s="15">
        <v>5</v>
      </c>
      <c r="X81" s="15" t="s">
        <v>21</v>
      </c>
    </row>
    <row r="82" spans="2:24" x14ac:dyDescent="0.3">
      <c r="B82" s="4" t="s">
        <v>32</v>
      </c>
    </row>
    <row r="83" spans="2:24" x14ac:dyDescent="0.3">
      <c r="B83">
        <v>5</v>
      </c>
      <c r="C83" t="str">
        <f>VLOOKUP(B83,$B$6:$C$15,2,0)</f>
        <v>Tachibana</v>
      </c>
      <c r="F83" s="6">
        <f ca="1">NORMINV(RAND(),VLOOKUP(B83,$B$6:$H$15,7,0),M17)</f>
        <v>112.00926494692722</v>
      </c>
      <c r="G83">
        <f ca="1">IF(F83&gt;F84,1,0)</f>
        <v>0</v>
      </c>
    </row>
    <row r="84" spans="2:24" x14ac:dyDescent="0.3">
      <c r="B84">
        <v>2</v>
      </c>
      <c r="C84" t="str">
        <f>VLOOKUP(B84,$B$6:$C$15,2,0)</f>
        <v>Thomas</v>
      </c>
      <c r="F84" s="6">
        <f ca="1">NORMINV(RAND(),VLOOKUP(B84,$B$6:$H$15,7,0),M17)</f>
        <v>161.49911552528002</v>
      </c>
      <c r="G84">
        <f ca="1">IF(G83=0,1,0)</f>
        <v>1</v>
      </c>
    </row>
    <row r="86" spans="2:24" x14ac:dyDescent="0.3">
      <c r="B86">
        <v>4</v>
      </c>
      <c r="C86" t="str">
        <f>VLOOKUP(B86,$B$6:$C$15,2,0)</f>
        <v>Ito</v>
      </c>
      <c r="F86" s="6">
        <f ca="1">NORMINV(RAND(),VLOOKUP(B86,$B$6:$H$15,7,0),M17)</f>
        <v>159.73162499156595</v>
      </c>
      <c r="G86">
        <f ca="1">IF(F86&gt;F87,1,0)</f>
        <v>1</v>
      </c>
    </row>
    <row r="87" spans="2:24" x14ac:dyDescent="0.3">
      <c r="B87">
        <v>3</v>
      </c>
      <c r="C87" t="str">
        <f>VLOOKUP(B87,$B$6:$C$15,2,0)</f>
        <v>Follmer</v>
      </c>
      <c r="F87" s="6">
        <f ca="1">NORMINV(RAND(),VLOOKUP(B87,$B$6:$H$15,7,0),M17)</f>
        <v>94.795996412458265</v>
      </c>
      <c r="G87">
        <f ca="1">IF(G86=0,1,0)</f>
        <v>0</v>
      </c>
    </row>
    <row r="89" spans="2:24" x14ac:dyDescent="0.3">
      <c r="B89">
        <v>9</v>
      </c>
      <c r="C89" t="str">
        <f>VLOOKUP(B89,$B$6:$C$15,2,0)</f>
        <v xml:space="preserve">Fidler </v>
      </c>
      <c r="F89" s="6">
        <f ca="1">NORMINV(RAND(),VLOOKUP(B89,$B$6:$H$15,7,0),M17)</f>
        <v>179.10656047806606</v>
      </c>
      <c r="G89">
        <f ca="1">IF(F89&gt;F90,1,0)</f>
        <v>1</v>
      </c>
    </row>
    <row r="90" spans="2:24" x14ac:dyDescent="0.3">
      <c r="B90">
        <v>1</v>
      </c>
      <c r="C90" t="str">
        <f>VLOOKUP(B90,$B$6:$C$15,2,0)</f>
        <v>Mirkovich</v>
      </c>
      <c r="F90" s="6">
        <f ca="1">NORMINV(RAND(),VLOOKUP(B90,$B$6:$H$15,7,0),M17)</f>
        <v>116.14830228498134</v>
      </c>
      <c r="G90">
        <f ca="1">IF(G89=0,1,0)</f>
        <v>0</v>
      </c>
    </row>
    <row r="92" spans="2:24" x14ac:dyDescent="0.3">
      <c r="B92">
        <v>8</v>
      </c>
      <c r="C92" t="str">
        <f>VLOOKUP(B92,$B$6:$C$15,2,0)</f>
        <v>Clanton</v>
      </c>
      <c r="F92" s="6">
        <f ca="1">NORMINV(RAND(),VLOOKUP(B92,$B$6:$H$15,7,0),M17)</f>
        <v>113.81841302671769</v>
      </c>
      <c r="G92">
        <f ca="1">IF(F92&gt;F93,1,0)</f>
        <v>0</v>
      </c>
    </row>
    <row r="93" spans="2:24" x14ac:dyDescent="0.3">
      <c r="B93">
        <v>7</v>
      </c>
      <c r="C93" t="str">
        <f>VLOOKUP(B93,$B$6:$C$15,2,0)</f>
        <v>Gallaway</v>
      </c>
      <c r="F93" s="6">
        <f ca="1">NORMINV(RAND(),VLOOKUP(B93,$B$6:$H$15,7,0),M17)</f>
        <v>152.70018913702742</v>
      </c>
      <c r="G93">
        <f ca="1">IF(G92=0,1,0)</f>
        <v>1</v>
      </c>
    </row>
    <row r="95" spans="2:24" x14ac:dyDescent="0.3">
      <c r="B95">
        <v>10</v>
      </c>
      <c r="C95" t="str">
        <f>VLOOKUP(B95,$B$6:$C$15,2,0)</f>
        <v>Sampson</v>
      </c>
      <c r="F95" s="6">
        <f ca="1">NORMINV(RAND(),VLOOKUP(B95,$B$6:$H$15,7,0),M17)</f>
        <v>117.25081068146153</v>
      </c>
      <c r="G95">
        <f ca="1">IF(F95&gt;F96,1,0)</f>
        <v>0</v>
      </c>
    </row>
    <row r="96" spans="2:24" x14ac:dyDescent="0.3">
      <c r="B96">
        <v>6</v>
      </c>
      <c r="C96" t="str">
        <f>VLOOKUP(B96,$B$6:$C$15,2,0)</f>
        <v>Teodoro</v>
      </c>
      <c r="F96" s="6">
        <f ca="1">NORMINV(RAND(),VLOOKUP(B96,$B$6:$H$15,7,0),M17)</f>
        <v>155.84811087166173</v>
      </c>
      <c r="G96">
        <f ca="1">IF(G95=0,1,0)</f>
        <v>1</v>
      </c>
    </row>
    <row r="98" spans="2:7" x14ac:dyDescent="0.3">
      <c r="B98" s="4" t="s">
        <v>33</v>
      </c>
    </row>
    <row r="99" spans="2:7" x14ac:dyDescent="0.3">
      <c r="B99">
        <v>9</v>
      </c>
      <c r="C99" t="str">
        <f>VLOOKUP(B99,$B$6:$C$15,2,0)</f>
        <v xml:space="preserve">Fidler </v>
      </c>
      <c r="F99" s="6">
        <f ca="1">NORMINV(RAND(),VLOOKUP(B99,$B$6:$H$15,7,0),M17)</f>
        <v>143.64533057056596</v>
      </c>
      <c r="G99">
        <f ca="1">IF(F99&gt;F100,1,0)</f>
        <v>1</v>
      </c>
    </row>
    <row r="100" spans="2:7" x14ac:dyDescent="0.3">
      <c r="B100">
        <v>3</v>
      </c>
      <c r="C100" t="str">
        <f>VLOOKUP(B100,$B$6:$C$15,2,0)</f>
        <v>Follmer</v>
      </c>
      <c r="F100" s="6">
        <f ca="1">NORMINV(RAND(),VLOOKUP(B100,$B$6:$H$15,7,0),M17)</f>
        <v>114.30918711156882</v>
      </c>
      <c r="G100">
        <f ca="1">IF(G99=0,1,0)</f>
        <v>0</v>
      </c>
    </row>
    <row r="102" spans="2:7" x14ac:dyDescent="0.3">
      <c r="B102">
        <v>7</v>
      </c>
      <c r="C102" t="str">
        <f>VLOOKUP(B102,$B$6:$C$15,2,0)</f>
        <v>Gallaway</v>
      </c>
      <c r="F102" s="6">
        <f ca="1">NORMINV(RAND(),VLOOKUP(B102,$B$6:$H$15,7,0),M17)</f>
        <v>148.31498057657876</v>
      </c>
      <c r="G102">
        <f ca="1">IF(F102&gt;F103,1,0)</f>
        <v>0</v>
      </c>
    </row>
    <row r="103" spans="2:7" x14ac:dyDescent="0.3">
      <c r="B103">
        <v>2</v>
      </c>
      <c r="C103" t="str">
        <f>VLOOKUP(B103,$B$6:$C$15,2,0)</f>
        <v>Thomas</v>
      </c>
      <c r="F103" s="6">
        <f ca="1">NORMINV(RAND(),VLOOKUP(B103,$B$6:$H$15,7,0),M17)</f>
        <v>159.59042488785968</v>
      </c>
      <c r="G103">
        <f ca="1">IF(G102=0,1,0)</f>
        <v>1</v>
      </c>
    </row>
    <row r="105" spans="2:7" x14ac:dyDescent="0.3">
      <c r="B105">
        <v>5</v>
      </c>
      <c r="C105" t="str">
        <f>VLOOKUP(B105,$B$6:$C$15,2,0)</f>
        <v>Tachibana</v>
      </c>
      <c r="F105" s="6">
        <f ca="1">NORMINV(RAND(),VLOOKUP(B105,$B$6:$H$15,7,0),M17)</f>
        <v>131.4559439850662</v>
      </c>
      <c r="G105">
        <f ca="1">IF(F105&gt;F106,1,0)</f>
        <v>1</v>
      </c>
    </row>
    <row r="106" spans="2:7" x14ac:dyDescent="0.3">
      <c r="B106">
        <v>10</v>
      </c>
      <c r="C106" t="str">
        <f>VLOOKUP(B106,$B$6:$C$15,2,0)</f>
        <v>Sampson</v>
      </c>
      <c r="F106" s="6">
        <f ca="1">NORMINV(RAND(),VLOOKUP(B106,$B$6:$H$15,7,0),M17)</f>
        <v>110.19832264373801</v>
      </c>
      <c r="G106">
        <f ca="1">IF(G105=0,1,0)</f>
        <v>0</v>
      </c>
    </row>
    <row r="108" spans="2:7" x14ac:dyDescent="0.3">
      <c r="B108">
        <v>8</v>
      </c>
      <c r="C108" t="str">
        <f>VLOOKUP(B108,$B$6:$C$15,2,0)</f>
        <v>Clanton</v>
      </c>
      <c r="F108" s="6">
        <f ca="1">NORMINV(RAND(),VLOOKUP(B108,$B$6:$H$15,7,0),M17)</f>
        <v>181.71137514311221</v>
      </c>
      <c r="G108">
        <f ca="1">IF(F108&gt;F109,1,0)</f>
        <v>1</v>
      </c>
    </row>
    <row r="109" spans="2:7" x14ac:dyDescent="0.3">
      <c r="B109">
        <v>4</v>
      </c>
      <c r="C109" t="str">
        <f>VLOOKUP(B109,$B$6:$C$15,2,0)</f>
        <v>Ito</v>
      </c>
      <c r="F109" s="6">
        <f ca="1">NORMINV(RAND(),VLOOKUP(B109,$B$6:$H$15,7,0),M17)</f>
        <v>141.51572248513421</v>
      </c>
      <c r="G109">
        <f ca="1">IF(G108=0,1,0)</f>
        <v>0</v>
      </c>
    </row>
    <row r="111" spans="2:7" x14ac:dyDescent="0.3">
      <c r="B111">
        <v>1</v>
      </c>
      <c r="C111" t="str">
        <f>VLOOKUP(B111,$B$6:$C$15,2,0)</f>
        <v>Mirkovich</v>
      </c>
      <c r="F111" s="6">
        <f ca="1">NORMINV(RAND(),VLOOKUP(B111,$B$6:$H$15,7,0),M17)</f>
        <v>164.06800977655197</v>
      </c>
      <c r="G111">
        <f ca="1">IF(F111&gt;F112,1,0)</f>
        <v>1</v>
      </c>
    </row>
    <row r="112" spans="2:7" x14ac:dyDescent="0.3">
      <c r="B112">
        <v>6</v>
      </c>
      <c r="C112" t="str">
        <f>VLOOKUP(B112,$B$6:$C$15,2,0)</f>
        <v>Teodoro</v>
      </c>
      <c r="F112" s="6">
        <f ca="1">NORMINV(RAND(),VLOOKUP(B112,$B$6:$H$15,7,0),M17)</f>
        <v>125.11687694058524</v>
      </c>
      <c r="G112">
        <f ca="1">IF(G111=0,1,0)</f>
        <v>0</v>
      </c>
    </row>
    <row r="114" spans="2:7" x14ac:dyDescent="0.3">
      <c r="B114" s="4" t="s">
        <v>5</v>
      </c>
    </row>
    <row r="115" spans="2:7" x14ac:dyDescent="0.3">
      <c r="B115">
        <v>10</v>
      </c>
      <c r="C115" t="str">
        <f>VLOOKUP(B115,$B$6:$C$15,2,0)</f>
        <v>Sampson</v>
      </c>
      <c r="F115" s="6">
        <f ca="1">NORMINV(RAND(),VLOOKUP(B115,$B$6:$H$15,7,0),M17)</f>
        <v>137.42856564656054</v>
      </c>
      <c r="G115">
        <f ca="1">IF(F115&gt;F116,1,0)</f>
        <v>0</v>
      </c>
    </row>
    <row r="116" spans="2:7" x14ac:dyDescent="0.3">
      <c r="B116">
        <v>7</v>
      </c>
      <c r="C116" t="str">
        <f>VLOOKUP(B116,$B$6:$C$15,2,0)</f>
        <v>Gallaway</v>
      </c>
      <c r="F116" s="6">
        <f ca="1">NORMINV(RAND(),VLOOKUP(B116,$B$6:$H$15,7,0),M17)</f>
        <v>154.79078891465551</v>
      </c>
      <c r="G116">
        <f ca="1">IF(G115=0,1,0)</f>
        <v>1</v>
      </c>
    </row>
    <row r="118" spans="2:7" x14ac:dyDescent="0.3">
      <c r="B118">
        <v>3</v>
      </c>
      <c r="C118" t="str">
        <f>VLOOKUP(B118,$B$6:$C$15,2,0)</f>
        <v>Follmer</v>
      </c>
      <c r="F118" s="6">
        <f ca="1">NORMINV(RAND(),VLOOKUP(B118,$B$6:$H$15,7,0),M17)</f>
        <v>135.01081434707964</v>
      </c>
      <c r="G118">
        <f ca="1">IF(F118&gt;F119,1,0)</f>
        <v>0</v>
      </c>
    </row>
    <row r="119" spans="2:7" x14ac:dyDescent="0.3">
      <c r="B119">
        <v>8</v>
      </c>
      <c r="C119" t="str">
        <f>VLOOKUP(B119,$B$6:$C$15,2,0)</f>
        <v>Clanton</v>
      </c>
      <c r="F119" s="6">
        <f ca="1">NORMINV(RAND(),VLOOKUP(B119,$B$6:$H$15,7,0),M17)</f>
        <v>173.96052567077328</v>
      </c>
      <c r="G119">
        <f ca="1">IF(G118=0,1,0)</f>
        <v>1</v>
      </c>
    </row>
    <row r="121" spans="2:7" x14ac:dyDescent="0.3">
      <c r="B121">
        <v>6</v>
      </c>
      <c r="C121" t="str">
        <f>VLOOKUP(B121,$B$6:$C$15,2,0)</f>
        <v>Teodoro</v>
      </c>
      <c r="F121" s="6">
        <f ca="1">NORMINV(RAND(),VLOOKUP(B121,$B$6:$H$15,7,0),M17)</f>
        <v>178.58299751431403</v>
      </c>
      <c r="G121">
        <f ca="1">IF(F121&gt;F122,1,0)</f>
        <v>1</v>
      </c>
    </row>
    <row r="122" spans="2:7" x14ac:dyDescent="0.3">
      <c r="B122">
        <v>9</v>
      </c>
      <c r="C122" t="str">
        <f>VLOOKUP(B122,$B$6:$C$15,2,0)</f>
        <v xml:space="preserve">Fidler </v>
      </c>
      <c r="F122" s="6">
        <f ca="1">NORMINV(RAND(),VLOOKUP(B122,$B$6:$H$15,7,0),M17)</f>
        <v>143.16282207261168</v>
      </c>
      <c r="G122">
        <f ca="1">IF(G121=0,1,0)</f>
        <v>0</v>
      </c>
    </row>
    <row r="124" spans="2:7" x14ac:dyDescent="0.3">
      <c r="B124">
        <v>2</v>
      </c>
      <c r="C124" t="str">
        <f>VLOOKUP(B124,$B$6:$C$15,2,0)</f>
        <v>Thomas</v>
      </c>
      <c r="F124" s="6">
        <f ca="1">NORMINV(RAND(),VLOOKUP(B124,$B$6:$H$15,7,0),M17)</f>
        <v>184.84554743021084</v>
      </c>
      <c r="G124">
        <f ca="1">IF(F124&gt;F125,1,0)</f>
        <v>1</v>
      </c>
    </row>
    <row r="125" spans="2:7" x14ac:dyDescent="0.3">
      <c r="B125">
        <v>4</v>
      </c>
      <c r="C125" t="str">
        <f>VLOOKUP(B125,$B$6:$C$15,2,0)</f>
        <v>Ito</v>
      </c>
      <c r="F125" s="6">
        <f ca="1">NORMINV(RAND(),VLOOKUP(B125,$B$6:$H$15,7,0),M17)</f>
        <v>105.009577440877</v>
      </c>
      <c r="G125">
        <f ca="1">IF(G124=0,1,0)</f>
        <v>0</v>
      </c>
    </row>
    <row r="127" spans="2:7" x14ac:dyDescent="0.3">
      <c r="B127">
        <v>1</v>
      </c>
      <c r="C127" t="str">
        <f>VLOOKUP(B127,$B$6:$C$15,2,0)</f>
        <v>Mirkovich</v>
      </c>
      <c r="F127" s="6">
        <f ca="1">NORMINV(RAND(),VLOOKUP(B127,$B$6:$H$15,7,0),M17)</f>
        <v>105.38081532555341</v>
      </c>
      <c r="G127">
        <f ca="1">IF(F127&gt;F128,1,0)</f>
        <v>0</v>
      </c>
    </row>
    <row r="128" spans="2:7" x14ac:dyDescent="0.3">
      <c r="B128">
        <v>5</v>
      </c>
      <c r="C128" t="str">
        <f>VLOOKUP(B128,$B$6:$C$15,2,0)</f>
        <v>Tachibana</v>
      </c>
      <c r="F128" s="6">
        <f ca="1">NORMINV(RAND(),VLOOKUP(B128,$B$6:$H$15,7,0),M17)</f>
        <v>119.60306788571017</v>
      </c>
      <c r="G128">
        <f ca="1">IF(G127=0,1,0)</f>
        <v>1</v>
      </c>
    </row>
    <row r="130" spans="2:7" x14ac:dyDescent="0.3">
      <c r="B130" s="4" t="s">
        <v>6</v>
      </c>
    </row>
    <row r="131" spans="2:7" x14ac:dyDescent="0.3">
      <c r="B131">
        <v>6</v>
      </c>
      <c r="C131" t="str">
        <f>VLOOKUP(B131,$B$6:$C$15,2,0)</f>
        <v>Teodoro</v>
      </c>
      <c r="F131" s="6">
        <f ca="1">NORMINV(RAND(),VLOOKUP(B131,$B$6:$H$15,7,0),M17)</f>
        <v>194.0306417963626</v>
      </c>
      <c r="G131">
        <f ca="1">IF(F131&gt;F132,1,0)</f>
        <v>1</v>
      </c>
    </row>
    <row r="132" spans="2:7" x14ac:dyDescent="0.3">
      <c r="B132">
        <v>8</v>
      </c>
      <c r="C132" t="str">
        <f>VLOOKUP(B132,$B$6:$C$15,2,0)</f>
        <v>Clanton</v>
      </c>
      <c r="F132" s="6">
        <f ca="1">NORMINV(RAND(),VLOOKUP(B132,$B$6:$H$15,7,0),M17)</f>
        <v>171.69361933941505</v>
      </c>
      <c r="G132">
        <f ca="1">IF(G131=0,1,0)</f>
        <v>0</v>
      </c>
    </row>
    <row r="134" spans="2:7" x14ac:dyDescent="0.3">
      <c r="B134">
        <v>4</v>
      </c>
      <c r="C134" t="str">
        <f>VLOOKUP(B134,$B$6:$C$15,2,0)</f>
        <v>Ito</v>
      </c>
      <c r="F134" s="6">
        <f ca="1">NORMINV(RAND(),VLOOKUP(B134,$B$6:$H$15,7,0),M17)</f>
        <v>141.81613297133487</v>
      </c>
      <c r="G134">
        <f ca="1">IF(F134&gt;F135,1,0)</f>
        <v>1</v>
      </c>
    </row>
    <row r="135" spans="2:7" x14ac:dyDescent="0.3">
      <c r="B135">
        <v>7</v>
      </c>
      <c r="C135" t="str">
        <f>VLOOKUP(B135,$B$6:$C$15,2,0)</f>
        <v>Gallaway</v>
      </c>
      <c r="F135" s="6">
        <f ca="1">NORMINV(RAND(),VLOOKUP(B135,$B$6:$H$15,7,0),M17)</f>
        <v>127.33009640009162</v>
      </c>
      <c r="G135">
        <f ca="1">IF(G134=0,1,0)</f>
        <v>0</v>
      </c>
    </row>
    <row r="137" spans="2:7" x14ac:dyDescent="0.3">
      <c r="B137">
        <v>10</v>
      </c>
      <c r="C137" t="str">
        <f>VLOOKUP(B137,$B$6:$C$15,2,0)</f>
        <v>Sampson</v>
      </c>
      <c r="F137" s="6">
        <f ca="1">NORMINV(RAND(),VLOOKUP(B137,$B$6:$H$15,7,0),M17)</f>
        <v>116.4785995404058</v>
      </c>
      <c r="G137">
        <f ca="1">IF(F137&gt;F138,1,0)</f>
        <v>0</v>
      </c>
    </row>
    <row r="138" spans="2:7" x14ac:dyDescent="0.3">
      <c r="B138">
        <v>1</v>
      </c>
      <c r="C138" t="str">
        <f>VLOOKUP(B138,$B$6:$C$15,2,0)</f>
        <v>Mirkovich</v>
      </c>
      <c r="F138" s="6">
        <f ca="1">NORMINV(RAND(),VLOOKUP(B138,$B$6:$H$15,7,0),M17)</f>
        <v>166.29571181508231</v>
      </c>
      <c r="G138">
        <f ca="1">IF(G137=0,1,0)</f>
        <v>1</v>
      </c>
    </row>
    <row r="140" spans="2:7" x14ac:dyDescent="0.3">
      <c r="B140">
        <v>2</v>
      </c>
      <c r="C140" t="str">
        <f>VLOOKUP(B140,$B$6:$C$15,2,0)</f>
        <v>Thomas</v>
      </c>
      <c r="F140" s="6">
        <f ca="1">NORMINV(RAND(),VLOOKUP(B140,$B$6:$H$15,7,0),M17)</f>
        <v>146.36208907078108</v>
      </c>
      <c r="G140">
        <f ca="1">IF(F140&gt;F141,1,0)</f>
        <v>1</v>
      </c>
    </row>
    <row r="141" spans="2:7" x14ac:dyDescent="0.3">
      <c r="B141">
        <v>3</v>
      </c>
      <c r="C141" t="str">
        <f>VLOOKUP(B141,$B$6:$C$15,2,0)</f>
        <v>Follmer</v>
      </c>
      <c r="F141" s="6">
        <f ca="1">NORMINV(RAND(),VLOOKUP(B141,$B$6:$H$15,7,0),M17)</f>
        <v>125.69664818898389</v>
      </c>
      <c r="G141">
        <f ca="1">IF(G140=0,1,0)</f>
        <v>0</v>
      </c>
    </row>
    <row r="143" spans="2:7" x14ac:dyDescent="0.3">
      <c r="B143">
        <v>9</v>
      </c>
      <c r="C143" t="str">
        <f>VLOOKUP(B143,$B$6:$C$15,2,0)</f>
        <v xml:space="preserve">Fidler </v>
      </c>
      <c r="F143" s="6">
        <f ca="1">NORMINV(RAND(),VLOOKUP(B143,$B$6:$H$15,7,0),M17)</f>
        <v>126.40878600520065</v>
      </c>
      <c r="G143">
        <f ca="1">IF(F143&gt;F144,1,0)</f>
        <v>0</v>
      </c>
    </row>
    <row r="144" spans="2:7" x14ac:dyDescent="0.3">
      <c r="B144">
        <v>5</v>
      </c>
      <c r="C144" t="str">
        <f>VLOOKUP(B144,$B$6:$C$15,2,0)</f>
        <v>Tachibana</v>
      </c>
      <c r="F144" s="6">
        <f ca="1">NORMINV(RAND(),VLOOKUP(B144,$B$6:$H$15,7,0),M17)</f>
        <v>137.67731415159562</v>
      </c>
      <c r="G144">
        <f ca="1">IF(G143=0,1,0)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EAEA-2D74-49C3-A6B1-D88D78AE1FDD}">
  <dimension ref="B5:AC70"/>
  <sheetViews>
    <sheetView tabSelected="1" topLeftCell="G1" workbookViewId="0">
      <selection activeCell="X6" sqref="X6"/>
    </sheetView>
  </sheetViews>
  <sheetFormatPr defaultRowHeight="14.4" x14ac:dyDescent="0.3"/>
  <sheetData>
    <row r="5" spans="2:29" x14ac:dyDescent="0.3">
      <c r="M5" t="s">
        <v>41</v>
      </c>
      <c r="N5" t="s">
        <v>40</v>
      </c>
      <c r="Y5" t="s">
        <v>37</v>
      </c>
      <c r="Z5" t="s">
        <v>38</v>
      </c>
      <c r="AA5" t="s">
        <v>39</v>
      </c>
      <c r="AB5" t="s">
        <v>42</v>
      </c>
      <c r="AC5" t="s">
        <v>43</v>
      </c>
    </row>
    <row r="6" spans="2:29" x14ac:dyDescent="0.3">
      <c r="B6" s="15">
        <v>1</v>
      </c>
      <c r="C6" s="15"/>
      <c r="D6" s="15" t="s">
        <v>16</v>
      </c>
      <c r="E6" s="15">
        <v>1</v>
      </c>
      <c r="F6" s="15">
        <v>148.30000000000001</v>
      </c>
      <c r="G6" s="15" t="s">
        <v>17</v>
      </c>
      <c r="H6" s="15">
        <v>151.9</v>
      </c>
      <c r="I6" s="15">
        <v>2</v>
      </c>
      <c r="J6" s="15" t="s">
        <v>18</v>
      </c>
      <c r="M6" s="15">
        <v>1</v>
      </c>
      <c r="N6" s="15" t="s">
        <v>16</v>
      </c>
      <c r="Q6" s="15">
        <v>1</v>
      </c>
      <c r="R6" s="15"/>
      <c r="S6" s="15" t="s">
        <v>16</v>
      </c>
      <c r="T6" s="15">
        <v>1</v>
      </c>
      <c r="U6" s="15">
        <v>148.30000000000001</v>
      </c>
      <c r="Y6" s="15">
        <v>1</v>
      </c>
      <c r="Z6" s="15">
        <v>1</v>
      </c>
      <c r="AA6" s="15">
        <v>2</v>
      </c>
      <c r="AB6" s="15" t="s">
        <v>16</v>
      </c>
      <c r="AC6" s="15" t="s">
        <v>18</v>
      </c>
    </row>
    <row r="7" spans="2:29" x14ac:dyDescent="0.3">
      <c r="B7" s="15">
        <v>1</v>
      </c>
      <c r="C7" s="15"/>
      <c r="D7" s="15" t="s">
        <v>19</v>
      </c>
      <c r="E7" s="15">
        <v>3</v>
      </c>
      <c r="F7" s="15">
        <v>154.69999999999999</v>
      </c>
      <c r="G7" s="15" t="s">
        <v>17</v>
      </c>
      <c r="H7" s="15">
        <v>142.1</v>
      </c>
      <c r="I7" s="15">
        <v>4</v>
      </c>
      <c r="J7" s="15" t="s">
        <v>20</v>
      </c>
      <c r="M7" s="15">
        <v>3</v>
      </c>
      <c r="N7" s="15" t="s">
        <v>19</v>
      </c>
      <c r="Q7" s="15">
        <v>1</v>
      </c>
      <c r="R7" s="15"/>
      <c r="S7" s="15" t="s">
        <v>19</v>
      </c>
      <c r="T7" s="15">
        <v>3</v>
      </c>
      <c r="U7" s="15">
        <v>154.69999999999999</v>
      </c>
      <c r="Y7" s="15">
        <v>1</v>
      </c>
      <c r="Z7" s="15">
        <v>3</v>
      </c>
      <c r="AA7" s="15">
        <v>4</v>
      </c>
      <c r="AB7" s="15" t="s">
        <v>19</v>
      </c>
      <c r="AC7" s="15" t="s">
        <v>20</v>
      </c>
    </row>
    <row r="8" spans="2:29" x14ac:dyDescent="0.3">
      <c r="B8" s="15">
        <v>1</v>
      </c>
      <c r="C8" s="15"/>
      <c r="D8" s="15" t="s">
        <v>21</v>
      </c>
      <c r="E8" s="15">
        <v>5</v>
      </c>
      <c r="F8" s="15">
        <v>100.5</v>
      </c>
      <c r="G8" s="15" t="s">
        <v>17</v>
      </c>
      <c r="H8" s="15">
        <v>141.5</v>
      </c>
      <c r="I8" s="15">
        <v>6</v>
      </c>
      <c r="J8" s="15" t="s">
        <v>22</v>
      </c>
      <c r="M8" s="15">
        <v>5</v>
      </c>
      <c r="N8" s="15" t="s">
        <v>21</v>
      </c>
      <c r="Q8" s="15">
        <v>1</v>
      </c>
      <c r="R8" s="15"/>
      <c r="S8" s="15" t="s">
        <v>21</v>
      </c>
      <c r="T8" s="15">
        <v>5</v>
      </c>
      <c r="U8" s="15">
        <v>100.5</v>
      </c>
      <c r="Y8" s="15">
        <v>1</v>
      </c>
      <c r="Z8" s="15">
        <v>5</v>
      </c>
      <c r="AA8" s="15">
        <v>6</v>
      </c>
      <c r="AB8" s="15" t="s">
        <v>21</v>
      </c>
      <c r="AC8" s="15" t="s">
        <v>22</v>
      </c>
    </row>
    <row r="9" spans="2:29" x14ac:dyDescent="0.3">
      <c r="B9" s="15">
        <v>1</v>
      </c>
      <c r="C9" s="15"/>
      <c r="D9" s="15" t="s">
        <v>23</v>
      </c>
      <c r="E9" s="15">
        <v>7</v>
      </c>
      <c r="F9" s="15">
        <v>153.9</v>
      </c>
      <c r="G9" s="15" t="s">
        <v>17</v>
      </c>
      <c r="H9" s="15">
        <v>152.4</v>
      </c>
      <c r="I9" s="15">
        <v>8</v>
      </c>
      <c r="J9" s="15" t="s">
        <v>24</v>
      </c>
      <c r="M9" s="15">
        <v>7</v>
      </c>
      <c r="N9" s="15" t="s">
        <v>23</v>
      </c>
      <c r="Q9" s="15">
        <v>1</v>
      </c>
      <c r="R9" s="15"/>
      <c r="S9" s="15" t="s">
        <v>23</v>
      </c>
      <c r="T9" s="15">
        <v>7</v>
      </c>
      <c r="U9" s="15">
        <v>153.9</v>
      </c>
      <c r="Y9" s="15">
        <v>1</v>
      </c>
      <c r="Z9" s="15">
        <v>7</v>
      </c>
      <c r="AA9" s="15">
        <v>8</v>
      </c>
      <c r="AB9" s="15" t="s">
        <v>23</v>
      </c>
      <c r="AC9" s="15" t="s">
        <v>24</v>
      </c>
    </row>
    <row r="10" spans="2:29" x14ac:dyDescent="0.3">
      <c r="B10" s="15">
        <v>1</v>
      </c>
      <c r="C10" s="15"/>
      <c r="D10" s="15" t="s">
        <v>25</v>
      </c>
      <c r="E10" s="15">
        <v>9</v>
      </c>
      <c r="F10" s="15">
        <v>119.4</v>
      </c>
      <c r="G10" s="15" t="s">
        <v>17</v>
      </c>
      <c r="H10" s="15">
        <v>130.80000000000001</v>
      </c>
      <c r="I10" s="15">
        <v>10</v>
      </c>
      <c r="J10" s="15" t="s">
        <v>26</v>
      </c>
      <c r="M10" s="15">
        <v>9</v>
      </c>
      <c r="N10" s="15" t="s">
        <v>25</v>
      </c>
      <c r="Q10" s="15">
        <v>1</v>
      </c>
      <c r="R10" s="15"/>
      <c r="S10" s="15" t="s">
        <v>25</v>
      </c>
      <c r="T10" s="15">
        <v>9</v>
      </c>
      <c r="U10" s="15">
        <v>119.4</v>
      </c>
      <c r="Y10" s="15">
        <v>1</v>
      </c>
      <c r="Z10" s="15">
        <v>9</v>
      </c>
      <c r="AA10" s="15">
        <v>10</v>
      </c>
      <c r="AB10" s="15" t="s">
        <v>25</v>
      </c>
      <c r="AC10" s="15" t="s">
        <v>26</v>
      </c>
    </row>
    <row r="11" spans="2:29" x14ac:dyDescent="0.3">
      <c r="B11" s="15">
        <v>2</v>
      </c>
      <c r="C11" s="15"/>
      <c r="D11" s="15" t="s">
        <v>21</v>
      </c>
      <c r="E11" s="15">
        <v>5</v>
      </c>
      <c r="F11" s="15">
        <v>129.5</v>
      </c>
      <c r="G11" s="15" t="s">
        <v>17</v>
      </c>
      <c r="H11" s="15">
        <v>116.3</v>
      </c>
      <c r="I11" s="15">
        <v>3</v>
      </c>
      <c r="J11" s="15" t="s">
        <v>19</v>
      </c>
      <c r="M11" s="15">
        <v>2</v>
      </c>
      <c r="N11" s="15" t="s">
        <v>18</v>
      </c>
      <c r="Q11" s="15">
        <v>1</v>
      </c>
      <c r="S11" s="15" t="s">
        <v>18</v>
      </c>
      <c r="T11" s="15">
        <v>2</v>
      </c>
      <c r="U11" s="15">
        <v>151.9</v>
      </c>
      <c r="Y11" s="15">
        <v>2</v>
      </c>
      <c r="Z11" s="15">
        <v>5</v>
      </c>
      <c r="AA11" s="15">
        <v>3</v>
      </c>
      <c r="AB11" s="15" t="s">
        <v>21</v>
      </c>
      <c r="AC11" s="15" t="s">
        <v>19</v>
      </c>
    </row>
    <row r="12" spans="2:29" x14ac:dyDescent="0.3">
      <c r="B12" s="15">
        <v>2</v>
      </c>
      <c r="C12" s="15"/>
      <c r="D12" s="15" t="s">
        <v>18</v>
      </c>
      <c r="E12" s="15">
        <v>2</v>
      </c>
      <c r="F12" s="15">
        <v>162.4</v>
      </c>
      <c r="G12" s="15" t="s">
        <v>17</v>
      </c>
      <c r="H12" s="15">
        <v>135.4</v>
      </c>
      <c r="I12" s="15">
        <v>7</v>
      </c>
      <c r="J12" s="15" t="s">
        <v>23</v>
      </c>
      <c r="M12" s="15">
        <v>4</v>
      </c>
      <c r="N12" s="15" t="s">
        <v>20</v>
      </c>
      <c r="Q12" s="15">
        <v>1</v>
      </c>
      <c r="S12" s="15" t="s">
        <v>20</v>
      </c>
      <c r="T12" s="15">
        <v>4</v>
      </c>
      <c r="U12" s="15">
        <v>142.1</v>
      </c>
      <c r="Y12" s="15">
        <v>2</v>
      </c>
      <c r="Z12" s="15">
        <v>2</v>
      </c>
      <c r="AA12" s="15">
        <v>7</v>
      </c>
      <c r="AB12" s="15" t="s">
        <v>18</v>
      </c>
      <c r="AC12" s="15" t="s">
        <v>23</v>
      </c>
    </row>
    <row r="13" spans="2:29" x14ac:dyDescent="0.3">
      <c r="B13" s="15">
        <v>2</v>
      </c>
      <c r="C13" s="15"/>
      <c r="D13" s="15" t="s">
        <v>16</v>
      </c>
      <c r="E13" s="15">
        <v>1</v>
      </c>
      <c r="F13" s="15">
        <v>161.4</v>
      </c>
      <c r="G13" s="15" t="s">
        <v>17</v>
      </c>
      <c r="H13" s="15">
        <v>168.9</v>
      </c>
      <c r="I13" s="15">
        <v>9</v>
      </c>
      <c r="J13" s="15" t="s">
        <v>25</v>
      </c>
      <c r="M13" s="15">
        <v>6</v>
      </c>
      <c r="N13" s="15" t="s">
        <v>22</v>
      </c>
      <c r="Q13" s="15">
        <v>1</v>
      </c>
      <c r="S13" s="15" t="s">
        <v>22</v>
      </c>
      <c r="T13" s="15">
        <v>6</v>
      </c>
      <c r="U13" s="15">
        <v>141.5</v>
      </c>
      <c r="Y13" s="15">
        <v>2</v>
      </c>
      <c r="Z13" s="15">
        <v>1</v>
      </c>
      <c r="AA13" s="15">
        <v>9</v>
      </c>
      <c r="AB13" s="15" t="s">
        <v>16</v>
      </c>
      <c r="AC13" s="15" t="s">
        <v>25</v>
      </c>
    </row>
    <row r="14" spans="2:29" x14ac:dyDescent="0.3">
      <c r="B14" s="15">
        <v>2</v>
      </c>
      <c r="C14" s="15"/>
      <c r="D14" s="15" t="s">
        <v>20</v>
      </c>
      <c r="E14" s="15">
        <v>4</v>
      </c>
      <c r="F14" s="15">
        <v>139.6</v>
      </c>
      <c r="G14" s="15" t="s">
        <v>17</v>
      </c>
      <c r="H14" s="15">
        <v>155.1</v>
      </c>
      <c r="I14" s="15">
        <v>8</v>
      </c>
      <c r="J14" s="15" t="s">
        <v>24</v>
      </c>
      <c r="M14" s="15">
        <v>8</v>
      </c>
      <c r="N14" s="15" t="s">
        <v>24</v>
      </c>
      <c r="Q14" s="15">
        <v>1</v>
      </c>
      <c r="S14" s="15" t="s">
        <v>24</v>
      </c>
      <c r="T14" s="15">
        <v>8</v>
      </c>
      <c r="U14" s="15">
        <v>152.4</v>
      </c>
      <c r="Y14" s="15">
        <v>2</v>
      </c>
      <c r="Z14" s="15">
        <v>4</v>
      </c>
      <c r="AA14" s="15">
        <v>8</v>
      </c>
      <c r="AB14" s="15" t="s">
        <v>20</v>
      </c>
      <c r="AC14" s="15" t="s">
        <v>24</v>
      </c>
    </row>
    <row r="15" spans="2:29" x14ac:dyDescent="0.3">
      <c r="B15" s="15">
        <v>2</v>
      </c>
      <c r="C15" s="15"/>
      <c r="D15" s="15" t="s">
        <v>22</v>
      </c>
      <c r="E15" s="15">
        <v>6</v>
      </c>
      <c r="F15" s="15">
        <v>166.8</v>
      </c>
      <c r="G15" s="15" t="s">
        <v>17</v>
      </c>
      <c r="H15" s="15">
        <v>130.5</v>
      </c>
      <c r="I15" s="15">
        <v>10</v>
      </c>
      <c r="J15" s="15" t="s">
        <v>26</v>
      </c>
      <c r="M15" s="15">
        <v>10</v>
      </c>
      <c r="N15" s="15" t="s">
        <v>26</v>
      </c>
      <c r="Q15" s="15">
        <v>1</v>
      </c>
      <c r="S15" s="15" t="s">
        <v>26</v>
      </c>
      <c r="T15" s="15">
        <v>10</v>
      </c>
      <c r="U15" s="15">
        <v>130.80000000000001</v>
      </c>
      <c r="Y15" s="15">
        <v>2</v>
      </c>
      <c r="Z15" s="15">
        <v>6</v>
      </c>
      <c r="AA15" s="15">
        <v>10</v>
      </c>
      <c r="AB15" s="15" t="s">
        <v>22</v>
      </c>
      <c r="AC15" s="15" t="s">
        <v>26</v>
      </c>
    </row>
    <row r="16" spans="2:29" x14ac:dyDescent="0.3">
      <c r="B16" s="15">
        <v>3</v>
      </c>
      <c r="C16" s="15"/>
      <c r="D16" s="15" t="s">
        <v>25</v>
      </c>
      <c r="E16" s="15">
        <v>9</v>
      </c>
      <c r="F16" s="15">
        <v>149.80000000000001</v>
      </c>
      <c r="G16" s="15" t="s">
        <v>17</v>
      </c>
      <c r="H16" s="15">
        <v>200.4</v>
      </c>
      <c r="I16" s="15">
        <v>7</v>
      </c>
      <c r="J16" s="15" t="s">
        <v>23</v>
      </c>
      <c r="Q16" s="15">
        <v>2</v>
      </c>
      <c r="R16" s="15"/>
      <c r="S16" s="15" t="s">
        <v>21</v>
      </c>
      <c r="T16" s="15">
        <v>5</v>
      </c>
      <c r="U16" s="15">
        <v>129.5</v>
      </c>
      <c r="Y16" s="15">
        <v>3</v>
      </c>
      <c r="Z16" s="15">
        <v>9</v>
      </c>
      <c r="AA16" s="15">
        <v>7</v>
      </c>
      <c r="AB16" s="15" t="s">
        <v>25</v>
      </c>
      <c r="AC16" s="15" t="s">
        <v>23</v>
      </c>
    </row>
    <row r="17" spans="2:29" x14ac:dyDescent="0.3">
      <c r="B17" s="15">
        <v>3</v>
      </c>
      <c r="C17" s="15"/>
      <c r="D17" s="15" t="s">
        <v>24</v>
      </c>
      <c r="E17" s="15">
        <v>8</v>
      </c>
      <c r="F17" s="15">
        <v>137.1</v>
      </c>
      <c r="G17" s="15" t="s">
        <v>17</v>
      </c>
      <c r="H17" s="15">
        <v>120.8</v>
      </c>
      <c r="I17" s="15">
        <v>3</v>
      </c>
      <c r="J17" s="15" t="s">
        <v>19</v>
      </c>
      <c r="Q17" s="15">
        <v>2</v>
      </c>
      <c r="R17" s="15"/>
      <c r="S17" s="15" t="s">
        <v>18</v>
      </c>
      <c r="T17" s="15">
        <v>2</v>
      </c>
      <c r="U17" s="15">
        <v>162.4</v>
      </c>
      <c r="Y17" s="15">
        <v>3</v>
      </c>
      <c r="Z17" s="15">
        <v>8</v>
      </c>
      <c r="AA17" s="15">
        <v>3</v>
      </c>
      <c r="AB17" s="15" t="s">
        <v>24</v>
      </c>
      <c r="AC17" s="15" t="s">
        <v>19</v>
      </c>
    </row>
    <row r="18" spans="2:29" x14ac:dyDescent="0.3">
      <c r="B18" s="15">
        <v>3</v>
      </c>
      <c r="C18" s="15"/>
      <c r="D18" s="15" t="s">
        <v>26</v>
      </c>
      <c r="E18" s="15">
        <v>10</v>
      </c>
      <c r="F18" s="15">
        <v>161.4</v>
      </c>
      <c r="G18" s="15" t="s">
        <v>17</v>
      </c>
      <c r="H18" s="15">
        <v>149.9</v>
      </c>
      <c r="I18" s="15">
        <v>5</v>
      </c>
      <c r="J18" s="15" t="s">
        <v>21</v>
      </c>
      <c r="Q18" s="15">
        <v>2</v>
      </c>
      <c r="R18" s="15"/>
      <c r="S18" s="15" t="s">
        <v>16</v>
      </c>
      <c r="T18" s="15">
        <v>1</v>
      </c>
      <c r="U18" s="15">
        <v>161.4</v>
      </c>
      <c r="Y18" s="15">
        <v>3</v>
      </c>
      <c r="Z18" s="15">
        <v>10</v>
      </c>
      <c r="AA18" s="15">
        <v>5</v>
      </c>
      <c r="AB18" s="15" t="s">
        <v>26</v>
      </c>
      <c r="AC18" s="15" t="s">
        <v>21</v>
      </c>
    </row>
    <row r="19" spans="2:29" x14ac:dyDescent="0.3">
      <c r="B19" s="15">
        <v>3</v>
      </c>
      <c r="C19" s="15"/>
      <c r="D19" s="15" t="s">
        <v>20</v>
      </c>
      <c r="E19" s="15">
        <v>4</v>
      </c>
      <c r="F19" s="15">
        <v>141.9</v>
      </c>
      <c r="G19" s="15" t="s">
        <v>17</v>
      </c>
      <c r="H19" s="15">
        <v>119.7</v>
      </c>
      <c r="I19" s="15">
        <v>2</v>
      </c>
      <c r="J19" s="15" t="s">
        <v>18</v>
      </c>
      <c r="Q19" s="15">
        <v>2</v>
      </c>
      <c r="R19" s="15"/>
      <c r="S19" s="15" t="s">
        <v>20</v>
      </c>
      <c r="T19" s="15">
        <v>4</v>
      </c>
      <c r="U19" s="15">
        <v>139.6</v>
      </c>
      <c r="Y19" s="15">
        <v>3</v>
      </c>
      <c r="Z19" s="15">
        <v>4</v>
      </c>
      <c r="AA19" s="15">
        <v>2</v>
      </c>
      <c r="AB19" s="15" t="s">
        <v>20</v>
      </c>
      <c r="AC19" s="15" t="s">
        <v>18</v>
      </c>
    </row>
    <row r="20" spans="2:29" x14ac:dyDescent="0.3">
      <c r="B20" s="15">
        <v>3</v>
      </c>
      <c r="C20" s="15"/>
      <c r="D20" s="15" t="s">
        <v>22</v>
      </c>
      <c r="E20" s="15">
        <v>6</v>
      </c>
      <c r="F20" s="15">
        <v>81.900000000000006</v>
      </c>
      <c r="G20" s="15" t="s">
        <v>17</v>
      </c>
      <c r="H20" s="15">
        <v>123.8</v>
      </c>
      <c r="I20" s="15">
        <v>1</v>
      </c>
      <c r="J20" s="15" t="s">
        <v>16</v>
      </c>
      <c r="Q20" s="15">
        <v>2</v>
      </c>
      <c r="R20" s="15"/>
      <c r="S20" s="15" t="s">
        <v>22</v>
      </c>
      <c r="T20" s="15">
        <v>6</v>
      </c>
      <c r="U20" s="15">
        <v>166.8</v>
      </c>
      <c r="Y20" s="15">
        <v>3</v>
      </c>
      <c r="Z20" s="15">
        <v>6</v>
      </c>
      <c r="AA20" s="15">
        <v>1</v>
      </c>
      <c r="AB20" s="15" t="s">
        <v>22</v>
      </c>
      <c r="AC20" s="15" t="s">
        <v>16</v>
      </c>
    </row>
    <row r="21" spans="2:29" x14ac:dyDescent="0.3">
      <c r="B21" s="15">
        <v>4</v>
      </c>
      <c r="C21" s="15"/>
      <c r="D21" s="15" t="s">
        <v>26</v>
      </c>
      <c r="E21" s="15">
        <v>10</v>
      </c>
      <c r="F21" s="15">
        <v>113.1</v>
      </c>
      <c r="G21" s="15" t="s">
        <v>17</v>
      </c>
      <c r="H21" s="15">
        <v>134.19999999999999</v>
      </c>
      <c r="I21" s="15">
        <v>8</v>
      </c>
      <c r="J21" s="15" t="s">
        <v>24</v>
      </c>
      <c r="Q21" s="15">
        <v>2</v>
      </c>
      <c r="S21" s="15" t="s">
        <v>19</v>
      </c>
      <c r="T21" s="15">
        <v>3</v>
      </c>
      <c r="U21" s="15">
        <v>116.3</v>
      </c>
      <c r="Y21" s="15">
        <v>4</v>
      </c>
      <c r="Z21" s="15">
        <v>10</v>
      </c>
      <c r="AA21" s="15">
        <v>8</v>
      </c>
      <c r="AB21" s="15" t="s">
        <v>26</v>
      </c>
      <c r="AC21" s="15" t="s">
        <v>24</v>
      </c>
    </row>
    <row r="22" spans="2:29" x14ac:dyDescent="0.3">
      <c r="B22" s="15">
        <v>4</v>
      </c>
      <c r="C22" s="15"/>
      <c r="D22" s="15" t="s">
        <v>23</v>
      </c>
      <c r="E22" s="15">
        <v>7</v>
      </c>
      <c r="F22" s="15">
        <v>112.2</v>
      </c>
      <c r="G22" s="15" t="s">
        <v>17</v>
      </c>
      <c r="H22" s="15">
        <v>158.30000000000001</v>
      </c>
      <c r="I22" s="15">
        <v>4</v>
      </c>
      <c r="J22" s="15" t="s">
        <v>20</v>
      </c>
      <c r="Q22" s="15">
        <v>2</v>
      </c>
      <c r="S22" s="15" t="s">
        <v>23</v>
      </c>
      <c r="T22" s="15">
        <v>7</v>
      </c>
      <c r="U22" s="15">
        <v>135.4</v>
      </c>
      <c r="Y22" s="15">
        <v>4</v>
      </c>
      <c r="Z22" s="15">
        <v>7</v>
      </c>
      <c r="AA22" s="15">
        <v>4</v>
      </c>
      <c r="AB22" s="15" t="s">
        <v>23</v>
      </c>
      <c r="AC22" s="15" t="s">
        <v>20</v>
      </c>
    </row>
    <row r="23" spans="2:29" x14ac:dyDescent="0.3">
      <c r="B23" s="15">
        <v>4</v>
      </c>
      <c r="C23" s="15"/>
      <c r="D23" s="15" t="s">
        <v>25</v>
      </c>
      <c r="E23" s="15">
        <v>9</v>
      </c>
      <c r="F23" s="15">
        <v>122</v>
      </c>
      <c r="G23" s="15" t="s">
        <v>17</v>
      </c>
      <c r="H23" s="15">
        <v>119.2</v>
      </c>
      <c r="I23" s="15">
        <v>6</v>
      </c>
      <c r="J23" s="15" t="s">
        <v>22</v>
      </c>
      <c r="Q23" s="15">
        <v>2</v>
      </c>
      <c r="S23" s="15" t="s">
        <v>25</v>
      </c>
      <c r="T23" s="15">
        <v>9</v>
      </c>
      <c r="U23" s="15">
        <v>168.9</v>
      </c>
      <c r="Y23" s="15">
        <v>4</v>
      </c>
      <c r="Z23" s="15">
        <v>9</v>
      </c>
      <c r="AA23" s="15">
        <v>6</v>
      </c>
      <c r="AB23" s="15" t="s">
        <v>25</v>
      </c>
      <c r="AC23" s="15" t="s">
        <v>22</v>
      </c>
    </row>
    <row r="24" spans="2:29" x14ac:dyDescent="0.3">
      <c r="B24" s="15">
        <v>4</v>
      </c>
      <c r="C24" s="15"/>
      <c r="D24" s="15" t="s">
        <v>19</v>
      </c>
      <c r="E24" s="15">
        <v>3</v>
      </c>
      <c r="F24" s="15">
        <v>169.3</v>
      </c>
      <c r="G24" s="15" t="s">
        <v>17</v>
      </c>
      <c r="H24" s="15">
        <v>140.19999999999999</v>
      </c>
      <c r="I24" s="15">
        <v>2</v>
      </c>
      <c r="J24" s="15" t="s">
        <v>18</v>
      </c>
      <c r="Q24" s="15">
        <v>2</v>
      </c>
      <c r="S24" s="15" t="s">
        <v>24</v>
      </c>
      <c r="T24" s="15">
        <v>8</v>
      </c>
      <c r="U24" s="15">
        <v>155.1</v>
      </c>
      <c r="Y24" s="15">
        <v>4</v>
      </c>
      <c r="Z24" s="15">
        <v>3</v>
      </c>
      <c r="AA24" s="15">
        <v>2</v>
      </c>
      <c r="AB24" s="15" t="s">
        <v>19</v>
      </c>
      <c r="AC24" s="15" t="s">
        <v>18</v>
      </c>
    </row>
    <row r="25" spans="2:29" x14ac:dyDescent="0.3">
      <c r="B25" s="15">
        <v>4</v>
      </c>
      <c r="C25" s="15"/>
      <c r="D25" s="15" t="s">
        <v>21</v>
      </c>
      <c r="E25" s="15">
        <v>5</v>
      </c>
      <c r="F25" s="15">
        <v>140.9</v>
      </c>
      <c r="G25" s="15" t="s">
        <v>17</v>
      </c>
      <c r="H25" s="15">
        <v>121.5</v>
      </c>
      <c r="I25" s="15">
        <v>1</v>
      </c>
      <c r="J25" s="15" t="s">
        <v>16</v>
      </c>
      <c r="Q25" s="15">
        <v>2</v>
      </c>
      <c r="S25" s="15" t="s">
        <v>26</v>
      </c>
      <c r="T25" s="15">
        <v>10</v>
      </c>
      <c r="U25" s="15">
        <v>130.5</v>
      </c>
      <c r="Y25" s="15">
        <v>4</v>
      </c>
      <c r="Z25" s="15">
        <v>5</v>
      </c>
      <c r="AA25" s="15">
        <v>1</v>
      </c>
      <c r="AB25" s="15" t="s">
        <v>21</v>
      </c>
      <c r="AC25" s="15" t="s">
        <v>16</v>
      </c>
    </row>
    <row r="26" spans="2:29" x14ac:dyDescent="0.3">
      <c r="B26" s="15">
        <v>5</v>
      </c>
      <c r="C26" s="15"/>
      <c r="D26" s="15" t="s">
        <v>22</v>
      </c>
      <c r="E26" s="15">
        <v>6</v>
      </c>
      <c r="F26" s="15">
        <v>151.69999999999999</v>
      </c>
      <c r="G26" s="15" t="s">
        <v>17</v>
      </c>
      <c r="H26" s="15">
        <v>133.30000000000001</v>
      </c>
      <c r="I26" s="15">
        <v>4</v>
      </c>
      <c r="J26" s="15" t="s">
        <v>20</v>
      </c>
      <c r="Q26" s="15">
        <v>3</v>
      </c>
      <c r="R26" s="15"/>
      <c r="S26" s="15" t="s">
        <v>25</v>
      </c>
      <c r="T26" s="15">
        <v>9</v>
      </c>
      <c r="U26" s="15">
        <v>149.80000000000001</v>
      </c>
      <c r="Y26" s="15">
        <v>5</v>
      </c>
      <c r="Z26" s="15">
        <v>6</v>
      </c>
      <c r="AA26" s="15">
        <v>4</v>
      </c>
      <c r="AB26" s="15" t="s">
        <v>22</v>
      </c>
      <c r="AC26" s="15" t="s">
        <v>20</v>
      </c>
    </row>
    <row r="27" spans="2:29" x14ac:dyDescent="0.3">
      <c r="B27" s="15">
        <v>5</v>
      </c>
      <c r="C27" s="15"/>
      <c r="D27" s="15" t="s">
        <v>18</v>
      </c>
      <c r="E27" s="15">
        <v>2</v>
      </c>
      <c r="F27" s="15">
        <v>135.1</v>
      </c>
      <c r="G27" s="15" t="s">
        <v>17</v>
      </c>
      <c r="H27" s="15">
        <v>177.1</v>
      </c>
      <c r="I27" s="15">
        <v>8</v>
      </c>
      <c r="J27" s="15" t="s">
        <v>24</v>
      </c>
      <c r="Q27" s="15">
        <v>3</v>
      </c>
      <c r="R27" s="15"/>
      <c r="S27" s="15" t="s">
        <v>24</v>
      </c>
      <c r="T27" s="15">
        <v>8</v>
      </c>
      <c r="U27" s="15">
        <v>137.1</v>
      </c>
      <c r="Y27" s="15">
        <v>5</v>
      </c>
      <c r="Z27" s="15">
        <v>2</v>
      </c>
      <c r="AA27" s="15">
        <v>8</v>
      </c>
      <c r="AB27" s="15" t="s">
        <v>18</v>
      </c>
      <c r="AC27" s="15" t="s">
        <v>24</v>
      </c>
    </row>
    <row r="28" spans="2:29" x14ac:dyDescent="0.3">
      <c r="B28" s="15">
        <v>5</v>
      </c>
      <c r="C28" s="15"/>
      <c r="D28" s="15" t="s">
        <v>16</v>
      </c>
      <c r="E28" s="15">
        <v>1</v>
      </c>
      <c r="F28" s="15">
        <v>152.80000000000001</v>
      </c>
      <c r="G28" s="15" t="s">
        <v>17</v>
      </c>
      <c r="H28" s="15">
        <v>92.8</v>
      </c>
      <c r="I28" s="15">
        <v>10</v>
      </c>
      <c r="J28" s="15" t="s">
        <v>26</v>
      </c>
      <c r="Q28" s="15">
        <v>3</v>
      </c>
      <c r="R28" s="15"/>
      <c r="S28" s="15" t="s">
        <v>26</v>
      </c>
      <c r="T28" s="15">
        <v>10</v>
      </c>
      <c r="U28" s="15">
        <v>161.4</v>
      </c>
      <c r="Y28" s="15">
        <v>5</v>
      </c>
      <c r="Z28" s="15">
        <v>1</v>
      </c>
      <c r="AA28" s="15">
        <v>10</v>
      </c>
      <c r="AB28" s="15" t="s">
        <v>16</v>
      </c>
      <c r="AC28" s="15" t="s">
        <v>26</v>
      </c>
    </row>
    <row r="29" spans="2:29" x14ac:dyDescent="0.3">
      <c r="B29" s="15">
        <v>5</v>
      </c>
      <c r="C29" s="15"/>
      <c r="D29" s="15" t="s">
        <v>19</v>
      </c>
      <c r="E29" s="15">
        <v>3</v>
      </c>
      <c r="F29" s="15">
        <v>91.9</v>
      </c>
      <c r="G29" s="15" t="s">
        <v>17</v>
      </c>
      <c r="H29" s="15">
        <v>148.30000000000001</v>
      </c>
      <c r="I29" s="15">
        <v>7</v>
      </c>
      <c r="J29" s="15" t="s">
        <v>23</v>
      </c>
      <c r="Q29" s="15">
        <v>3</v>
      </c>
      <c r="R29" s="15"/>
      <c r="S29" s="15" t="s">
        <v>20</v>
      </c>
      <c r="T29" s="15">
        <v>4</v>
      </c>
      <c r="U29" s="15">
        <v>141.9</v>
      </c>
      <c r="Y29" s="15">
        <v>5</v>
      </c>
      <c r="Z29" s="15">
        <v>3</v>
      </c>
      <c r="AA29" s="15">
        <v>7</v>
      </c>
      <c r="AB29" s="15" t="s">
        <v>19</v>
      </c>
      <c r="AC29" s="15" t="s">
        <v>23</v>
      </c>
    </row>
    <row r="30" spans="2:29" x14ac:dyDescent="0.3">
      <c r="B30" s="15">
        <v>5</v>
      </c>
      <c r="C30" s="15"/>
      <c r="D30" s="15" t="s">
        <v>21</v>
      </c>
      <c r="E30" s="15">
        <v>5</v>
      </c>
      <c r="F30" s="15">
        <v>149.5</v>
      </c>
      <c r="G30" s="15" t="s">
        <v>17</v>
      </c>
      <c r="H30" s="15">
        <v>124.8</v>
      </c>
      <c r="I30" s="15">
        <v>9</v>
      </c>
      <c r="J30" s="15" t="s">
        <v>25</v>
      </c>
      <c r="Q30" s="15">
        <v>3</v>
      </c>
      <c r="R30" s="15"/>
      <c r="S30" s="15" t="s">
        <v>22</v>
      </c>
      <c r="T30" s="15">
        <v>6</v>
      </c>
      <c r="U30" s="15">
        <v>81.900000000000006</v>
      </c>
      <c r="Y30" s="15">
        <v>5</v>
      </c>
      <c r="Z30" s="15">
        <v>5</v>
      </c>
      <c r="AA30" s="15">
        <v>9</v>
      </c>
      <c r="AB30" s="15" t="s">
        <v>21</v>
      </c>
      <c r="AC30" s="15" t="s">
        <v>25</v>
      </c>
    </row>
    <row r="31" spans="2:29" x14ac:dyDescent="0.3">
      <c r="B31" s="15">
        <v>6</v>
      </c>
      <c r="C31" s="15"/>
      <c r="D31" s="15" t="s">
        <v>19</v>
      </c>
      <c r="E31" s="15">
        <v>3</v>
      </c>
      <c r="F31" s="15"/>
      <c r="G31" s="15" t="s">
        <v>17</v>
      </c>
      <c r="H31" s="15"/>
      <c r="I31" s="15">
        <v>1</v>
      </c>
      <c r="J31" s="15" t="s">
        <v>16</v>
      </c>
      <c r="Q31" s="15">
        <v>3</v>
      </c>
      <c r="S31" s="15" t="s">
        <v>23</v>
      </c>
      <c r="T31" s="15">
        <v>7</v>
      </c>
      <c r="U31" s="15">
        <v>200.4</v>
      </c>
      <c r="Y31" s="15">
        <v>6</v>
      </c>
      <c r="Z31" s="15">
        <v>3</v>
      </c>
      <c r="AA31" s="15">
        <v>1</v>
      </c>
      <c r="AB31" s="15" t="s">
        <v>19</v>
      </c>
      <c r="AC31" s="15" t="s">
        <v>16</v>
      </c>
    </row>
    <row r="32" spans="2:29" x14ac:dyDescent="0.3">
      <c r="B32" s="15">
        <v>6</v>
      </c>
      <c r="C32" s="15"/>
      <c r="D32" s="15" t="s">
        <v>23</v>
      </c>
      <c r="E32" s="15">
        <v>7</v>
      </c>
      <c r="F32" s="15"/>
      <c r="G32" s="15" t="s">
        <v>17</v>
      </c>
      <c r="H32" s="15"/>
      <c r="I32" s="15">
        <v>5</v>
      </c>
      <c r="J32" s="15" t="s">
        <v>21</v>
      </c>
      <c r="Q32" s="15">
        <v>3</v>
      </c>
      <c r="S32" s="15" t="s">
        <v>19</v>
      </c>
      <c r="T32" s="15">
        <v>3</v>
      </c>
      <c r="U32" s="15">
        <v>120.8</v>
      </c>
      <c r="Y32" s="15">
        <v>6</v>
      </c>
      <c r="Z32" s="15">
        <v>7</v>
      </c>
      <c r="AA32" s="15">
        <v>5</v>
      </c>
      <c r="AB32" s="15" t="s">
        <v>23</v>
      </c>
      <c r="AC32" s="15" t="s">
        <v>21</v>
      </c>
    </row>
    <row r="33" spans="2:29" x14ac:dyDescent="0.3">
      <c r="B33" s="15">
        <v>6</v>
      </c>
      <c r="C33" s="15"/>
      <c r="D33" s="15" t="s">
        <v>24</v>
      </c>
      <c r="E33" s="15">
        <v>8</v>
      </c>
      <c r="F33" s="15"/>
      <c r="G33" s="15" t="s">
        <v>17</v>
      </c>
      <c r="H33" s="15"/>
      <c r="I33" s="15">
        <v>9</v>
      </c>
      <c r="J33" s="15" t="s">
        <v>25</v>
      </c>
      <c r="Q33" s="15">
        <v>3</v>
      </c>
      <c r="S33" s="15" t="s">
        <v>21</v>
      </c>
      <c r="T33" s="15">
        <v>5</v>
      </c>
      <c r="U33" s="15">
        <v>149.9</v>
      </c>
      <c r="Y33" s="15">
        <v>6</v>
      </c>
      <c r="Z33" s="15">
        <v>8</v>
      </c>
      <c r="AA33" s="15">
        <v>9</v>
      </c>
      <c r="AB33" s="15" t="s">
        <v>24</v>
      </c>
      <c r="AC33" s="15" t="s">
        <v>25</v>
      </c>
    </row>
    <row r="34" spans="2:29" x14ac:dyDescent="0.3">
      <c r="B34" s="15">
        <v>6</v>
      </c>
      <c r="C34" s="15"/>
      <c r="D34" s="15" t="s">
        <v>20</v>
      </c>
      <c r="E34" s="15">
        <v>4</v>
      </c>
      <c r="F34" s="15"/>
      <c r="G34" s="15" t="s">
        <v>17</v>
      </c>
      <c r="H34" s="15"/>
      <c r="I34" s="15">
        <v>10</v>
      </c>
      <c r="J34" s="15" t="s">
        <v>26</v>
      </c>
      <c r="Q34" s="15">
        <v>3</v>
      </c>
      <c r="S34" s="15" t="s">
        <v>18</v>
      </c>
      <c r="T34" s="15">
        <v>2</v>
      </c>
      <c r="U34" s="15">
        <v>119.7</v>
      </c>
      <c r="Y34" s="15">
        <v>6</v>
      </c>
      <c r="Z34" s="15">
        <v>4</v>
      </c>
      <c r="AA34" s="15">
        <v>10</v>
      </c>
      <c r="AB34" s="15" t="s">
        <v>20</v>
      </c>
      <c r="AC34" s="15" t="s">
        <v>26</v>
      </c>
    </row>
    <row r="35" spans="2:29" x14ac:dyDescent="0.3">
      <c r="B35" s="15">
        <v>6</v>
      </c>
      <c r="C35" s="15"/>
      <c r="D35" s="15" t="s">
        <v>18</v>
      </c>
      <c r="E35" s="15">
        <v>2</v>
      </c>
      <c r="F35" s="15"/>
      <c r="G35" s="15" t="s">
        <v>17</v>
      </c>
      <c r="H35" s="15"/>
      <c r="I35" s="15">
        <v>6</v>
      </c>
      <c r="J35" s="15" t="s">
        <v>22</v>
      </c>
      <c r="Q35" s="15">
        <v>3</v>
      </c>
      <c r="S35" s="15" t="s">
        <v>16</v>
      </c>
      <c r="T35" s="15">
        <v>1</v>
      </c>
      <c r="U35" s="15">
        <v>123.8</v>
      </c>
      <c r="Y35" s="15">
        <v>6</v>
      </c>
      <c r="Z35" s="15">
        <v>2</v>
      </c>
      <c r="AA35" s="15">
        <v>6</v>
      </c>
      <c r="AB35" s="15" t="s">
        <v>18</v>
      </c>
      <c r="AC35" s="15" t="s">
        <v>22</v>
      </c>
    </row>
    <row r="36" spans="2:29" x14ac:dyDescent="0.3">
      <c r="B36" s="15">
        <v>7</v>
      </c>
      <c r="C36" s="15"/>
      <c r="D36" s="15" t="s">
        <v>16</v>
      </c>
      <c r="E36" s="15">
        <v>1</v>
      </c>
      <c r="F36" s="15"/>
      <c r="G36" s="15" t="s">
        <v>17</v>
      </c>
      <c r="H36" s="15"/>
      <c r="I36" s="15">
        <v>7</v>
      </c>
      <c r="J36" s="15" t="s">
        <v>23</v>
      </c>
      <c r="Q36" s="15">
        <v>4</v>
      </c>
      <c r="R36" s="15"/>
      <c r="S36" s="15" t="s">
        <v>26</v>
      </c>
      <c r="T36" s="15">
        <v>10</v>
      </c>
      <c r="U36" s="15">
        <v>113.1</v>
      </c>
      <c r="Y36" s="15">
        <v>7</v>
      </c>
      <c r="Z36" s="15">
        <v>1</v>
      </c>
      <c r="AA36" s="15">
        <v>7</v>
      </c>
      <c r="AB36" s="15" t="s">
        <v>16</v>
      </c>
      <c r="AC36" s="15" t="s">
        <v>23</v>
      </c>
    </row>
    <row r="37" spans="2:29" x14ac:dyDescent="0.3">
      <c r="B37" s="15">
        <v>7</v>
      </c>
      <c r="C37" s="15"/>
      <c r="D37" s="15" t="s">
        <v>21</v>
      </c>
      <c r="E37" s="15">
        <v>5</v>
      </c>
      <c r="F37" s="15"/>
      <c r="G37" s="15" t="s">
        <v>17</v>
      </c>
      <c r="H37" s="15"/>
      <c r="I37" s="15">
        <v>8</v>
      </c>
      <c r="J37" s="15" t="s">
        <v>24</v>
      </c>
      <c r="Q37" s="15">
        <v>4</v>
      </c>
      <c r="R37" s="15"/>
      <c r="S37" s="15" t="s">
        <v>23</v>
      </c>
      <c r="T37" s="15">
        <v>7</v>
      </c>
      <c r="U37" s="15">
        <v>112.2</v>
      </c>
      <c r="Y37" s="15">
        <v>7</v>
      </c>
      <c r="Z37" s="15">
        <v>5</v>
      </c>
      <c r="AA37" s="15">
        <v>8</v>
      </c>
      <c r="AB37" s="15" t="s">
        <v>21</v>
      </c>
      <c r="AC37" s="15" t="s">
        <v>24</v>
      </c>
    </row>
    <row r="38" spans="2:29" x14ac:dyDescent="0.3">
      <c r="B38" s="15">
        <v>7</v>
      </c>
      <c r="C38" s="15"/>
      <c r="D38" s="15" t="s">
        <v>25</v>
      </c>
      <c r="E38" s="15">
        <v>9</v>
      </c>
      <c r="F38" s="15"/>
      <c r="G38" s="15" t="s">
        <v>17</v>
      </c>
      <c r="H38" s="15"/>
      <c r="I38" s="15">
        <v>4</v>
      </c>
      <c r="J38" s="15" t="s">
        <v>20</v>
      </c>
      <c r="Q38" s="15">
        <v>4</v>
      </c>
      <c r="R38" s="15"/>
      <c r="S38" s="15" t="s">
        <v>25</v>
      </c>
      <c r="T38" s="15">
        <v>9</v>
      </c>
      <c r="U38" s="15">
        <v>122</v>
      </c>
      <c r="Y38" s="15">
        <v>7</v>
      </c>
      <c r="Z38" s="15">
        <v>9</v>
      </c>
      <c r="AA38" s="15">
        <v>4</v>
      </c>
      <c r="AB38" s="15" t="s">
        <v>25</v>
      </c>
      <c r="AC38" s="15" t="s">
        <v>20</v>
      </c>
    </row>
    <row r="39" spans="2:29" x14ac:dyDescent="0.3">
      <c r="B39" s="15">
        <v>7</v>
      </c>
      <c r="C39" s="15"/>
      <c r="D39" s="15" t="s">
        <v>26</v>
      </c>
      <c r="E39" s="15">
        <v>10</v>
      </c>
      <c r="F39" s="15"/>
      <c r="G39" s="15" t="s">
        <v>17</v>
      </c>
      <c r="H39" s="15"/>
      <c r="I39" s="15">
        <v>2</v>
      </c>
      <c r="J39" s="15" t="s">
        <v>18</v>
      </c>
      <c r="Q39" s="15">
        <v>4</v>
      </c>
      <c r="R39" s="15"/>
      <c r="S39" s="15" t="s">
        <v>19</v>
      </c>
      <c r="T39" s="15">
        <v>3</v>
      </c>
      <c r="U39" s="15">
        <v>169.3</v>
      </c>
      <c r="Y39" s="15">
        <v>7</v>
      </c>
      <c r="Z39" s="15">
        <v>10</v>
      </c>
      <c r="AA39" s="15">
        <v>2</v>
      </c>
      <c r="AB39" s="15" t="s">
        <v>26</v>
      </c>
      <c r="AC39" s="15" t="s">
        <v>18</v>
      </c>
    </row>
    <row r="40" spans="2:29" x14ac:dyDescent="0.3">
      <c r="B40" s="15">
        <v>7</v>
      </c>
      <c r="C40" s="15"/>
      <c r="D40" s="15" t="s">
        <v>22</v>
      </c>
      <c r="E40" s="15">
        <v>6</v>
      </c>
      <c r="F40" s="15"/>
      <c r="G40" s="15" t="s">
        <v>17</v>
      </c>
      <c r="H40" s="15"/>
      <c r="I40" s="15">
        <v>3</v>
      </c>
      <c r="J40" s="15" t="s">
        <v>19</v>
      </c>
      <c r="Q40" s="15">
        <v>4</v>
      </c>
      <c r="R40" s="15"/>
      <c r="S40" s="15" t="s">
        <v>21</v>
      </c>
      <c r="T40" s="15">
        <v>5</v>
      </c>
      <c r="U40" s="15">
        <v>140.9</v>
      </c>
      <c r="Y40" s="15">
        <v>7</v>
      </c>
      <c r="Z40" s="15">
        <v>6</v>
      </c>
      <c r="AA40" s="15">
        <v>3</v>
      </c>
      <c r="AB40" s="15" t="s">
        <v>22</v>
      </c>
      <c r="AC40" s="15" t="s">
        <v>19</v>
      </c>
    </row>
    <row r="41" spans="2:29" x14ac:dyDescent="0.3">
      <c r="B41" s="15">
        <v>8</v>
      </c>
      <c r="C41" s="15"/>
      <c r="D41" s="15" t="s">
        <v>24</v>
      </c>
      <c r="E41" s="15">
        <v>8</v>
      </c>
      <c r="F41" s="15"/>
      <c r="G41" s="15" t="s">
        <v>17</v>
      </c>
      <c r="H41" s="15"/>
      <c r="I41" s="15">
        <v>1</v>
      </c>
      <c r="J41" s="15" t="s">
        <v>16</v>
      </c>
      <c r="Q41" s="15">
        <v>4</v>
      </c>
      <c r="S41" s="15" t="s">
        <v>24</v>
      </c>
      <c r="T41" s="15">
        <v>8</v>
      </c>
      <c r="U41" s="15">
        <v>134.19999999999999</v>
      </c>
      <c r="Y41" s="15">
        <v>8</v>
      </c>
      <c r="Z41" s="15">
        <v>8</v>
      </c>
      <c r="AA41" s="15">
        <v>1</v>
      </c>
      <c r="AB41" s="15" t="s">
        <v>24</v>
      </c>
      <c r="AC41" s="15" t="s">
        <v>16</v>
      </c>
    </row>
    <row r="42" spans="2:29" x14ac:dyDescent="0.3">
      <c r="B42" s="15">
        <v>8</v>
      </c>
      <c r="C42" s="15"/>
      <c r="D42" s="15" t="s">
        <v>20</v>
      </c>
      <c r="E42" s="15">
        <v>4</v>
      </c>
      <c r="F42" s="15"/>
      <c r="G42" s="15" t="s">
        <v>17</v>
      </c>
      <c r="H42" s="15"/>
      <c r="I42" s="15">
        <v>5</v>
      </c>
      <c r="J42" s="15" t="s">
        <v>21</v>
      </c>
      <c r="Q42" s="15">
        <v>4</v>
      </c>
      <c r="S42" s="15" t="s">
        <v>20</v>
      </c>
      <c r="T42" s="15">
        <v>4</v>
      </c>
      <c r="U42" s="15">
        <v>158.30000000000001</v>
      </c>
      <c r="Y42" s="15">
        <v>8</v>
      </c>
      <c r="Z42" s="15">
        <v>4</v>
      </c>
      <c r="AA42" s="15">
        <v>5</v>
      </c>
      <c r="AB42" s="15" t="s">
        <v>20</v>
      </c>
      <c r="AC42" s="15" t="s">
        <v>21</v>
      </c>
    </row>
    <row r="43" spans="2:29" x14ac:dyDescent="0.3">
      <c r="B43" s="15">
        <v>8</v>
      </c>
      <c r="C43" s="15"/>
      <c r="D43" s="15" t="s">
        <v>18</v>
      </c>
      <c r="E43" s="15">
        <v>2</v>
      </c>
      <c r="F43" s="15"/>
      <c r="G43" s="15" t="s">
        <v>17</v>
      </c>
      <c r="H43" s="15"/>
      <c r="I43" s="15">
        <v>9</v>
      </c>
      <c r="J43" s="15" t="s">
        <v>25</v>
      </c>
      <c r="Q43" s="15">
        <v>4</v>
      </c>
      <c r="S43" s="15" t="s">
        <v>22</v>
      </c>
      <c r="T43" s="15">
        <v>6</v>
      </c>
      <c r="U43" s="15">
        <v>119.2</v>
      </c>
      <c r="Y43" s="15">
        <v>8</v>
      </c>
      <c r="Z43" s="15">
        <v>2</v>
      </c>
      <c r="AA43" s="15">
        <v>9</v>
      </c>
      <c r="AB43" s="15" t="s">
        <v>18</v>
      </c>
      <c r="AC43" s="15" t="s">
        <v>25</v>
      </c>
    </row>
    <row r="44" spans="2:29" x14ac:dyDescent="0.3">
      <c r="B44" s="15">
        <v>8</v>
      </c>
      <c r="C44" s="15"/>
      <c r="D44" s="15" t="s">
        <v>19</v>
      </c>
      <c r="E44" s="15">
        <v>3</v>
      </c>
      <c r="F44" s="15"/>
      <c r="G44" s="15" t="s">
        <v>17</v>
      </c>
      <c r="H44" s="15"/>
      <c r="I44" s="15">
        <v>10</v>
      </c>
      <c r="J44" s="15" t="s">
        <v>26</v>
      </c>
      <c r="Q44" s="15">
        <v>4</v>
      </c>
      <c r="S44" s="15" t="s">
        <v>18</v>
      </c>
      <c r="T44" s="15">
        <v>2</v>
      </c>
      <c r="U44" s="15">
        <v>140.19999999999999</v>
      </c>
      <c r="Y44" s="15">
        <v>8</v>
      </c>
      <c r="Z44" s="15">
        <v>3</v>
      </c>
      <c r="AA44" s="15">
        <v>10</v>
      </c>
      <c r="AB44" s="15" t="s">
        <v>19</v>
      </c>
      <c r="AC44" s="15" t="s">
        <v>26</v>
      </c>
    </row>
    <row r="45" spans="2:29" x14ac:dyDescent="0.3">
      <c r="B45" s="15">
        <v>8</v>
      </c>
      <c r="C45" s="15"/>
      <c r="D45" s="15" t="s">
        <v>23</v>
      </c>
      <c r="E45" s="15">
        <v>7</v>
      </c>
      <c r="F45" s="15"/>
      <c r="G45" s="15" t="s">
        <v>17</v>
      </c>
      <c r="H45" s="15"/>
      <c r="I45" s="15">
        <v>6</v>
      </c>
      <c r="J45" s="15" t="s">
        <v>22</v>
      </c>
      <c r="Q45" s="15">
        <v>4</v>
      </c>
      <c r="S45" s="15" t="s">
        <v>16</v>
      </c>
      <c r="T45" s="15">
        <v>1</v>
      </c>
      <c r="U45" s="15">
        <v>121.5</v>
      </c>
      <c r="Y45" s="15">
        <v>8</v>
      </c>
      <c r="Z45" s="15">
        <v>7</v>
      </c>
      <c r="AA45" s="15">
        <v>6</v>
      </c>
      <c r="AB45" s="15" t="s">
        <v>23</v>
      </c>
      <c r="AC45" s="15" t="s">
        <v>22</v>
      </c>
    </row>
    <row r="46" spans="2:29" x14ac:dyDescent="0.3">
      <c r="B46" s="15">
        <v>9</v>
      </c>
      <c r="C46" s="15"/>
      <c r="D46" s="15" t="s">
        <v>16</v>
      </c>
      <c r="E46" s="15">
        <v>1</v>
      </c>
      <c r="F46" s="15"/>
      <c r="G46" s="15" t="s">
        <v>17</v>
      </c>
      <c r="H46" s="15"/>
      <c r="I46" s="15">
        <v>4</v>
      </c>
      <c r="J46" s="15" t="s">
        <v>20</v>
      </c>
      <c r="Q46" s="15">
        <v>5</v>
      </c>
      <c r="R46" s="15"/>
      <c r="S46" s="15" t="s">
        <v>22</v>
      </c>
      <c r="T46" s="15">
        <v>6</v>
      </c>
      <c r="U46" s="15">
        <v>151.69999999999999</v>
      </c>
      <c r="Y46" s="15">
        <v>9</v>
      </c>
      <c r="Z46" s="15">
        <v>1</v>
      </c>
      <c r="AA46" s="15">
        <v>4</v>
      </c>
      <c r="AB46" s="15" t="s">
        <v>16</v>
      </c>
      <c r="AC46" s="15" t="s">
        <v>20</v>
      </c>
    </row>
    <row r="47" spans="2:29" x14ac:dyDescent="0.3">
      <c r="B47" s="15">
        <v>9</v>
      </c>
      <c r="C47" s="15"/>
      <c r="D47" s="15" t="s">
        <v>24</v>
      </c>
      <c r="E47" s="15">
        <v>8</v>
      </c>
      <c r="F47" s="15"/>
      <c r="G47" s="15" t="s">
        <v>17</v>
      </c>
      <c r="H47" s="15"/>
      <c r="I47" s="15">
        <v>2</v>
      </c>
      <c r="J47" s="15" t="s">
        <v>18</v>
      </c>
      <c r="Q47" s="15">
        <v>5</v>
      </c>
      <c r="R47" s="15"/>
      <c r="S47" s="15" t="s">
        <v>18</v>
      </c>
      <c r="T47" s="15">
        <v>2</v>
      </c>
      <c r="U47" s="15">
        <v>135.1</v>
      </c>
      <c r="Y47" s="15">
        <v>9</v>
      </c>
      <c r="Z47" s="15">
        <v>8</v>
      </c>
      <c r="AA47" s="15">
        <v>2</v>
      </c>
      <c r="AB47" s="15" t="s">
        <v>24</v>
      </c>
      <c r="AC47" s="15" t="s">
        <v>18</v>
      </c>
    </row>
    <row r="48" spans="2:29" x14ac:dyDescent="0.3">
      <c r="B48" s="15">
        <v>9</v>
      </c>
      <c r="C48" s="15"/>
      <c r="D48" s="15" t="s">
        <v>22</v>
      </c>
      <c r="E48" s="15">
        <v>6</v>
      </c>
      <c r="F48" s="15"/>
      <c r="G48" s="15" t="s">
        <v>17</v>
      </c>
      <c r="H48" s="15"/>
      <c r="I48" s="15">
        <v>5</v>
      </c>
      <c r="J48" s="15" t="s">
        <v>21</v>
      </c>
      <c r="Q48" s="15">
        <v>5</v>
      </c>
      <c r="R48" s="15"/>
      <c r="S48" s="15" t="s">
        <v>16</v>
      </c>
      <c r="T48" s="15">
        <v>1</v>
      </c>
      <c r="U48" s="15">
        <v>152.80000000000001</v>
      </c>
      <c r="Y48" s="15">
        <v>9</v>
      </c>
      <c r="Z48" s="15">
        <v>6</v>
      </c>
      <c r="AA48" s="15">
        <v>5</v>
      </c>
      <c r="AB48" s="15" t="s">
        <v>22</v>
      </c>
      <c r="AC48" s="15" t="s">
        <v>21</v>
      </c>
    </row>
    <row r="49" spans="2:29" x14ac:dyDescent="0.3">
      <c r="B49" s="15">
        <v>9</v>
      </c>
      <c r="C49" s="15"/>
      <c r="D49" s="15" t="s">
        <v>23</v>
      </c>
      <c r="E49" s="15">
        <v>7</v>
      </c>
      <c r="F49" s="15"/>
      <c r="G49" s="15" t="s">
        <v>17</v>
      </c>
      <c r="H49" s="15"/>
      <c r="I49" s="15">
        <v>3</v>
      </c>
      <c r="J49" s="15" t="s">
        <v>19</v>
      </c>
      <c r="Q49" s="15">
        <v>5</v>
      </c>
      <c r="R49" s="15"/>
      <c r="S49" s="15" t="s">
        <v>19</v>
      </c>
      <c r="T49" s="15">
        <v>3</v>
      </c>
      <c r="U49" s="15">
        <v>91.9</v>
      </c>
      <c r="Y49" s="15">
        <v>9</v>
      </c>
      <c r="Z49" s="15">
        <v>7</v>
      </c>
      <c r="AA49" s="15">
        <v>3</v>
      </c>
      <c r="AB49" s="15" t="s">
        <v>23</v>
      </c>
      <c r="AC49" s="15" t="s">
        <v>19</v>
      </c>
    </row>
    <row r="50" spans="2:29" x14ac:dyDescent="0.3">
      <c r="B50" s="15">
        <v>9</v>
      </c>
      <c r="C50" s="15"/>
      <c r="D50" s="15" t="s">
        <v>26</v>
      </c>
      <c r="E50" s="15">
        <v>10</v>
      </c>
      <c r="F50" s="15"/>
      <c r="G50" s="15" t="s">
        <v>17</v>
      </c>
      <c r="H50" s="15"/>
      <c r="I50" s="15">
        <v>9</v>
      </c>
      <c r="J50" s="15" t="s">
        <v>25</v>
      </c>
      <c r="Q50" s="15">
        <v>5</v>
      </c>
      <c r="R50" s="15"/>
      <c r="S50" s="15" t="s">
        <v>21</v>
      </c>
      <c r="T50" s="15">
        <v>5</v>
      </c>
      <c r="U50" s="15">
        <v>149.5</v>
      </c>
      <c r="Y50" s="15">
        <v>9</v>
      </c>
      <c r="Z50" s="15">
        <v>10</v>
      </c>
      <c r="AA50" s="15">
        <v>9</v>
      </c>
      <c r="AB50" s="15" t="s">
        <v>26</v>
      </c>
      <c r="AC50" s="15" t="s">
        <v>25</v>
      </c>
    </row>
    <row r="51" spans="2:29" x14ac:dyDescent="0.3">
      <c r="B51" s="15">
        <v>10</v>
      </c>
      <c r="C51" s="15"/>
      <c r="D51" s="15" t="s">
        <v>21</v>
      </c>
      <c r="E51" s="15">
        <v>5</v>
      </c>
      <c r="F51" s="15"/>
      <c r="G51" s="15" t="s">
        <v>17</v>
      </c>
      <c r="H51" s="15"/>
      <c r="I51" s="15">
        <v>2</v>
      </c>
      <c r="J51" s="15" t="s">
        <v>18</v>
      </c>
      <c r="Q51" s="15">
        <v>5</v>
      </c>
      <c r="S51" s="15" t="s">
        <v>20</v>
      </c>
      <c r="T51" s="15">
        <v>4</v>
      </c>
      <c r="U51" s="15">
        <v>133.30000000000001</v>
      </c>
      <c r="Y51" s="15">
        <v>10</v>
      </c>
      <c r="Z51" s="15">
        <v>5</v>
      </c>
      <c r="AA51" s="15">
        <v>2</v>
      </c>
      <c r="AB51" s="15" t="s">
        <v>21</v>
      </c>
      <c r="AC51" s="15" t="s">
        <v>18</v>
      </c>
    </row>
    <row r="52" spans="2:29" x14ac:dyDescent="0.3">
      <c r="B52" s="15">
        <v>10</v>
      </c>
      <c r="C52" s="15"/>
      <c r="D52" s="15" t="s">
        <v>20</v>
      </c>
      <c r="E52" s="15">
        <v>4</v>
      </c>
      <c r="F52" s="15"/>
      <c r="G52" s="15" t="s">
        <v>17</v>
      </c>
      <c r="H52" s="15"/>
      <c r="I52" s="15">
        <v>3</v>
      </c>
      <c r="J52" s="15" t="s">
        <v>19</v>
      </c>
      <c r="Q52" s="15">
        <v>5</v>
      </c>
      <c r="S52" s="15" t="s">
        <v>24</v>
      </c>
      <c r="T52" s="15">
        <v>8</v>
      </c>
      <c r="U52" s="15">
        <v>177.1</v>
      </c>
      <c r="Y52" s="15">
        <v>10</v>
      </c>
      <c r="Z52" s="15">
        <v>4</v>
      </c>
      <c r="AA52" s="15">
        <v>3</v>
      </c>
      <c r="AB52" s="15" t="s">
        <v>20</v>
      </c>
      <c r="AC52" s="15" t="s">
        <v>19</v>
      </c>
    </row>
    <row r="53" spans="2:29" x14ac:dyDescent="0.3">
      <c r="B53" s="15">
        <v>10</v>
      </c>
      <c r="C53" s="15"/>
      <c r="D53" s="15" t="s">
        <v>25</v>
      </c>
      <c r="E53" s="15">
        <v>9</v>
      </c>
      <c r="F53" s="15"/>
      <c r="G53" s="15" t="s">
        <v>17</v>
      </c>
      <c r="H53" s="15"/>
      <c r="I53" s="15">
        <v>1</v>
      </c>
      <c r="J53" s="15" t="s">
        <v>16</v>
      </c>
      <c r="Q53" s="15">
        <v>5</v>
      </c>
      <c r="S53" s="15" t="s">
        <v>26</v>
      </c>
      <c r="T53" s="15">
        <v>10</v>
      </c>
      <c r="U53" s="15">
        <v>92.8</v>
      </c>
      <c r="Y53" s="15">
        <v>10</v>
      </c>
      <c r="Z53" s="15">
        <v>9</v>
      </c>
      <c r="AA53" s="15">
        <v>1</v>
      </c>
      <c r="AB53" s="15" t="s">
        <v>25</v>
      </c>
      <c r="AC53" s="15" t="s">
        <v>16</v>
      </c>
    </row>
    <row r="54" spans="2:29" x14ac:dyDescent="0.3">
      <c r="B54" s="15">
        <v>10</v>
      </c>
      <c r="C54" s="15"/>
      <c r="D54" s="15" t="s">
        <v>24</v>
      </c>
      <c r="E54" s="15">
        <v>8</v>
      </c>
      <c r="F54" s="15"/>
      <c r="G54" s="15" t="s">
        <v>17</v>
      </c>
      <c r="H54" s="15"/>
      <c r="I54" s="15">
        <v>7</v>
      </c>
      <c r="J54" s="15" t="s">
        <v>23</v>
      </c>
      <c r="Q54" s="15">
        <v>5</v>
      </c>
      <c r="S54" s="15" t="s">
        <v>23</v>
      </c>
      <c r="T54" s="15">
        <v>7</v>
      </c>
      <c r="U54" s="15">
        <v>148.30000000000001</v>
      </c>
      <c r="Y54" s="15">
        <v>10</v>
      </c>
      <c r="Z54" s="15">
        <v>8</v>
      </c>
      <c r="AA54" s="15">
        <v>7</v>
      </c>
      <c r="AB54" s="15" t="s">
        <v>24</v>
      </c>
      <c r="AC54" s="15" t="s">
        <v>23</v>
      </c>
    </row>
    <row r="55" spans="2:29" x14ac:dyDescent="0.3">
      <c r="B55" s="15">
        <v>10</v>
      </c>
      <c r="C55" s="15"/>
      <c r="D55" s="15" t="s">
        <v>26</v>
      </c>
      <c r="E55" s="15">
        <v>10</v>
      </c>
      <c r="F55" s="15"/>
      <c r="G55" s="15" t="s">
        <v>17</v>
      </c>
      <c r="H55" s="15"/>
      <c r="I55" s="15">
        <v>6</v>
      </c>
      <c r="J55" s="15" t="s">
        <v>22</v>
      </c>
      <c r="Q55" s="15">
        <v>5</v>
      </c>
      <c r="S55" s="15" t="s">
        <v>25</v>
      </c>
      <c r="T55" s="15">
        <v>9</v>
      </c>
      <c r="U55" s="15">
        <v>124.8</v>
      </c>
      <c r="Y55" s="15">
        <v>10</v>
      </c>
      <c r="Z55" s="15">
        <v>10</v>
      </c>
      <c r="AA55" s="15">
        <v>6</v>
      </c>
      <c r="AB55" s="15" t="s">
        <v>26</v>
      </c>
      <c r="AC55" s="15" t="s">
        <v>22</v>
      </c>
    </row>
    <row r="56" spans="2:29" x14ac:dyDescent="0.3">
      <c r="B56" s="15">
        <v>11</v>
      </c>
      <c r="C56" s="15"/>
      <c r="D56" s="15" t="s">
        <v>25</v>
      </c>
      <c r="E56" s="15">
        <v>9</v>
      </c>
      <c r="F56" s="15"/>
      <c r="G56" s="15" t="s">
        <v>17</v>
      </c>
      <c r="H56" s="15"/>
      <c r="I56" s="15">
        <v>3</v>
      </c>
      <c r="J56" s="15" t="s">
        <v>19</v>
      </c>
      <c r="Y56" s="15">
        <v>11</v>
      </c>
      <c r="Z56" s="15">
        <v>9</v>
      </c>
      <c r="AA56" s="15">
        <v>3</v>
      </c>
      <c r="AB56" s="15" t="s">
        <v>25</v>
      </c>
      <c r="AC56" s="15" t="s">
        <v>19</v>
      </c>
    </row>
    <row r="57" spans="2:29" x14ac:dyDescent="0.3">
      <c r="B57" s="15">
        <v>11</v>
      </c>
      <c r="C57" s="15"/>
      <c r="D57" s="15" t="s">
        <v>23</v>
      </c>
      <c r="E57" s="15">
        <v>7</v>
      </c>
      <c r="F57" s="15"/>
      <c r="G57" s="15" t="s">
        <v>17</v>
      </c>
      <c r="H57" s="15"/>
      <c r="I57" s="15">
        <v>2</v>
      </c>
      <c r="J57" s="15" t="s">
        <v>18</v>
      </c>
      <c r="Y57" s="15">
        <v>11</v>
      </c>
      <c r="Z57" s="15">
        <v>7</v>
      </c>
      <c r="AA57" s="15">
        <v>2</v>
      </c>
      <c r="AB57" s="15" t="s">
        <v>23</v>
      </c>
      <c r="AC57" s="15" t="s">
        <v>18</v>
      </c>
    </row>
    <row r="58" spans="2:29" x14ac:dyDescent="0.3">
      <c r="B58" s="15">
        <v>11</v>
      </c>
      <c r="C58" s="15"/>
      <c r="D58" s="15" t="s">
        <v>21</v>
      </c>
      <c r="E58" s="15">
        <v>5</v>
      </c>
      <c r="F58" s="15"/>
      <c r="G58" s="15" t="s">
        <v>17</v>
      </c>
      <c r="H58" s="15"/>
      <c r="I58" s="15">
        <v>10</v>
      </c>
      <c r="J58" s="15" t="s">
        <v>26</v>
      </c>
      <c r="Y58" s="15">
        <v>11</v>
      </c>
      <c r="Z58" s="15">
        <v>5</v>
      </c>
      <c r="AA58" s="15">
        <v>10</v>
      </c>
      <c r="AB58" s="15" t="s">
        <v>21</v>
      </c>
      <c r="AC58" s="15" t="s">
        <v>26</v>
      </c>
    </row>
    <row r="59" spans="2:29" x14ac:dyDescent="0.3">
      <c r="B59" s="15">
        <v>11</v>
      </c>
      <c r="C59" s="15"/>
      <c r="D59" s="15" t="s">
        <v>24</v>
      </c>
      <c r="E59" s="15">
        <v>8</v>
      </c>
      <c r="F59" s="15"/>
      <c r="G59" s="15" t="s">
        <v>17</v>
      </c>
      <c r="H59" s="15"/>
      <c r="I59" s="15">
        <v>4</v>
      </c>
      <c r="J59" s="15" t="s">
        <v>20</v>
      </c>
      <c r="Y59" s="15">
        <v>11</v>
      </c>
      <c r="Z59" s="15">
        <v>8</v>
      </c>
      <c r="AA59" s="15">
        <v>4</v>
      </c>
      <c r="AB59" s="15" t="s">
        <v>24</v>
      </c>
      <c r="AC59" s="15" t="s">
        <v>20</v>
      </c>
    </row>
    <row r="60" spans="2:29" x14ac:dyDescent="0.3">
      <c r="B60" s="15">
        <v>11</v>
      </c>
      <c r="C60" s="15"/>
      <c r="D60" s="15" t="s">
        <v>16</v>
      </c>
      <c r="E60" s="15">
        <v>1</v>
      </c>
      <c r="F60" s="15"/>
      <c r="G60" s="15" t="s">
        <v>17</v>
      </c>
      <c r="H60" s="15"/>
      <c r="I60" s="15">
        <v>6</v>
      </c>
      <c r="J60" s="15" t="s">
        <v>22</v>
      </c>
      <c r="Y60" s="15">
        <v>11</v>
      </c>
      <c r="Z60" s="15">
        <v>1</v>
      </c>
      <c r="AA60" s="15">
        <v>6</v>
      </c>
      <c r="AB60" s="15" t="s">
        <v>16</v>
      </c>
      <c r="AC60" s="15" t="s">
        <v>22</v>
      </c>
    </row>
    <row r="61" spans="2:29" x14ac:dyDescent="0.3">
      <c r="B61" s="15">
        <v>12</v>
      </c>
      <c r="C61" s="15"/>
      <c r="D61" s="15" t="s">
        <v>26</v>
      </c>
      <c r="E61" s="15">
        <v>10</v>
      </c>
      <c r="F61" s="15"/>
      <c r="G61" s="15" t="s">
        <v>17</v>
      </c>
      <c r="H61" s="15"/>
      <c r="I61" s="15">
        <v>7</v>
      </c>
      <c r="J61" s="15" t="s">
        <v>23</v>
      </c>
      <c r="Y61" s="15">
        <v>12</v>
      </c>
      <c r="Z61" s="15">
        <v>10</v>
      </c>
      <c r="AA61" s="15">
        <v>7</v>
      </c>
      <c r="AB61" s="15" t="s">
        <v>26</v>
      </c>
      <c r="AC61" s="15" t="s">
        <v>23</v>
      </c>
    </row>
    <row r="62" spans="2:29" x14ac:dyDescent="0.3">
      <c r="B62" s="15">
        <v>12</v>
      </c>
      <c r="C62" s="15"/>
      <c r="D62" s="15" t="s">
        <v>19</v>
      </c>
      <c r="E62" s="15">
        <v>3</v>
      </c>
      <c r="F62" s="15"/>
      <c r="G62" s="15" t="s">
        <v>17</v>
      </c>
      <c r="H62" s="15"/>
      <c r="I62" s="15">
        <v>8</v>
      </c>
      <c r="J62" s="15" t="s">
        <v>24</v>
      </c>
      <c r="Y62" s="15">
        <v>12</v>
      </c>
      <c r="Z62" s="15">
        <v>3</v>
      </c>
      <c r="AA62" s="15">
        <v>8</v>
      </c>
      <c r="AB62" s="15" t="s">
        <v>19</v>
      </c>
      <c r="AC62" s="15" t="s">
        <v>24</v>
      </c>
    </row>
    <row r="63" spans="2:29" x14ac:dyDescent="0.3">
      <c r="B63" s="15">
        <v>12</v>
      </c>
      <c r="C63" s="15"/>
      <c r="D63" s="15" t="s">
        <v>22</v>
      </c>
      <c r="E63" s="15">
        <v>6</v>
      </c>
      <c r="F63" s="15"/>
      <c r="G63" s="15" t="s">
        <v>17</v>
      </c>
      <c r="H63" s="15"/>
      <c r="I63" s="15">
        <v>9</v>
      </c>
      <c r="J63" s="15" t="s">
        <v>25</v>
      </c>
      <c r="Y63" s="15">
        <v>12</v>
      </c>
      <c r="Z63" s="15">
        <v>6</v>
      </c>
      <c r="AA63" s="15">
        <v>9</v>
      </c>
      <c r="AB63" s="15" t="s">
        <v>22</v>
      </c>
      <c r="AC63" s="15" t="s">
        <v>25</v>
      </c>
    </row>
    <row r="64" spans="2:29" x14ac:dyDescent="0.3">
      <c r="B64" s="15">
        <v>12</v>
      </c>
      <c r="C64" s="15"/>
      <c r="D64" s="15" t="s">
        <v>18</v>
      </c>
      <c r="E64" s="15">
        <v>2</v>
      </c>
      <c r="F64" s="15"/>
      <c r="G64" s="15" t="s">
        <v>17</v>
      </c>
      <c r="H64" s="15"/>
      <c r="I64" s="15">
        <v>4</v>
      </c>
      <c r="J64" s="15" t="s">
        <v>20</v>
      </c>
      <c r="Y64" s="15">
        <v>12</v>
      </c>
      <c r="Z64" s="15">
        <v>2</v>
      </c>
      <c r="AA64" s="15">
        <v>4</v>
      </c>
      <c r="AB64" s="15" t="s">
        <v>18</v>
      </c>
      <c r="AC64" s="15" t="s">
        <v>20</v>
      </c>
    </row>
    <row r="65" spans="2:29" x14ac:dyDescent="0.3">
      <c r="B65" s="15">
        <v>12</v>
      </c>
      <c r="C65" s="15"/>
      <c r="D65" s="15" t="s">
        <v>16</v>
      </c>
      <c r="E65" s="15">
        <v>1</v>
      </c>
      <c r="F65" s="15"/>
      <c r="G65" s="15" t="s">
        <v>17</v>
      </c>
      <c r="H65" s="15"/>
      <c r="I65" s="15">
        <v>5</v>
      </c>
      <c r="J65" s="15" t="s">
        <v>21</v>
      </c>
      <c r="Y65" s="15">
        <v>12</v>
      </c>
      <c r="Z65" s="15">
        <v>1</v>
      </c>
      <c r="AA65" s="15">
        <v>5</v>
      </c>
      <c r="AB65" s="15" t="s">
        <v>16</v>
      </c>
      <c r="AC65" s="15" t="s">
        <v>21</v>
      </c>
    </row>
    <row r="66" spans="2:29" x14ac:dyDescent="0.3">
      <c r="B66" s="15">
        <v>13</v>
      </c>
      <c r="C66" s="15"/>
      <c r="D66" s="15" t="s">
        <v>22</v>
      </c>
      <c r="E66" s="15">
        <v>6</v>
      </c>
      <c r="F66" s="15"/>
      <c r="G66" s="15" t="s">
        <v>17</v>
      </c>
      <c r="H66" s="15"/>
      <c r="I66" s="15">
        <v>8</v>
      </c>
      <c r="J66" s="15" t="s">
        <v>24</v>
      </c>
      <c r="Y66" s="15">
        <v>13</v>
      </c>
      <c r="Z66" s="15">
        <v>6</v>
      </c>
      <c r="AA66" s="15">
        <v>8</v>
      </c>
      <c r="AB66" s="15" t="s">
        <v>22</v>
      </c>
      <c r="AC66" s="15" t="s">
        <v>24</v>
      </c>
    </row>
    <row r="67" spans="2:29" x14ac:dyDescent="0.3">
      <c r="B67" s="15">
        <v>13</v>
      </c>
      <c r="C67" s="15"/>
      <c r="D67" s="15" t="s">
        <v>20</v>
      </c>
      <c r="E67" s="15">
        <v>4</v>
      </c>
      <c r="F67" s="15"/>
      <c r="G67" s="15" t="s">
        <v>17</v>
      </c>
      <c r="H67" s="15"/>
      <c r="I67" s="15">
        <v>7</v>
      </c>
      <c r="J67" s="15" t="s">
        <v>23</v>
      </c>
      <c r="Y67" s="15">
        <v>13</v>
      </c>
      <c r="Z67" s="15">
        <v>4</v>
      </c>
      <c r="AA67" s="15">
        <v>7</v>
      </c>
      <c r="AB67" s="15" t="s">
        <v>20</v>
      </c>
      <c r="AC67" s="15" t="s">
        <v>23</v>
      </c>
    </row>
    <row r="68" spans="2:29" x14ac:dyDescent="0.3">
      <c r="B68" s="15">
        <v>13</v>
      </c>
      <c r="C68" s="15"/>
      <c r="D68" s="15" t="s">
        <v>26</v>
      </c>
      <c r="E68" s="15">
        <v>10</v>
      </c>
      <c r="F68" s="15"/>
      <c r="G68" s="15" t="s">
        <v>17</v>
      </c>
      <c r="H68" s="15"/>
      <c r="I68" s="15">
        <v>1</v>
      </c>
      <c r="J68" s="15" t="s">
        <v>16</v>
      </c>
      <c r="Y68" s="15">
        <v>13</v>
      </c>
      <c r="Z68" s="15">
        <v>10</v>
      </c>
      <c r="AA68" s="15">
        <v>1</v>
      </c>
      <c r="AB68" s="15" t="s">
        <v>26</v>
      </c>
      <c r="AC68" s="15" t="s">
        <v>16</v>
      </c>
    </row>
    <row r="69" spans="2:29" x14ac:dyDescent="0.3">
      <c r="B69" s="15">
        <v>13</v>
      </c>
      <c r="C69" s="15"/>
      <c r="D69" s="15" t="s">
        <v>18</v>
      </c>
      <c r="E69" s="15">
        <v>2</v>
      </c>
      <c r="F69" s="15"/>
      <c r="G69" s="15" t="s">
        <v>17</v>
      </c>
      <c r="H69" s="15"/>
      <c r="I69" s="15">
        <v>3</v>
      </c>
      <c r="J69" s="15" t="s">
        <v>19</v>
      </c>
      <c r="Y69" s="15">
        <v>13</v>
      </c>
      <c r="Z69" s="15">
        <v>2</v>
      </c>
      <c r="AA69" s="15">
        <v>3</v>
      </c>
      <c r="AB69" s="15" t="s">
        <v>18</v>
      </c>
      <c r="AC69" s="15" t="s">
        <v>19</v>
      </c>
    </row>
    <row r="70" spans="2:29" x14ac:dyDescent="0.3">
      <c r="B70" s="15">
        <v>13</v>
      </c>
      <c r="C70" s="15"/>
      <c r="D70" s="15" t="s">
        <v>25</v>
      </c>
      <c r="E70" s="15">
        <v>9</v>
      </c>
      <c r="F70" s="15"/>
      <c r="G70" s="15" t="s">
        <v>17</v>
      </c>
      <c r="H70" s="15"/>
      <c r="I70" s="15">
        <v>5</v>
      </c>
      <c r="J70" s="15" t="s">
        <v>21</v>
      </c>
      <c r="Y70" s="15">
        <v>13</v>
      </c>
      <c r="Z70" s="15">
        <v>9</v>
      </c>
      <c r="AA70" s="15">
        <v>5</v>
      </c>
      <c r="AB70" s="15" t="s">
        <v>25</v>
      </c>
      <c r="AC70" s="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CAA1-E78C-4256-87EB-7D08EF7B5559}">
  <dimension ref="B2:E52"/>
  <sheetViews>
    <sheetView workbookViewId="0">
      <selection activeCell="G20" sqref="G20"/>
    </sheetView>
  </sheetViews>
  <sheetFormatPr defaultRowHeight="14.4" x14ac:dyDescent="0.3"/>
  <sheetData>
    <row r="2" spans="2:5" x14ac:dyDescent="0.3">
      <c r="B2" t="s">
        <v>44</v>
      </c>
      <c r="C2" t="s">
        <v>45</v>
      </c>
      <c r="D2" t="s">
        <v>41</v>
      </c>
      <c r="E2" t="s">
        <v>8</v>
      </c>
    </row>
    <row r="3" spans="2:5" x14ac:dyDescent="0.3">
      <c r="B3" s="15">
        <v>1</v>
      </c>
      <c r="C3" s="15" t="s">
        <v>16</v>
      </c>
      <c r="D3" s="15">
        <v>1</v>
      </c>
      <c r="E3" s="15">
        <v>148.30000000000001</v>
      </c>
    </row>
    <row r="4" spans="2:5" x14ac:dyDescent="0.3">
      <c r="B4" s="15">
        <v>1</v>
      </c>
      <c r="C4" s="15" t="s">
        <v>19</v>
      </c>
      <c r="D4" s="15">
        <v>3</v>
      </c>
      <c r="E4" s="15">
        <v>154.69999999999999</v>
      </c>
    </row>
    <row r="5" spans="2:5" x14ac:dyDescent="0.3">
      <c r="B5" s="15">
        <v>1</v>
      </c>
      <c r="C5" s="15" t="s">
        <v>21</v>
      </c>
      <c r="D5" s="15">
        <v>5</v>
      </c>
      <c r="E5" s="15">
        <v>100.5</v>
      </c>
    </row>
    <row r="6" spans="2:5" x14ac:dyDescent="0.3">
      <c r="B6" s="15">
        <v>1</v>
      </c>
      <c r="C6" s="15" t="s">
        <v>23</v>
      </c>
      <c r="D6" s="15">
        <v>7</v>
      </c>
      <c r="E6" s="15">
        <v>153.9</v>
      </c>
    </row>
    <row r="7" spans="2:5" x14ac:dyDescent="0.3">
      <c r="B7" s="15">
        <v>1</v>
      </c>
      <c r="C7" s="15" t="s">
        <v>25</v>
      </c>
      <c r="D7" s="15">
        <v>9</v>
      </c>
      <c r="E7" s="15">
        <v>119.4</v>
      </c>
    </row>
    <row r="8" spans="2:5" x14ac:dyDescent="0.3">
      <c r="B8" s="15">
        <v>1</v>
      </c>
      <c r="C8" s="15" t="s">
        <v>18</v>
      </c>
      <c r="D8" s="15">
        <v>2</v>
      </c>
      <c r="E8" s="15">
        <v>151.9</v>
      </c>
    </row>
    <row r="9" spans="2:5" x14ac:dyDescent="0.3">
      <c r="B9" s="15">
        <v>1</v>
      </c>
      <c r="C9" s="15" t="s">
        <v>20</v>
      </c>
      <c r="D9" s="15">
        <v>4</v>
      </c>
      <c r="E9" s="15">
        <v>142.1</v>
      </c>
    </row>
    <row r="10" spans="2:5" x14ac:dyDescent="0.3">
      <c r="B10" s="15">
        <v>1</v>
      </c>
      <c r="C10" s="15" t="s">
        <v>22</v>
      </c>
      <c r="D10" s="15">
        <v>6</v>
      </c>
      <c r="E10" s="15">
        <v>141.5</v>
      </c>
    </row>
    <row r="11" spans="2:5" x14ac:dyDescent="0.3">
      <c r="B11" s="15">
        <v>1</v>
      </c>
      <c r="C11" s="15" t="s">
        <v>24</v>
      </c>
      <c r="D11" s="15">
        <v>8</v>
      </c>
      <c r="E11" s="15">
        <v>152.4</v>
      </c>
    </row>
    <row r="12" spans="2:5" x14ac:dyDescent="0.3">
      <c r="B12" s="15">
        <v>1</v>
      </c>
      <c r="C12" s="15" t="s">
        <v>26</v>
      </c>
      <c r="D12" s="15">
        <v>10</v>
      </c>
      <c r="E12" s="15">
        <v>130.80000000000001</v>
      </c>
    </row>
    <row r="13" spans="2:5" x14ac:dyDescent="0.3">
      <c r="B13" s="15">
        <v>2</v>
      </c>
      <c r="C13" s="15" t="s">
        <v>21</v>
      </c>
      <c r="D13" s="15">
        <v>5</v>
      </c>
      <c r="E13" s="15">
        <v>129.5</v>
      </c>
    </row>
    <row r="14" spans="2:5" x14ac:dyDescent="0.3">
      <c r="B14" s="15">
        <v>2</v>
      </c>
      <c r="C14" s="15" t="s">
        <v>18</v>
      </c>
      <c r="D14" s="15">
        <v>2</v>
      </c>
      <c r="E14" s="15">
        <v>162.4</v>
      </c>
    </row>
    <row r="15" spans="2:5" x14ac:dyDescent="0.3">
      <c r="B15" s="15">
        <v>2</v>
      </c>
      <c r="C15" s="15" t="s">
        <v>16</v>
      </c>
      <c r="D15" s="15">
        <v>1</v>
      </c>
      <c r="E15" s="15">
        <v>161.4</v>
      </c>
    </row>
    <row r="16" spans="2:5" x14ac:dyDescent="0.3">
      <c r="B16" s="15">
        <v>2</v>
      </c>
      <c r="C16" s="15" t="s">
        <v>20</v>
      </c>
      <c r="D16" s="15">
        <v>4</v>
      </c>
      <c r="E16" s="15">
        <v>139.6</v>
      </c>
    </row>
    <row r="17" spans="2:5" x14ac:dyDescent="0.3">
      <c r="B17" s="15">
        <v>2</v>
      </c>
      <c r="C17" s="15" t="s">
        <v>22</v>
      </c>
      <c r="D17" s="15">
        <v>6</v>
      </c>
      <c r="E17" s="15">
        <v>166.8</v>
      </c>
    </row>
    <row r="18" spans="2:5" x14ac:dyDescent="0.3">
      <c r="B18" s="15">
        <v>2</v>
      </c>
      <c r="C18" s="15" t="s">
        <v>19</v>
      </c>
      <c r="D18" s="15">
        <v>3</v>
      </c>
      <c r="E18" s="15">
        <v>116.3</v>
      </c>
    </row>
    <row r="19" spans="2:5" x14ac:dyDescent="0.3">
      <c r="B19" s="15">
        <v>2</v>
      </c>
      <c r="C19" s="15" t="s">
        <v>23</v>
      </c>
      <c r="D19" s="15">
        <v>7</v>
      </c>
      <c r="E19" s="15">
        <v>135.4</v>
      </c>
    </row>
    <row r="20" spans="2:5" x14ac:dyDescent="0.3">
      <c r="B20" s="15">
        <v>2</v>
      </c>
      <c r="C20" s="15" t="s">
        <v>25</v>
      </c>
      <c r="D20" s="15">
        <v>9</v>
      </c>
      <c r="E20" s="15">
        <v>168.9</v>
      </c>
    </row>
    <row r="21" spans="2:5" x14ac:dyDescent="0.3">
      <c r="B21" s="15">
        <v>2</v>
      </c>
      <c r="C21" s="15" t="s">
        <v>24</v>
      </c>
      <c r="D21" s="15">
        <v>8</v>
      </c>
      <c r="E21" s="15">
        <v>155.1</v>
      </c>
    </row>
    <row r="22" spans="2:5" x14ac:dyDescent="0.3">
      <c r="B22" s="15">
        <v>2</v>
      </c>
      <c r="C22" s="15" t="s">
        <v>26</v>
      </c>
      <c r="D22" s="15">
        <v>10</v>
      </c>
      <c r="E22" s="15">
        <v>130.5</v>
      </c>
    </row>
    <row r="23" spans="2:5" x14ac:dyDescent="0.3">
      <c r="B23" s="15">
        <v>3</v>
      </c>
      <c r="C23" s="15" t="s">
        <v>25</v>
      </c>
      <c r="D23" s="15">
        <v>9</v>
      </c>
      <c r="E23" s="15">
        <v>149.80000000000001</v>
      </c>
    </row>
    <row r="24" spans="2:5" x14ac:dyDescent="0.3">
      <c r="B24" s="15">
        <v>3</v>
      </c>
      <c r="C24" s="15" t="s">
        <v>24</v>
      </c>
      <c r="D24" s="15">
        <v>8</v>
      </c>
      <c r="E24" s="15">
        <v>137.1</v>
      </c>
    </row>
    <row r="25" spans="2:5" x14ac:dyDescent="0.3">
      <c r="B25" s="15">
        <v>3</v>
      </c>
      <c r="C25" s="15" t="s">
        <v>26</v>
      </c>
      <c r="D25" s="15">
        <v>10</v>
      </c>
      <c r="E25" s="15">
        <v>161.4</v>
      </c>
    </row>
    <row r="26" spans="2:5" x14ac:dyDescent="0.3">
      <c r="B26" s="15">
        <v>3</v>
      </c>
      <c r="C26" s="15" t="s">
        <v>20</v>
      </c>
      <c r="D26" s="15">
        <v>4</v>
      </c>
      <c r="E26" s="15">
        <v>141.9</v>
      </c>
    </row>
    <row r="27" spans="2:5" x14ac:dyDescent="0.3">
      <c r="B27" s="15">
        <v>3</v>
      </c>
      <c r="C27" s="15" t="s">
        <v>22</v>
      </c>
      <c r="D27" s="15">
        <v>6</v>
      </c>
      <c r="E27" s="15">
        <v>81.900000000000006</v>
      </c>
    </row>
    <row r="28" spans="2:5" x14ac:dyDescent="0.3">
      <c r="B28" s="15">
        <v>3</v>
      </c>
      <c r="C28" s="15" t="s">
        <v>23</v>
      </c>
      <c r="D28" s="15">
        <v>7</v>
      </c>
      <c r="E28" s="15">
        <v>200.4</v>
      </c>
    </row>
    <row r="29" spans="2:5" x14ac:dyDescent="0.3">
      <c r="B29" s="15">
        <v>3</v>
      </c>
      <c r="C29" s="15" t="s">
        <v>19</v>
      </c>
      <c r="D29" s="15">
        <v>3</v>
      </c>
      <c r="E29" s="15">
        <v>120.8</v>
      </c>
    </row>
    <row r="30" spans="2:5" x14ac:dyDescent="0.3">
      <c r="B30" s="15">
        <v>3</v>
      </c>
      <c r="C30" s="15" t="s">
        <v>21</v>
      </c>
      <c r="D30" s="15">
        <v>5</v>
      </c>
      <c r="E30" s="15">
        <v>149.9</v>
      </c>
    </row>
    <row r="31" spans="2:5" x14ac:dyDescent="0.3">
      <c r="B31" s="15">
        <v>3</v>
      </c>
      <c r="C31" s="15" t="s">
        <v>18</v>
      </c>
      <c r="D31" s="15">
        <v>2</v>
      </c>
      <c r="E31" s="15">
        <v>119.7</v>
      </c>
    </row>
    <row r="32" spans="2:5" x14ac:dyDescent="0.3">
      <c r="B32" s="15">
        <v>3</v>
      </c>
      <c r="C32" s="15" t="s">
        <v>16</v>
      </c>
      <c r="D32" s="15">
        <v>1</v>
      </c>
      <c r="E32" s="15">
        <v>123.8</v>
      </c>
    </row>
    <row r="33" spans="2:5" x14ac:dyDescent="0.3">
      <c r="B33" s="15">
        <v>4</v>
      </c>
      <c r="C33" s="15" t="s">
        <v>26</v>
      </c>
      <c r="D33" s="15">
        <v>10</v>
      </c>
      <c r="E33" s="15">
        <v>113.1</v>
      </c>
    </row>
    <row r="34" spans="2:5" x14ac:dyDescent="0.3">
      <c r="B34" s="15">
        <v>4</v>
      </c>
      <c r="C34" s="15" t="s">
        <v>23</v>
      </c>
      <c r="D34" s="15">
        <v>7</v>
      </c>
      <c r="E34" s="15">
        <v>112.2</v>
      </c>
    </row>
    <row r="35" spans="2:5" x14ac:dyDescent="0.3">
      <c r="B35" s="15">
        <v>4</v>
      </c>
      <c r="C35" s="15" t="s">
        <v>25</v>
      </c>
      <c r="D35" s="15">
        <v>9</v>
      </c>
      <c r="E35" s="15">
        <v>122</v>
      </c>
    </row>
    <row r="36" spans="2:5" x14ac:dyDescent="0.3">
      <c r="B36" s="15">
        <v>4</v>
      </c>
      <c r="C36" s="15" t="s">
        <v>19</v>
      </c>
      <c r="D36" s="15">
        <v>3</v>
      </c>
      <c r="E36" s="15">
        <v>169.3</v>
      </c>
    </row>
    <row r="37" spans="2:5" x14ac:dyDescent="0.3">
      <c r="B37" s="15">
        <v>4</v>
      </c>
      <c r="C37" s="15" t="s">
        <v>21</v>
      </c>
      <c r="D37" s="15">
        <v>5</v>
      </c>
      <c r="E37" s="15">
        <v>140.9</v>
      </c>
    </row>
    <row r="38" spans="2:5" x14ac:dyDescent="0.3">
      <c r="B38" s="15">
        <v>4</v>
      </c>
      <c r="C38" s="15" t="s">
        <v>24</v>
      </c>
      <c r="D38" s="15">
        <v>8</v>
      </c>
      <c r="E38" s="15">
        <v>134.19999999999999</v>
      </c>
    </row>
    <row r="39" spans="2:5" x14ac:dyDescent="0.3">
      <c r="B39" s="15">
        <v>4</v>
      </c>
      <c r="C39" s="15" t="s">
        <v>20</v>
      </c>
      <c r="D39" s="15">
        <v>4</v>
      </c>
      <c r="E39" s="15">
        <v>158.30000000000001</v>
      </c>
    </row>
    <row r="40" spans="2:5" x14ac:dyDescent="0.3">
      <c r="B40" s="15">
        <v>4</v>
      </c>
      <c r="C40" s="15" t="s">
        <v>22</v>
      </c>
      <c r="D40" s="15">
        <v>6</v>
      </c>
      <c r="E40" s="15">
        <v>119.2</v>
      </c>
    </row>
    <row r="41" spans="2:5" x14ac:dyDescent="0.3">
      <c r="B41" s="15">
        <v>4</v>
      </c>
      <c r="C41" s="15" t="s">
        <v>18</v>
      </c>
      <c r="D41" s="15">
        <v>2</v>
      </c>
      <c r="E41" s="15">
        <v>140.19999999999999</v>
      </c>
    </row>
    <row r="42" spans="2:5" x14ac:dyDescent="0.3">
      <c r="B42" s="15">
        <v>4</v>
      </c>
      <c r="C42" s="15" t="s">
        <v>16</v>
      </c>
      <c r="D42" s="15">
        <v>1</v>
      </c>
      <c r="E42" s="15">
        <v>121.5</v>
      </c>
    </row>
    <row r="43" spans="2:5" x14ac:dyDescent="0.3">
      <c r="B43" s="15">
        <v>5</v>
      </c>
      <c r="C43" s="15" t="s">
        <v>22</v>
      </c>
      <c r="D43" s="15">
        <v>6</v>
      </c>
      <c r="E43" s="15">
        <v>151.69999999999999</v>
      </c>
    </row>
    <row r="44" spans="2:5" x14ac:dyDescent="0.3">
      <c r="B44" s="15">
        <v>5</v>
      </c>
      <c r="C44" s="15" t="s">
        <v>18</v>
      </c>
      <c r="D44" s="15">
        <v>2</v>
      </c>
      <c r="E44" s="15">
        <v>135.1</v>
      </c>
    </row>
    <row r="45" spans="2:5" x14ac:dyDescent="0.3">
      <c r="B45" s="15">
        <v>5</v>
      </c>
      <c r="C45" s="15" t="s">
        <v>16</v>
      </c>
      <c r="D45" s="15">
        <v>1</v>
      </c>
      <c r="E45" s="15">
        <v>152.80000000000001</v>
      </c>
    </row>
    <row r="46" spans="2:5" x14ac:dyDescent="0.3">
      <c r="B46" s="15">
        <v>5</v>
      </c>
      <c r="C46" s="15" t="s">
        <v>19</v>
      </c>
      <c r="D46" s="15">
        <v>3</v>
      </c>
      <c r="E46" s="15">
        <v>91.9</v>
      </c>
    </row>
    <row r="47" spans="2:5" x14ac:dyDescent="0.3">
      <c r="B47" s="15">
        <v>5</v>
      </c>
      <c r="C47" s="15" t="s">
        <v>21</v>
      </c>
      <c r="D47" s="15">
        <v>5</v>
      </c>
      <c r="E47" s="15">
        <v>149.5</v>
      </c>
    </row>
    <row r="48" spans="2:5" x14ac:dyDescent="0.3">
      <c r="B48" s="15">
        <v>5</v>
      </c>
      <c r="C48" s="15" t="s">
        <v>20</v>
      </c>
      <c r="D48" s="15">
        <v>4</v>
      </c>
      <c r="E48" s="15">
        <v>133.30000000000001</v>
      </c>
    </row>
    <row r="49" spans="2:5" x14ac:dyDescent="0.3">
      <c r="B49" s="15">
        <v>5</v>
      </c>
      <c r="C49" s="15" t="s">
        <v>24</v>
      </c>
      <c r="D49" s="15">
        <v>8</v>
      </c>
      <c r="E49" s="15">
        <v>177.1</v>
      </c>
    </row>
    <row r="50" spans="2:5" x14ac:dyDescent="0.3">
      <c r="B50" s="15">
        <v>5</v>
      </c>
      <c r="C50" s="15" t="s">
        <v>26</v>
      </c>
      <c r="D50" s="15">
        <v>10</v>
      </c>
      <c r="E50" s="15">
        <v>92.8</v>
      </c>
    </row>
    <row r="51" spans="2:5" x14ac:dyDescent="0.3">
      <c r="B51" s="15">
        <v>5</v>
      </c>
      <c r="C51" s="15" t="s">
        <v>23</v>
      </c>
      <c r="D51" s="15">
        <v>7</v>
      </c>
      <c r="E51" s="15">
        <v>148.30000000000001</v>
      </c>
    </row>
    <row r="52" spans="2:5" x14ac:dyDescent="0.3">
      <c r="B52" s="15">
        <v>5</v>
      </c>
      <c r="C52" s="15" t="s">
        <v>25</v>
      </c>
      <c r="D52" s="15">
        <v>9</v>
      </c>
      <c r="E52" s="15">
        <v>124.8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Mirkovich</dc:creator>
  <cp:lastModifiedBy>J Gallaway</cp:lastModifiedBy>
  <dcterms:created xsi:type="dcterms:W3CDTF">2016-11-24T04:51:51Z</dcterms:created>
  <dcterms:modified xsi:type="dcterms:W3CDTF">2020-10-15T19:31:43Z</dcterms:modified>
</cp:coreProperties>
</file>