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C:\Users\lucas\Desktop\Stochastic Fall\Hershey\"/>
    </mc:Choice>
  </mc:AlternateContent>
  <xr:revisionPtr revIDLastSave="0" documentId="13_ncr:1_{5009E94D-18B7-4587-8C84-7AA472FCBFC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OG" sheetId="1" r:id="rId1"/>
    <sheet name="Everything" sheetId="2" r:id="rId2"/>
    <sheet name="E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3" l="1"/>
  <c r="H38" i="3" s="1"/>
  <c r="K38" i="3" s="1"/>
  <c r="M38" i="3" s="1"/>
  <c r="G37" i="3"/>
  <c r="E37" i="3"/>
  <c r="H37" i="3" s="1"/>
  <c r="K37" i="3" s="1"/>
  <c r="M37" i="3" s="1"/>
  <c r="G36" i="3"/>
  <c r="E36" i="3"/>
  <c r="E35" i="3"/>
  <c r="H35" i="3" s="1"/>
  <c r="K35" i="3" s="1"/>
  <c r="M35" i="3" s="1"/>
  <c r="G34" i="3"/>
  <c r="E34" i="3"/>
  <c r="E33" i="3"/>
  <c r="H33" i="3" s="1"/>
  <c r="K33" i="3" s="1"/>
  <c r="M33" i="3" s="1"/>
  <c r="E32" i="3"/>
  <c r="H32" i="3" s="1"/>
  <c r="K32" i="3" s="1"/>
  <c r="M32" i="3" s="1"/>
  <c r="E31" i="3"/>
  <c r="H31" i="3" s="1"/>
  <c r="K31" i="3" s="1"/>
  <c r="M31" i="3" s="1"/>
  <c r="E30" i="3"/>
  <c r="H30" i="3" s="1"/>
  <c r="K30" i="3" s="1"/>
  <c r="M30" i="3" s="1"/>
  <c r="E29" i="3"/>
  <c r="H29" i="3" s="1"/>
  <c r="K29" i="3" s="1"/>
  <c r="M29" i="3" s="1"/>
  <c r="E28" i="3"/>
  <c r="H28" i="3" s="1"/>
  <c r="K28" i="3" s="1"/>
  <c r="M28" i="3" s="1"/>
  <c r="G27" i="3"/>
  <c r="E27" i="3"/>
  <c r="G26" i="3"/>
  <c r="E26" i="3"/>
  <c r="H26" i="3" s="1"/>
  <c r="K26" i="3" s="1"/>
  <c r="M26" i="3" s="1"/>
  <c r="G25" i="3"/>
  <c r="E25" i="3"/>
  <c r="H25" i="3" s="1"/>
  <c r="K25" i="3" s="1"/>
  <c r="M25" i="3" s="1"/>
  <c r="G24" i="3"/>
  <c r="E24" i="3"/>
  <c r="E23" i="3"/>
  <c r="H23" i="3" s="1"/>
  <c r="K23" i="3" s="1"/>
  <c r="M23" i="3" s="1"/>
  <c r="G22" i="3"/>
  <c r="D22" i="3"/>
  <c r="E22" i="3" s="1"/>
  <c r="H22" i="3" s="1"/>
  <c r="K22" i="3" s="1"/>
  <c r="M22" i="3" s="1"/>
  <c r="C22" i="3"/>
  <c r="E21" i="3"/>
  <c r="H21" i="3" s="1"/>
  <c r="K21" i="3" s="1"/>
  <c r="M21" i="3" s="1"/>
  <c r="G20" i="3"/>
  <c r="E20" i="3"/>
  <c r="H20" i="3" s="1"/>
  <c r="K20" i="3" s="1"/>
  <c r="M20" i="3" s="1"/>
  <c r="E19" i="3"/>
  <c r="H19" i="3" s="1"/>
  <c r="K19" i="3" s="1"/>
  <c r="M19" i="3" s="1"/>
  <c r="E18" i="3"/>
  <c r="H18" i="3" s="1"/>
  <c r="K18" i="3" s="1"/>
  <c r="M18" i="3" s="1"/>
  <c r="E17" i="3"/>
  <c r="H17" i="3" s="1"/>
  <c r="K17" i="3" s="1"/>
  <c r="M17" i="3" s="1"/>
  <c r="G16" i="3"/>
  <c r="E16" i="3"/>
  <c r="H16" i="3" s="1"/>
  <c r="K16" i="3" s="1"/>
  <c r="M16" i="3" s="1"/>
  <c r="G15" i="3"/>
  <c r="E15" i="3"/>
  <c r="H15" i="3" s="1"/>
  <c r="K15" i="3" s="1"/>
  <c r="M15" i="3" s="1"/>
  <c r="E14" i="3"/>
  <c r="H14" i="3" s="1"/>
  <c r="K14" i="3" s="1"/>
  <c r="M14" i="3" s="1"/>
  <c r="E13" i="3"/>
  <c r="H13" i="3" s="1"/>
  <c r="K13" i="3" s="1"/>
  <c r="M13" i="3" s="1"/>
  <c r="E12" i="3"/>
  <c r="H12" i="3" s="1"/>
  <c r="K12" i="3" s="1"/>
  <c r="M12" i="3" s="1"/>
  <c r="E11" i="3"/>
  <c r="H11" i="3" s="1"/>
  <c r="K11" i="3" s="1"/>
  <c r="M11" i="3" s="1"/>
  <c r="E10" i="3"/>
  <c r="H10" i="3" s="1"/>
  <c r="K10" i="3" s="1"/>
  <c r="M10" i="3" s="1"/>
  <c r="E9" i="3"/>
  <c r="H9" i="3" s="1"/>
  <c r="K9" i="3" s="1"/>
  <c r="M9" i="3" s="1"/>
  <c r="E8" i="3"/>
  <c r="H8" i="3" s="1"/>
  <c r="K8" i="3" s="1"/>
  <c r="M8" i="3" s="1"/>
  <c r="E7" i="3"/>
  <c r="H7" i="3" s="1"/>
  <c r="K7" i="3" s="1"/>
  <c r="M7" i="3" s="1"/>
  <c r="E6" i="3"/>
  <c r="H6" i="3" s="1"/>
  <c r="K6" i="3" s="1"/>
  <c r="M6" i="3" s="1"/>
  <c r="E5" i="3"/>
  <c r="H5" i="3" s="1"/>
  <c r="K5" i="3" s="1"/>
  <c r="M5" i="3" s="1"/>
  <c r="E4" i="3"/>
  <c r="H4" i="3" s="1"/>
  <c r="K4" i="3" s="1"/>
  <c r="M4" i="3" s="1"/>
  <c r="E3" i="3"/>
  <c r="H3" i="3" s="1"/>
  <c r="K3" i="3" s="1"/>
  <c r="M3" i="3" s="1"/>
  <c r="E2" i="3"/>
  <c r="H2" i="3" s="1"/>
  <c r="K2" i="3" s="1"/>
  <c r="M2" i="3" s="1"/>
  <c r="G35" i="2"/>
  <c r="G38" i="2"/>
  <c r="G37" i="2"/>
  <c r="G25" i="2"/>
  <c r="G28" i="2"/>
  <c r="G27" i="2"/>
  <c r="G23" i="2"/>
  <c r="G26" i="2"/>
  <c r="G21" i="2"/>
  <c r="G17" i="2"/>
  <c r="G16" i="2"/>
  <c r="E3" i="2"/>
  <c r="H3" i="2" s="1"/>
  <c r="K3" i="2" s="1"/>
  <c r="M3" i="2" s="1"/>
  <c r="E4" i="2"/>
  <c r="H4" i="2" s="1"/>
  <c r="K4" i="2" s="1"/>
  <c r="M4" i="2" s="1"/>
  <c r="E5" i="2"/>
  <c r="H5" i="2" s="1"/>
  <c r="K5" i="2" s="1"/>
  <c r="M5" i="2" s="1"/>
  <c r="E6" i="2"/>
  <c r="H6" i="2" s="1"/>
  <c r="K6" i="2" s="1"/>
  <c r="M6" i="2" s="1"/>
  <c r="E7" i="2"/>
  <c r="H7" i="2" s="1"/>
  <c r="K7" i="2" s="1"/>
  <c r="M7" i="2" s="1"/>
  <c r="E8" i="2"/>
  <c r="H8" i="2" s="1"/>
  <c r="K8" i="2" s="1"/>
  <c r="M8" i="2" s="1"/>
  <c r="E9" i="2"/>
  <c r="H9" i="2" s="1"/>
  <c r="K9" i="2" s="1"/>
  <c r="M9" i="2" s="1"/>
  <c r="E10" i="2"/>
  <c r="H10" i="2" s="1"/>
  <c r="K10" i="2" s="1"/>
  <c r="M10" i="2" s="1"/>
  <c r="E11" i="2"/>
  <c r="H11" i="2" s="1"/>
  <c r="K11" i="2" s="1"/>
  <c r="M11" i="2" s="1"/>
  <c r="E12" i="2"/>
  <c r="H12" i="2" s="1"/>
  <c r="K12" i="2" s="1"/>
  <c r="M12" i="2" s="1"/>
  <c r="E13" i="2"/>
  <c r="H13" i="2" s="1"/>
  <c r="K13" i="2" s="1"/>
  <c r="M13" i="2" s="1"/>
  <c r="E14" i="2"/>
  <c r="H14" i="2" s="1"/>
  <c r="K14" i="2" s="1"/>
  <c r="M14" i="2" s="1"/>
  <c r="E15" i="2"/>
  <c r="H15" i="2" s="1"/>
  <c r="K15" i="2" s="1"/>
  <c r="M15" i="2" s="1"/>
  <c r="E16" i="2"/>
  <c r="H16" i="2" s="1"/>
  <c r="K16" i="2" s="1"/>
  <c r="M16" i="2" s="1"/>
  <c r="E17" i="2"/>
  <c r="H17" i="2" s="1"/>
  <c r="K17" i="2" s="1"/>
  <c r="M17" i="2" s="1"/>
  <c r="E18" i="2"/>
  <c r="H18" i="2" s="1"/>
  <c r="K18" i="2" s="1"/>
  <c r="M18" i="2" s="1"/>
  <c r="E19" i="2"/>
  <c r="H19" i="2" s="1"/>
  <c r="K19" i="2" s="1"/>
  <c r="M19" i="2" s="1"/>
  <c r="E20" i="2"/>
  <c r="H20" i="2" s="1"/>
  <c r="K20" i="2" s="1"/>
  <c r="M20" i="2" s="1"/>
  <c r="E21" i="2"/>
  <c r="H21" i="2" s="1"/>
  <c r="K21" i="2" s="1"/>
  <c r="M21" i="2" s="1"/>
  <c r="E22" i="2"/>
  <c r="H22" i="2" s="1"/>
  <c r="K22" i="2" s="1"/>
  <c r="M22" i="2" s="1"/>
  <c r="E24" i="2"/>
  <c r="H24" i="2" s="1"/>
  <c r="K24" i="2" s="1"/>
  <c r="M24" i="2" s="1"/>
  <c r="E25" i="2"/>
  <c r="H25" i="2" s="1"/>
  <c r="K25" i="2" s="1"/>
  <c r="M25" i="2" s="1"/>
  <c r="E26" i="2"/>
  <c r="H26" i="2" s="1"/>
  <c r="K26" i="2" s="1"/>
  <c r="M26" i="2" s="1"/>
  <c r="E27" i="2"/>
  <c r="H27" i="2" s="1"/>
  <c r="K27" i="2" s="1"/>
  <c r="M27" i="2" s="1"/>
  <c r="E28" i="2"/>
  <c r="H28" i="2" s="1"/>
  <c r="K28" i="2" s="1"/>
  <c r="M28" i="2" s="1"/>
  <c r="E29" i="2"/>
  <c r="H29" i="2" s="1"/>
  <c r="K29" i="2" s="1"/>
  <c r="M29" i="2" s="1"/>
  <c r="E30" i="2"/>
  <c r="H30" i="2" s="1"/>
  <c r="K30" i="2" s="1"/>
  <c r="M30" i="2" s="1"/>
  <c r="E31" i="2"/>
  <c r="H31" i="2" s="1"/>
  <c r="K31" i="2" s="1"/>
  <c r="M31" i="2" s="1"/>
  <c r="E32" i="2"/>
  <c r="H32" i="2" s="1"/>
  <c r="K32" i="2" s="1"/>
  <c r="M32" i="2" s="1"/>
  <c r="E33" i="2"/>
  <c r="H33" i="2" s="1"/>
  <c r="K33" i="2" s="1"/>
  <c r="M33" i="2" s="1"/>
  <c r="E34" i="2"/>
  <c r="H34" i="2" s="1"/>
  <c r="K34" i="2" s="1"/>
  <c r="M34" i="2" s="1"/>
  <c r="E35" i="2"/>
  <c r="H35" i="2" s="1"/>
  <c r="K35" i="2" s="1"/>
  <c r="M35" i="2" s="1"/>
  <c r="E36" i="2"/>
  <c r="H36" i="2" s="1"/>
  <c r="K36" i="2" s="1"/>
  <c r="M36" i="2" s="1"/>
  <c r="E37" i="2"/>
  <c r="H37" i="2" s="1"/>
  <c r="K37" i="2" s="1"/>
  <c r="M37" i="2" s="1"/>
  <c r="E38" i="2"/>
  <c r="H38" i="2" s="1"/>
  <c r="K38" i="2" s="1"/>
  <c r="M38" i="2" s="1"/>
  <c r="E39" i="2"/>
  <c r="H39" i="2" s="1"/>
  <c r="K39" i="2" s="1"/>
  <c r="M39" i="2" s="1"/>
  <c r="E2" i="2"/>
  <c r="H2" i="2" s="1"/>
  <c r="K2" i="2" s="1"/>
  <c r="M2" i="2" s="1"/>
  <c r="D23" i="2"/>
  <c r="C23" i="2"/>
  <c r="E23" i="2" s="1"/>
  <c r="H23" i="2" s="1"/>
  <c r="K23" i="2" s="1"/>
  <c r="M23" i="2" s="1"/>
  <c r="C23" i="1"/>
  <c r="B23" i="1"/>
  <c r="H24" i="3" l="1"/>
  <c r="K24" i="3" s="1"/>
  <c r="M24" i="3" s="1"/>
  <c r="H27" i="3"/>
  <c r="K27" i="3" s="1"/>
  <c r="M27" i="3" s="1"/>
  <c r="H34" i="3"/>
  <c r="K34" i="3" s="1"/>
  <c r="M34" i="3" s="1"/>
  <c r="H36" i="3"/>
  <c r="K36" i="3" s="1"/>
  <c r="M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tc={66D2197F-C29C-4C40-A0A9-29BFC470B7F5}</author>
  </authors>
  <commentList>
    <comment ref="F1" authorId="0" shapeId="0" xr:uid="{66D2197F-C29C-4C40-A0A9-29BFC470B7F5}">
      <text>
        <t>[Threaded comment]
Your version of Excel allows you to read this threaded comment; however, any edits to it will get removed if the file is opened in a newer version of Excel. Learn more: https://go.microsoft.com/fwlink/?linkid=870924
Comment:
    Usually in page 12-13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tc={CEC2C087-DF23-4B12-B525-A0D26553FACF}</author>
    <author>tc={CB430C2D-9EF3-4A7E-A99E-FF6173E592F3}</author>
    <author>tc={9E1C4020-976D-48D2-911E-FD06240F166C}</author>
  </authors>
  <commentList>
    <comment ref="F1" authorId="0" shapeId="0" xr:uid="{CEC2C087-DF23-4B12-B525-A0D26553FACF}">
      <text>
        <t>[Threaded comment]
Your version of Excel allows you to read this threaded comment; however, any edits to it will get removed if the file is opened in a newer version of Excel. Learn more: https://go.microsoft.com/fwlink/?linkid=870924
Comment:
    Selling, Marketing, and Administrative Expenses</t>
      </text>
    </comment>
    <comment ref="G1" authorId="1" shapeId="0" xr:uid="{CB430C2D-9EF3-4A7E-A99E-FF6173E592F3}">
      <text>
        <t>[Threaded comment]
Your version of Excel allows you to read this threaded comment; however, any edits to it will get removed if the file is opened in a newer version of Excel. Learn more: https://go.microsoft.com/fwlink/?linkid=870924
Comment:
    Business re-alignment costs and Long lived asset impairment charges</t>
      </text>
    </comment>
    <comment ref="N1" authorId="2" shapeId="0" xr:uid="{9E1C4020-976D-48D2-911E-FD06240F166C}">
      <text>
        <t>[Threaded comment]
Your version of Excel allows you to read this threaded comment; however, any edits to it will get removed if the file is opened in a newer version of Excel. Learn more: https://go.microsoft.com/fwlink/?linkid=870924
Comment:
    Usually in page 12-13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tc={838E76C5-1412-4167-9824-641E3B25257F}</author>
    <author>tc={6CE48153-D5EE-4B1C-BF6A-9817AC3C92BE}</author>
    <author>tc={F6352053-6608-4B60-B36C-70377BD5D85E}</author>
  </authors>
  <commentList>
    <comment ref="F1" authorId="0" shapeId="0" xr:uid="{838E76C5-1412-4167-9824-641E3B25257F}">
      <text>
        <t>[Threaded comment]
Your version of Excel allows you to read this threaded comment; however, any edits to it will get removed if the file is opened in a newer version of Excel. Learn more: https://go.microsoft.com/fwlink/?linkid=870924
Comment:
    Selling, Marketing, and Administrative Expenses</t>
      </text>
    </comment>
    <comment ref="G1" authorId="1" shapeId="0" xr:uid="{6CE48153-D5EE-4B1C-BF6A-9817AC3C92BE}">
      <text>
        <t>[Threaded comment]
Your version of Excel allows you to read this threaded comment; however, any edits to it will get removed if the file is opened in a newer version of Excel. Learn more: https://go.microsoft.com/fwlink/?linkid=870924
Comment:
    Business re-alignment costs and Long lived asset impairment charges</t>
      </text>
    </comment>
    <comment ref="N1" authorId="2" shapeId="0" xr:uid="{F6352053-6608-4B60-B36C-70377BD5D85E}">
      <text>
        <t>[Threaded comment]
Your version of Excel allows you to read this threaded comment; however, any edits to it will get removed if the file is opened in a newer version of Excel. Learn more: https://go.microsoft.com/fwlink/?linkid=870924
Comment:
    Usually in page 12-13</t>
      </text>
    </comment>
  </commentList>
</comments>
</file>

<file path=xl/sharedStrings.xml><?xml version="1.0" encoding="utf-8"?>
<sst xmlns="http://schemas.openxmlformats.org/spreadsheetml/2006/main" count="150" uniqueCount="18">
  <si>
    <t>Quarter</t>
  </si>
  <si>
    <t>Net Sales (in Millions)</t>
  </si>
  <si>
    <t>Cost of Sales (In Millions)</t>
  </si>
  <si>
    <t>Income before Income Taxes</t>
  </si>
  <si>
    <t>Year</t>
  </si>
  <si>
    <t>Reference</t>
  </si>
  <si>
    <t>Link</t>
  </si>
  <si>
    <t>* could use 2024 as training data to predict</t>
  </si>
  <si>
    <t>* see how well the previous years predicted 2024</t>
  </si>
  <si>
    <t>* could compare the same quarters across years</t>
  </si>
  <si>
    <t>Gross Profit</t>
  </si>
  <si>
    <t>SMA Expenses</t>
  </si>
  <si>
    <t>BRA &amp; LLA Costs</t>
  </si>
  <si>
    <t>Operating Profit</t>
  </si>
  <si>
    <t>Interest Expense</t>
  </si>
  <si>
    <t>Other Expense</t>
  </si>
  <si>
    <t>Income Taxes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</si>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</sst>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.000"/>
  </numFmts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164" fontId="0" fillId="2" borderId="1" xfId="0" applyNumberFormat="1" applyFill="1" applyBorder="1"/>
    <xf numFmtId="164" fontId="0" fillId="3" borderId="1" xfId="0" applyNumberFormat="1" applyFill="1" applyBorder="1"/>
    <xf numFmtId="164" fontId="0" fillId="4" borderId="1" xfId="0" applyNumberFormat="1" applyFill="1" applyBorder="1"/>
    <xf numFmtId="0" fontId="1" fillId="4" borderId="1" xfId="1" applyFill="1" applyBorder="1"/>
    <xf numFmtId="164" fontId="0" fillId="5" borderId="1" xfId="0" applyNumberFormat="1" applyFill="1" applyBorder="1"/>
    <xf numFmtId="4" fontId="0" fillId="5" borderId="1" xfId="0" applyNumberFormat="1" applyFill="1" applyBorder="1"/>
    <xf numFmtId="0" fontId="1" fillId="5" borderId="1" xfId="1" applyFill="1" applyBorder="1"/>
    <xf numFmtId="4" fontId="0" fillId="2" borderId="0" xfId="0" applyNumberFormat="1" applyFill="1"/>
    <xf numFmtId="0" fontId="1" fillId="2" borderId="1" xfId="1" applyFill="1" applyBorder="1"/>
    <xf numFmtId="164" fontId="0" fillId="3" borderId="2" xfId="0" applyNumberFormat="1" applyFill="1" applyBorder="1"/>
    <xf numFmtId="0" fontId="0" fillId="3" borderId="3" xfId="0" applyFill="1" applyBorder="1"/>
    <xf numFmtId="4" fontId="0" fillId="4" borderId="4" xfId="0" applyNumberFormat="1" applyFill="1" applyBorder="1"/>
    <xf numFmtId="4" fontId="0" fillId="3" borderId="1" xfId="0" applyNumberFormat="1" applyFill="1" applyBorder="1"/>
    <xf numFmtId="0" fontId="1" fillId="3" borderId="1" xfId="1" applyFill="1" applyBorder="1"/>
    <xf numFmtId="0" fontId="2" fillId="0" borderId="0" xfId="0" applyFont="1"/>
    <xf numFmtId="0" fontId="2" fillId="0" borderId="1" xfId="0" applyFont="1" applyBorder="1"/>
    <xf numFmtId="0" fontId="0" fillId="2" borderId="4" xfId="0" applyFill="1" applyBorder="1"/>
    <xf numFmtId="164" fontId="0" fillId="2" borderId="4" xfId="0" applyNumberFormat="1" applyFill="1" applyBorder="1"/>
    <xf numFmtId="0" fontId="1" fillId="2" borderId="4" xfId="1" applyFill="1" applyBorder="1"/>
    <xf numFmtId="0" fontId="3" fillId="0" borderId="0" xfId="0" applyFont="1"/>
    <xf numFmtId="165" fontId="0" fillId="2" borderId="1" xfId="0" applyNumberFormat="1" applyFill="1" applyBorder="1"/>
    <xf numFmtId="164" fontId="0" fillId="2" borderId="5" xfId="0" applyNumberFormat="1" applyFill="1" applyBorder="1"/>
    <xf numFmtId="0" fontId="1" fillId="2" borderId="6" xfId="1" applyFill="1" applyBorder="1"/>
    <xf numFmtId="165" fontId="0" fillId="3" borderId="2" xfId="0" applyNumberFormat="1" applyFill="1" applyBorder="1"/>
    <xf numFmtId="0" fontId="1" fillId="3" borderId="3" xfId="1" applyFill="1" applyBorder="1"/>
    <xf numFmtId="4" fontId="0" fillId="2" borderId="7" xfId="0" applyNumberFormat="1" applyFill="1" applyBorder="1"/>
    <xf numFmtId="0" fontId="0" fillId="2" borderId="7" xfId="0" applyFill="1" applyBorder="1"/>
    <xf numFmtId="164" fontId="0" fillId="2" borderId="7" xfId="0" applyNumberFormat="1" applyFill="1" applyBorder="1"/>
    <xf numFmtId="165" fontId="0" fillId="2" borderId="8" xfId="0" applyNumberFormat="1" applyFill="1" applyBorder="1"/>
    <xf numFmtId="4" fontId="0" fillId="3" borderId="7" xfId="0" applyNumberFormat="1" applyFill="1" applyBorder="1"/>
    <xf numFmtId="164" fontId="0" fillId="3" borderId="7" xfId="0" applyNumberFormat="1" applyFill="1" applyBorder="1"/>
    <xf numFmtId="2" fontId="0" fillId="3" borderId="7" xfId="0" applyNumberFormat="1" applyFill="1" applyBorder="1"/>
    <xf numFmtId="2" fontId="0" fillId="2" borderId="7" xfId="0" applyNumberFormat="1" applyFill="1" applyBorder="1"/>
    <xf numFmtId="4" fontId="0" fillId="2" borderId="9" xfId="0" applyNumberFormat="1" applyFill="1" applyBorder="1"/>
    <xf numFmtId="0" fontId="2" fillId="6" borderId="1" xfId="0" applyFont="1" applyFill="1" applyBorder="1"/>
    <xf numFmtId="0" fontId="3" fillId="6" borderId="7" xfId="0" applyFont="1" applyFill="1" applyBorder="1"/>
    <xf numFmtId="164" fontId="0" fillId="4" borderId="2" xfId="0" applyNumberFormat="1" applyFill="1" applyBorder="1"/>
    <xf numFmtId="0" fontId="1" fillId="4" borderId="3" xfId="1" applyFill="1" applyBorder="1"/>
    <xf numFmtId="165" fontId="0" fillId="3" borderId="8" xfId="0" applyNumberFormat="1" applyFill="1" applyBorder="1"/>
    <xf numFmtId="0" fontId="0" fillId="3" borderId="7" xfId="0" applyFill="1" applyBorder="1"/>
    <xf numFmtId="165" fontId="0" fillId="5" borderId="1" xfId="0" applyNumberFormat="1" applyFill="1" applyBorder="1"/>
    <xf numFmtId="164" fontId="0" fillId="5" borderId="2" xfId="0" applyNumberFormat="1" applyFill="1" applyBorder="1"/>
    <xf numFmtId="0" fontId="1" fillId="5" borderId="3" xfId="1" applyFill="1" applyBorder="1"/>
    <xf numFmtId="165" fontId="0" fillId="7" borderId="7" xfId="0" applyNumberFormat="1" applyFill="1" applyBorder="1"/>
    <xf numFmtId="4" fontId="0" fillId="7" borderId="7" xfId="0" applyNumberFormat="1" applyFill="1" applyBorder="1"/>
    <xf numFmtId="0" fontId="0" fillId="7" borderId="7" xfId="0" applyFill="1" applyBorder="1"/>
    <xf numFmtId="164" fontId="0" fillId="7" borderId="7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hite, Luke" id="{EF01A7A4-D6B3-4A69-A9F6-6D7384CDC74B}" userId="S::lwhite01@wm.edu::4c416cf7-e752-475e-a730-01c734e6578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4-10-19T22:05:13.68" personId="{EF01A7A4-D6B3-4A69-A9F6-6D7384CDC74B}" id="{66D2197F-C29C-4C40-A0A9-29BFC470B7F5}">
    <text>Usually in page 12-13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" dT="2024-10-19T22:51:14.09" personId="{EF01A7A4-D6B3-4A69-A9F6-6D7384CDC74B}" id="{CEC2C087-DF23-4B12-B525-A0D26553FACF}">
    <text>Selling, Marketing, and Administrative Expenses</text>
  </threadedComment>
  <threadedComment ref="G1" dT="2024-10-19T22:51:47.58" personId="{EF01A7A4-D6B3-4A69-A9F6-6D7384CDC74B}" id="{CB430C2D-9EF3-4A7E-A99E-FF6173E592F3}">
    <text>Business re-alignment costs and Long lived asset impairment charges</text>
  </threadedComment>
  <threadedComment ref="N1" dT="2024-10-19T22:05:13.68" personId="{EF01A7A4-D6B3-4A69-A9F6-6D7384CDC74B}" id="{9E1C4020-976D-48D2-911E-FD06240F166C}">
    <text>Usually in page 12-13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1" dT="2024-10-19T22:51:14.09" personId="{EF01A7A4-D6B3-4A69-A9F6-6D7384CDC74B}" id="{838E76C5-1412-4167-9824-641E3B25257F}">
    <text>Selling, Marketing, and Administrative Expenses</text>
  </threadedComment>
  <threadedComment ref="G1" dT="2024-10-19T22:51:47.58" personId="{EF01A7A4-D6B3-4A69-A9F6-6D7384CDC74B}" id="{6CE48153-D5EE-4B1C-BF6A-9817AC3C92BE}">
    <text>Business re-alignment costs and Long lived asset impairment charges</text>
  </threadedComment>
  <threadedComment ref="N1" dT="2024-10-19T22:05:13.68" personId="{EF01A7A4-D6B3-4A69-A9F6-6D7384CDC74B}" id="{F6352053-6608-4B60-B36C-70377BD5D85E}">
    <text>Usually in page 12-13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hershey.gcs-web.com/static-files/6e57fdb2-f884-4566-a872-dc8d657d1f9e" TargetMode="External"/><Relationship Id="rId18" Type="http://schemas.openxmlformats.org/officeDocument/2006/relationships/hyperlink" Target="https://hershey.gcs-web.com/static-files/1716f66a-5386-4bee-a172-3a945e661f84" TargetMode="External"/><Relationship Id="rId26" Type="http://schemas.openxmlformats.org/officeDocument/2006/relationships/hyperlink" Target="https://hershey.gcs-web.com/static-files/588a62a4-f0c7-4629-8d1a-f130333be6c9" TargetMode="External"/><Relationship Id="rId39" Type="http://schemas.openxmlformats.org/officeDocument/2006/relationships/vmlDrawing" Target="../drawings/vmlDrawing1.vml"/><Relationship Id="rId21" Type="http://schemas.openxmlformats.org/officeDocument/2006/relationships/hyperlink" Target="https://hershey.gcs-web.com/static-files/614a986f-8647-4f60-b49e-cd60258d76ba" TargetMode="External"/><Relationship Id="rId34" Type="http://schemas.openxmlformats.org/officeDocument/2006/relationships/hyperlink" Target="https://hershey.gcs-web.com/static-files/269fdbe9-587f-4dba-9929-fdfb28a8c6ac" TargetMode="External"/><Relationship Id="rId7" Type="http://schemas.openxmlformats.org/officeDocument/2006/relationships/hyperlink" Target="https://hershey.gcs-web.com/static-files/332e9099-d69b-43a1-af08-06204f8e0ec8" TargetMode="External"/><Relationship Id="rId2" Type="http://schemas.openxmlformats.org/officeDocument/2006/relationships/hyperlink" Target="https://hershey.gcs-web.com/static-files/d307918d-c5e8-4185-9bc9-02c5f5149569" TargetMode="External"/><Relationship Id="rId16" Type="http://schemas.openxmlformats.org/officeDocument/2006/relationships/hyperlink" Target="https://hershey.gcs-web.com/static-files/82c9fbfb-aa5c-409a-a32f-738b227fe4e2" TargetMode="External"/><Relationship Id="rId20" Type="http://schemas.openxmlformats.org/officeDocument/2006/relationships/hyperlink" Target="https://hershey.gcs-web.com/static-files/659f810e-cad2-435f-a6ef-57f4bf895534" TargetMode="External"/><Relationship Id="rId29" Type="http://schemas.openxmlformats.org/officeDocument/2006/relationships/hyperlink" Target="https://hershey.gcs-web.com/static-files/7cbc6421-8f42-4bd5-85e9-d8352e4e62c3" TargetMode="External"/><Relationship Id="rId41" Type="http://schemas.microsoft.com/office/2017/10/relationships/threadedComment" Target="../threadedComments/threadedComment1.xml"/><Relationship Id="rId1" Type="http://schemas.openxmlformats.org/officeDocument/2006/relationships/hyperlink" Target="https://hershey.gcs-web.com/static-files/9a6a3e72-bd4a-46f6-9ebd-6f0e533eaceb" TargetMode="External"/><Relationship Id="rId6" Type="http://schemas.openxmlformats.org/officeDocument/2006/relationships/hyperlink" Target="https://hershey.gcs-web.com/static-files/cd05dfb5-cf55-415e-a195-7b946e6d9c71" TargetMode="External"/><Relationship Id="rId11" Type="http://schemas.openxmlformats.org/officeDocument/2006/relationships/hyperlink" Target="https://hershey.gcs-web.com/static-files/4a1dca68-7fd6-489a-abb5-1a160e496f14" TargetMode="External"/><Relationship Id="rId24" Type="http://schemas.openxmlformats.org/officeDocument/2006/relationships/hyperlink" Target="https://hershey.gcs-web.com/static-files/e1be7d71-8dae-4f55-92ee-8bf050e4985b" TargetMode="External"/><Relationship Id="rId32" Type="http://schemas.openxmlformats.org/officeDocument/2006/relationships/hyperlink" Target="https://hershey.gcs-web.com/static-files/548f4245-5d64-4480-87e1-66b422be3ca0" TargetMode="External"/><Relationship Id="rId37" Type="http://schemas.openxmlformats.org/officeDocument/2006/relationships/hyperlink" Target="https://hershey.gcs-web.com/static-files/04c01b17-bdec-4219-b995-530e1e040dde" TargetMode="External"/><Relationship Id="rId40" Type="http://schemas.openxmlformats.org/officeDocument/2006/relationships/comments" Target="../comments1.xml"/><Relationship Id="rId5" Type="http://schemas.openxmlformats.org/officeDocument/2006/relationships/hyperlink" Target="https://hershey.gcs-web.com/static-files/cd05dfb5-cf55-415e-a195-7b946e6d9c71" TargetMode="External"/><Relationship Id="rId15" Type="http://schemas.openxmlformats.org/officeDocument/2006/relationships/hyperlink" Target="https://hershey.gcs-web.com/static-files/82c9fbfb-aa5c-409a-a32f-738b227fe4e2" TargetMode="External"/><Relationship Id="rId23" Type="http://schemas.openxmlformats.org/officeDocument/2006/relationships/hyperlink" Target="https://hershey.gcs-web.com/static-files/e1be7d71-8dae-4f55-92ee-8bf050e4985b" TargetMode="External"/><Relationship Id="rId28" Type="http://schemas.openxmlformats.org/officeDocument/2006/relationships/hyperlink" Target="https://hershey.gcs-web.com/static-files/a71ec2bb-24e5-4c3f-9328-fffc4c8ef0ad" TargetMode="External"/><Relationship Id="rId36" Type="http://schemas.openxmlformats.org/officeDocument/2006/relationships/hyperlink" Target="https://hershey.gcs-web.com/static-files/733ee56d-82a2-47d9-9006-5cb4ce332bc5" TargetMode="External"/><Relationship Id="rId10" Type="http://schemas.openxmlformats.org/officeDocument/2006/relationships/hyperlink" Target="https://hershey.gcs-web.com/static-files/5787f1a8-dde1-4811-b11b-4129ed9cf562" TargetMode="External"/><Relationship Id="rId19" Type="http://schemas.openxmlformats.org/officeDocument/2006/relationships/hyperlink" Target="https://hershey.gcs-web.com/static-files/659f810e-cad2-435f-a6ef-57f4bf895534" TargetMode="External"/><Relationship Id="rId31" Type="http://schemas.openxmlformats.org/officeDocument/2006/relationships/hyperlink" Target="https://hershey.gcs-web.com/static-files/548f4245-5d64-4480-87e1-66b422be3ca0" TargetMode="External"/><Relationship Id="rId4" Type="http://schemas.openxmlformats.org/officeDocument/2006/relationships/hyperlink" Target="https://hershey.gcs-web.com/static-files/d307918d-c5e8-4185-9bc9-02c5f5149569" TargetMode="External"/><Relationship Id="rId9" Type="http://schemas.openxmlformats.org/officeDocument/2006/relationships/hyperlink" Target="https://hershey.gcs-web.com/static-files/5787f1a8-dde1-4811-b11b-4129ed9cf562" TargetMode="External"/><Relationship Id="rId14" Type="http://schemas.openxmlformats.org/officeDocument/2006/relationships/hyperlink" Target="https://hershey.gcs-web.com/static-files/6e57fdb2-f884-4566-a872-dc8d657d1f9e" TargetMode="External"/><Relationship Id="rId22" Type="http://schemas.openxmlformats.org/officeDocument/2006/relationships/hyperlink" Target="https://hershey.gcs-web.com/static-files/ff22c54c-8c9f-455b-864a-603f9ee92d9b" TargetMode="External"/><Relationship Id="rId27" Type="http://schemas.openxmlformats.org/officeDocument/2006/relationships/hyperlink" Target="https://hershey.gcs-web.com/static-files/a71ec2bb-24e5-4c3f-9328-fffc4c8ef0ad" TargetMode="External"/><Relationship Id="rId30" Type="http://schemas.openxmlformats.org/officeDocument/2006/relationships/hyperlink" Target="https://hershey.gcs-web.com/static-files/7cbc6421-8f42-4bd5-85e9-d8352e4e62c3" TargetMode="External"/><Relationship Id="rId35" Type="http://schemas.openxmlformats.org/officeDocument/2006/relationships/hyperlink" Target="https://hershey.gcs-web.com/static-files/733ee56d-82a2-47d9-9006-5cb4ce332bc5" TargetMode="External"/><Relationship Id="rId8" Type="http://schemas.openxmlformats.org/officeDocument/2006/relationships/hyperlink" Target="https://hershey.gcs-web.com/static-files/332e9099-d69b-43a1-af08-06204f8e0ec8" TargetMode="External"/><Relationship Id="rId3" Type="http://schemas.openxmlformats.org/officeDocument/2006/relationships/hyperlink" Target="https://hershey.gcs-web.com/static-files/9a6a3e72-bd4a-46f6-9ebd-6f0e533eaceb" TargetMode="External"/><Relationship Id="rId12" Type="http://schemas.openxmlformats.org/officeDocument/2006/relationships/hyperlink" Target="https://hershey.gcs-web.com/static-files/4a1dca68-7fd6-489a-abb5-1a160e496f14" TargetMode="External"/><Relationship Id="rId17" Type="http://schemas.openxmlformats.org/officeDocument/2006/relationships/hyperlink" Target="https://hershey.gcs-web.com/static-files/1716f66a-5386-4bee-a172-3a945e661f84" TargetMode="External"/><Relationship Id="rId25" Type="http://schemas.openxmlformats.org/officeDocument/2006/relationships/hyperlink" Target="https://hershey.gcs-web.com/static-files/588a62a4-f0c7-4629-8d1a-f130333be6c9" TargetMode="External"/><Relationship Id="rId33" Type="http://schemas.openxmlformats.org/officeDocument/2006/relationships/hyperlink" Target="https://hershey.gcs-web.com/static-files/269fdbe9-587f-4dba-9929-fdfb28a8c6ac" TargetMode="External"/><Relationship Id="rId38" Type="http://schemas.openxmlformats.org/officeDocument/2006/relationships/hyperlink" Target="https://hershey.gcs-web.com/static-files/04c01b17-bdec-4219-b995-530e1e040dde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hershey.gcs-web.com/static-files/6e57fdb2-f884-4566-a872-dc8d657d1f9e" TargetMode="External"/><Relationship Id="rId18" Type="http://schemas.openxmlformats.org/officeDocument/2006/relationships/hyperlink" Target="https://hershey.gcs-web.com/static-files/1716f66a-5386-4bee-a172-3a945e661f84" TargetMode="External"/><Relationship Id="rId26" Type="http://schemas.openxmlformats.org/officeDocument/2006/relationships/hyperlink" Target="https://hershey.gcs-web.com/static-files/588a62a4-f0c7-4629-8d1a-f130333be6c9" TargetMode="External"/><Relationship Id="rId39" Type="http://schemas.openxmlformats.org/officeDocument/2006/relationships/vmlDrawing" Target="../drawings/vmlDrawing2.vml"/><Relationship Id="rId21" Type="http://schemas.openxmlformats.org/officeDocument/2006/relationships/hyperlink" Target="https://hershey.gcs-web.com/static-files/614a986f-8647-4f60-b49e-cd60258d76ba" TargetMode="External"/><Relationship Id="rId34" Type="http://schemas.openxmlformats.org/officeDocument/2006/relationships/hyperlink" Target="https://hershey.gcs-web.com/static-files/269fdbe9-587f-4dba-9929-fdfb28a8c6ac" TargetMode="External"/><Relationship Id="rId7" Type="http://schemas.openxmlformats.org/officeDocument/2006/relationships/hyperlink" Target="https://hershey.gcs-web.com/static-files/332e9099-d69b-43a1-af08-06204f8e0ec8" TargetMode="External"/><Relationship Id="rId2" Type="http://schemas.openxmlformats.org/officeDocument/2006/relationships/hyperlink" Target="https://hershey.gcs-web.com/static-files/d307918d-c5e8-4185-9bc9-02c5f5149569" TargetMode="External"/><Relationship Id="rId16" Type="http://schemas.openxmlformats.org/officeDocument/2006/relationships/hyperlink" Target="https://hershey.gcs-web.com/static-files/82c9fbfb-aa5c-409a-a32f-738b227fe4e2" TargetMode="External"/><Relationship Id="rId20" Type="http://schemas.openxmlformats.org/officeDocument/2006/relationships/hyperlink" Target="https://hershey.gcs-web.com/static-files/659f810e-cad2-435f-a6ef-57f4bf895534" TargetMode="External"/><Relationship Id="rId29" Type="http://schemas.openxmlformats.org/officeDocument/2006/relationships/hyperlink" Target="https://hershey.gcs-web.com/static-files/7cbc6421-8f42-4bd5-85e9-d8352e4e62c3" TargetMode="External"/><Relationship Id="rId41" Type="http://schemas.microsoft.com/office/2017/10/relationships/threadedComment" Target="../threadedComments/threadedComment2.xml"/><Relationship Id="rId1" Type="http://schemas.openxmlformats.org/officeDocument/2006/relationships/hyperlink" Target="https://hershey.gcs-web.com/static-files/9a6a3e72-bd4a-46f6-9ebd-6f0e533eaceb" TargetMode="External"/><Relationship Id="rId6" Type="http://schemas.openxmlformats.org/officeDocument/2006/relationships/hyperlink" Target="https://hershey.gcs-web.com/static-files/cd05dfb5-cf55-415e-a195-7b946e6d9c71" TargetMode="External"/><Relationship Id="rId11" Type="http://schemas.openxmlformats.org/officeDocument/2006/relationships/hyperlink" Target="https://hershey.gcs-web.com/static-files/4a1dca68-7fd6-489a-abb5-1a160e496f14" TargetMode="External"/><Relationship Id="rId24" Type="http://schemas.openxmlformats.org/officeDocument/2006/relationships/hyperlink" Target="https://hershey.gcs-web.com/static-files/e1be7d71-8dae-4f55-92ee-8bf050e4985b" TargetMode="External"/><Relationship Id="rId32" Type="http://schemas.openxmlformats.org/officeDocument/2006/relationships/hyperlink" Target="https://hershey.gcs-web.com/static-files/548f4245-5d64-4480-87e1-66b422be3ca0" TargetMode="External"/><Relationship Id="rId37" Type="http://schemas.openxmlformats.org/officeDocument/2006/relationships/hyperlink" Target="https://hershey.gcs-web.com/static-files/04c01b17-bdec-4219-b995-530e1e040dde" TargetMode="External"/><Relationship Id="rId40" Type="http://schemas.openxmlformats.org/officeDocument/2006/relationships/comments" Target="../comments2.xml"/><Relationship Id="rId5" Type="http://schemas.openxmlformats.org/officeDocument/2006/relationships/hyperlink" Target="https://hershey.gcs-web.com/static-files/cd05dfb5-cf55-415e-a195-7b946e6d9c71" TargetMode="External"/><Relationship Id="rId15" Type="http://schemas.openxmlformats.org/officeDocument/2006/relationships/hyperlink" Target="https://hershey.gcs-web.com/static-files/82c9fbfb-aa5c-409a-a32f-738b227fe4e2" TargetMode="External"/><Relationship Id="rId23" Type="http://schemas.openxmlformats.org/officeDocument/2006/relationships/hyperlink" Target="https://hershey.gcs-web.com/static-files/e1be7d71-8dae-4f55-92ee-8bf050e4985b" TargetMode="External"/><Relationship Id="rId28" Type="http://schemas.openxmlformats.org/officeDocument/2006/relationships/hyperlink" Target="https://hershey.gcs-web.com/static-files/a71ec2bb-24e5-4c3f-9328-fffc4c8ef0ad" TargetMode="External"/><Relationship Id="rId36" Type="http://schemas.openxmlformats.org/officeDocument/2006/relationships/hyperlink" Target="https://hershey.gcs-web.com/static-files/733ee56d-82a2-47d9-9006-5cb4ce332bc5" TargetMode="External"/><Relationship Id="rId10" Type="http://schemas.openxmlformats.org/officeDocument/2006/relationships/hyperlink" Target="https://hershey.gcs-web.com/static-files/5787f1a8-dde1-4811-b11b-4129ed9cf562" TargetMode="External"/><Relationship Id="rId19" Type="http://schemas.openxmlformats.org/officeDocument/2006/relationships/hyperlink" Target="https://hershey.gcs-web.com/static-files/659f810e-cad2-435f-a6ef-57f4bf895534" TargetMode="External"/><Relationship Id="rId31" Type="http://schemas.openxmlformats.org/officeDocument/2006/relationships/hyperlink" Target="https://hershey.gcs-web.com/static-files/548f4245-5d64-4480-87e1-66b422be3ca0" TargetMode="External"/><Relationship Id="rId4" Type="http://schemas.openxmlformats.org/officeDocument/2006/relationships/hyperlink" Target="https://hershey.gcs-web.com/static-files/d307918d-c5e8-4185-9bc9-02c5f5149569" TargetMode="External"/><Relationship Id="rId9" Type="http://schemas.openxmlformats.org/officeDocument/2006/relationships/hyperlink" Target="https://hershey.gcs-web.com/static-files/5787f1a8-dde1-4811-b11b-4129ed9cf562" TargetMode="External"/><Relationship Id="rId14" Type="http://schemas.openxmlformats.org/officeDocument/2006/relationships/hyperlink" Target="https://hershey.gcs-web.com/static-files/6e57fdb2-f884-4566-a872-dc8d657d1f9e" TargetMode="External"/><Relationship Id="rId22" Type="http://schemas.openxmlformats.org/officeDocument/2006/relationships/hyperlink" Target="https://hershey.gcs-web.com/static-files/ff22c54c-8c9f-455b-864a-603f9ee92d9b" TargetMode="External"/><Relationship Id="rId27" Type="http://schemas.openxmlformats.org/officeDocument/2006/relationships/hyperlink" Target="https://hershey.gcs-web.com/static-files/a71ec2bb-24e5-4c3f-9328-fffc4c8ef0ad" TargetMode="External"/><Relationship Id="rId30" Type="http://schemas.openxmlformats.org/officeDocument/2006/relationships/hyperlink" Target="https://hershey.gcs-web.com/static-files/7cbc6421-8f42-4bd5-85e9-d8352e4e62c3" TargetMode="External"/><Relationship Id="rId35" Type="http://schemas.openxmlformats.org/officeDocument/2006/relationships/hyperlink" Target="https://hershey.gcs-web.com/static-files/733ee56d-82a2-47d9-9006-5cb4ce332bc5" TargetMode="External"/><Relationship Id="rId8" Type="http://schemas.openxmlformats.org/officeDocument/2006/relationships/hyperlink" Target="https://hershey.gcs-web.com/static-files/332e9099-d69b-43a1-af08-06204f8e0ec8" TargetMode="External"/><Relationship Id="rId3" Type="http://schemas.openxmlformats.org/officeDocument/2006/relationships/hyperlink" Target="https://hershey.gcs-web.com/static-files/9a6a3e72-bd4a-46f6-9ebd-6f0e533eaceb" TargetMode="External"/><Relationship Id="rId12" Type="http://schemas.openxmlformats.org/officeDocument/2006/relationships/hyperlink" Target="https://hershey.gcs-web.com/static-files/4a1dca68-7fd6-489a-abb5-1a160e496f14" TargetMode="External"/><Relationship Id="rId17" Type="http://schemas.openxmlformats.org/officeDocument/2006/relationships/hyperlink" Target="https://hershey.gcs-web.com/static-files/1716f66a-5386-4bee-a172-3a945e661f84" TargetMode="External"/><Relationship Id="rId25" Type="http://schemas.openxmlformats.org/officeDocument/2006/relationships/hyperlink" Target="https://hershey.gcs-web.com/static-files/588a62a4-f0c7-4629-8d1a-f130333be6c9" TargetMode="External"/><Relationship Id="rId33" Type="http://schemas.openxmlformats.org/officeDocument/2006/relationships/hyperlink" Target="https://hershey.gcs-web.com/static-files/269fdbe9-587f-4dba-9929-fdfb28a8c6ac" TargetMode="External"/><Relationship Id="rId38" Type="http://schemas.openxmlformats.org/officeDocument/2006/relationships/hyperlink" Target="https://hershey.gcs-web.com/static-files/04c01b17-bdec-4219-b995-530e1e040dde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hershey.gcs-web.com/static-files/6e57fdb2-f884-4566-a872-dc8d657d1f9e" TargetMode="External"/><Relationship Id="rId18" Type="http://schemas.openxmlformats.org/officeDocument/2006/relationships/hyperlink" Target="https://hershey.gcs-web.com/static-files/659f810e-cad2-435f-a6ef-57f4bf895534" TargetMode="External"/><Relationship Id="rId26" Type="http://schemas.openxmlformats.org/officeDocument/2006/relationships/hyperlink" Target="https://hershey.gcs-web.com/static-files/a71ec2bb-24e5-4c3f-9328-fffc4c8ef0ad" TargetMode="External"/><Relationship Id="rId39" Type="http://schemas.openxmlformats.org/officeDocument/2006/relationships/comments" Target="../comments3.xml"/><Relationship Id="rId21" Type="http://schemas.openxmlformats.org/officeDocument/2006/relationships/hyperlink" Target="https://hershey.gcs-web.com/static-files/ff22c54c-8c9f-455b-864a-603f9ee92d9b" TargetMode="External"/><Relationship Id="rId34" Type="http://schemas.openxmlformats.org/officeDocument/2006/relationships/hyperlink" Target="https://hershey.gcs-web.com/static-files/733ee56d-82a2-47d9-9006-5cb4ce332bc5" TargetMode="External"/><Relationship Id="rId7" Type="http://schemas.openxmlformats.org/officeDocument/2006/relationships/hyperlink" Target="https://hershey.gcs-web.com/static-files/332e9099-d69b-43a1-af08-06204f8e0ec8" TargetMode="External"/><Relationship Id="rId12" Type="http://schemas.openxmlformats.org/officeDocument/2006/relationships/hyperlink" Target="https://hershey.gcs-web.com/static-files/6e57fdb2-f884-4566-a872-dc8d657d1f9e" TargetMode="External"/><Relationship Id="rId17" Type="http://schemas.openxmlformats.org/officeDocument/2006/relationships/hyperlink" Target="https://hershey.gcs-web.com/static-files/1716f66a-5386-4bee-a172-3a945e661f84" TargetMode="External"/><Relationship Id="rId25" Type="http://schemas.openxmlformats.org/officeDocument/2006/relationships/hyperlink" Target="https://hershey.gcs-web.com/static-files/588a62a4-f0c7-4629-8d1a-f130333be6c9" TargetMode="External"/><Relationship Id="rId33" Type="http://schemas.openxmlformats.org/officeDocument/2006/relationships/hyperlink" Target="https://hershey.gcs-web.com/static-files/269fdbe9-587f-4dba-9929-fdfb28a8c6ac" TargetMode="External"/><Relationship Id="rId38" Type="http://schemas.openxmlformats.org/officeDocument/2006/relationships/vmlDrawing" Target="../drawings/vmlDrawing3.vml"/><Relationship Id="rId2" Type="http://schemas.openxmlformats.org/officeDocument/2006/relationships/hyperlink" Target="https://hershey.gcs-web.com/static-files/9a6a3e72-bd4a-46f6-9ebd-6f0e533eaceb" TargetMode="External"/><Relationship Id="rId16" Type="http://schemas.openxmlformats.org/officeDocument/2006/relationships/hyperlink" Target="https://hershey.gcs-web.com/static-files/1716f66a-5386-4bee-a172-3a945e661f84" TargetMode="External"/><Relationship Id="rId20" Type="http://schemas.openxmlformats.org/officeDocument/2006/relationships/hyperlink" Target="https://hershey.gcs-web.com/static-files/614a986f-8647-4f60-b49e-cd60258d76ba" TargetMode="External"/><Relationship Id="rId29" Type="http://schemas.openxmlformats.org/officeDocument/2006/relationships/hyperlink" Target="https://hershey.gcs-web.com/static-files/7cbc6421-8f42-4bd5-85e9-d8352e4e62c3" TargetMode="External"/><Relationship Id="rId1" Type="http://schemas.openxmlformats.org/officeDocument/2006/relationships/hyperlink" Target="https://hershey.gcs-web.com/static-files/9a6a3e72-bd4a-46f6-9ebd-6f0e533eaceb" TargetMode="External"/><Relationship Id="rId6" Type="http://schemas.openxmlformats.org/officeDocument/2006/relationships/hyperlink" Target="https://hershey.gcs-web.com/static-files/332e9099-d69b-43a1-af08-06204f8e0ec8" TargetMode="External"/><Relationship Id="rId11" Type="http://schemas.openxmlformats.org/officeDocument/2006/relationships/hyperlink" Target="https://hershey.gcs-web.com/static-files/4a1dca68-7fd6-489a-abb5-1a160e496f14" TargetMode="External"/><Relationship Id="rId24" Type="http://schemas.openxmlformats.org/officeDocument/2006/relationships/hyperlink" Target="https://hershey.gcs-web.com/static-files/588a62a4-f0c7-4629-8d1a-f130333be6c9" TargetMode="External"/><Relationship Id="rId32" Type="http://schemas.openxmlformats.org/officeDocument/2006/relationships/hyperlink" Target="https://hershey.gcs-web.com/static-files/269fdbe9-587f-4dba-9929-fdfb28a8c6ac" TargetMode="External"/><Relationship Id="rId37" Type="http://schemas.openxmlformats.org/officeDocument/2006/relationships/hyperlink" Target="https://hershey.gcs-web.com/static-files/04c01b17-bdec-4219-b995-530e1e040dde" TargetMode="External"/><Relationship Id="rId40" Type="http://schemas.microsoft.com/office/2017/10/relationships/threadedComment" Target="../threadedComments/threadedComment3.xml"/><Relationship Id="rId5" Type="http://schemas.openxmlformats.org/officeDocument/2006/relationships/hyperlink" Target="https://hershey.gcs-web.com/static-files/cd05dfb5-cf55-415e-a195-7b946e6d9c71" TargetMode="External"/><Relationship Id="rId15" Type="http://schemas.openxmlformats.org/officeDocument/2006/relationships/hyperlink" Target="https://hershey.gcs-web.com/static-files/82c9fbfb-aa5c-409a-a32f-738b227fe4e2" TargetMode="External"/><Relationship Id="rId23" Type="http://schemas.openxmlformats.org/officeDocument/2006/relationships/hyperlink" Target="https://hershey.gcs-web.com/static-files/e1be7d71-8dae-4f55-92ee-8bf050e4985b" TargetMode="External"/><Relationship Id="rId28" Type="http://schemas.openxmlformats.org/officeDocument/2006/relationships/hyperlink" Target="https://hershey.gcs-web.com/static-files/7cbc6421-8f42-4bd5-85e9-d8352e4e62c3" TargetMode="External"/><Relationship Id="rId36" Type="http://schemas.openxmlformats.org/officeDocument/2006/relationships/hyperlink" Target="https://hershey.gcs-web.com/static-files/04c01b17-bdec-4219-b995-530e1e040dde" TargetMode="External"/><Relationship Id="rId10" Type="http://schemas.openxmlformats.org/officeDocument/2006/relationships/hyperlink" Target="https://hershey.gcs-web.com/static-files/4a1dca68-7fd6-489a-abb5-1a160e496f14" TargetMode="External"/><Relationship Id="rId19" Type="http://schemas.openxmlformats.org/officeDocument/2006/relationships/hyperlink" Target="https://hershey.gcs-web.com/static-files/659f810e-cad2-435f-a6ef-57f4bf895534" TargetMode="External"/><Relationship Id="rId31" Type="http://schemas.openxmlformats.org/officeDocument/2006/relationships/hyperlink" Target="https://hershey.gcs-web.com/static-files/548f4245-5d64-4480-87e1-66b422be3ca0" TargetMode="External"/><Relationship Id="rId4" Type="http://schemas.openxmlformats.org/officeDocument/2006/relationships/hyperlink" Target="https://hershey.gcs-web.com/static-files/cd05dfb5-cf55-415e-a195-7b946e6d9c71" TargetMode="External"/><Relationship Id="rId9" Type="http://schemas.openxmlformats.org/officeDocument/2006/relationships/hyperlink" Target="https://hershey.gcs-web.com/static-files/5787f1a8-dde1-4811-b11b-4129ed9cf562" TargetMode="External"/><Relationship Id="rId14" Type="http://schemas.openxmlformats.org/officeDocument/2006/relationships/hyperlink" Target="https://hershey.gcs-web.com/static-files/82c9fbfb-aa5c-409a-a32f-738b227fe4e2" TargetMode="External"/><Relationship Id="rId22" Type="http://schemas.openxmlformats.org/officeDocument/2006/relationships/hyperlink" Target="https://hershey.gcs-web.com/static-files/e1be7d71-8dae-4f55-92ee-8bf050e4985b" TargetMode="External"/><Relationship Id="rId27" Type="http://schemas.openxmlformats.org/officeDocument/2006/relationships/hyperlink" Target="https://hershey.gcs-web.com/static-files/a71ec2bb-24e5-4c3f-9328-fffc4c8ef0ad" TargetMode="External"/><Relationship Id="rId30" Type="http://schemas.openxmlformats.org/officeDocument/2006/relationships/hyperlink" Target="https://hershey.gcs-web.com/static-files/548f4245-5d64-4480-87e1-66b422be3ca0" TargetMode="External"/><Relationship Id="rId35" Type="http://schemas.openxmlformats.org/officeDocument/2006/relationships/hyperlink" Target="https://hershey.gcs-web.com/static-files/733ee56d-82a2-47d9-9006-5cb4ce332bc5" TargetMode="External"/><Relationship Id="rId8" Type="http://schemas.openxmlformats.org/officeDocument/2006/relationships/hyperlink" Target="https://hershey.gcs-web.com/static-files/5787f1a8-dde1-4811-b11b-4129ed9cf562" TargetMode="External"/><Relationship Id="rId3" Type="http://schemas.openxmlformats.org/officeDocument/2006/relationships/hyperlink" Target="https://hershey.gcs-web.com/static-files/d307918d-c5e8-4185-9bc9-02c5f51495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workbookViewId="0">
      <selection activeCell="H8" sqref="H8"/>
    </sheetView>
  </sheetViews>
  <sheetFormatPr defaultRowHeight="14.4" x14ac:dyDescent="0.3"/>
  <cols>
    <col min="2" max="2" width="19.88671875" bestFit="1" customWidth="1"/>
    <col min="3" max="3" width="24.109375" bestFit="1" customWidth="1"/>
    <col min="4" max="4" width="25.33203125" customWidth="1"/>
    <col min="5" max="5" width="5.44140625" bestFit="1" customWidth="1"/>
  </cols>
  <sheetData>
    <row r="1" spans="1:9" x14ac:dyDescent="0.3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</row>
    <row r="2" spans="1:9" x14ac:dyDescent="0.3">
      <c r="A2" s="22">
        <v>1</v>
      </c>
      <c r="B2" s="23">
        <v>3252.7139999999999</v>
      </c>
      <c r="C2" s="23">
        <v>1576.6679999999999</v>
      </c>
      <c r="D2" s="13">
        <v>986.25800000000004</v>
      </c>
      <c r="E2" s="22">
        <v>2024</v>
      </c>
      <c r="F2" s="24" t="s">
        <v>6</v>
      </c>
      <c r="I2" t="s">
        <v>7</v>
      </c>
    </row>
    <row r="3" spans="1:9" x14ac:dyDescent="0.3">
      <c r="A3" s="3">
        <v>2</v>
      </c>
      <c r="B3" s="7">
        <v>2074.48</v>
      </c>
      <c r="C3" s="15">
        <v>1240.7349999999999</v>
      </c>
      <c r="D3" s="18">
        <v>245.874</v>
      </c>
      <c r="E3" s="16">
        <v>2024</v>
      </c>
      <c r="F3" s="19" t="s">
        <v>6</v>
      </c>
      <c r="I3" t="s">
        <v>8</v>
      </c>
    </row>
    <row r="4" spans="1:9" x14ac:dyDescent="0.3">
      <c r="A4" s="2">
        <v>1</v>
      </c>
      <c r="B4" s="6">
        <v>2987.61</v>
      </c>
      <c r="C4" s="6">
        <v>1605.29</v>
      </c>
      <c r="D4" s="13">
        <v>759.25599999999997</v>
      </c>
      <c r="E4" s="2">
        <v>2023</v>
      </c>
      <c r="F4" s="14" t="s">
        <v>6</v>
      </c>
      <c r="I4" s="1" t="s">
        <v>9</v>
      </c>
    </row>
    <row r="5" spans="1:9" x14ac:dyDescent="0.3">
      <c r="A5" s="3">
        <v>2</v>
      </c>
      <c r="B5" s="7">
        <v>2490.2800000000002</v>
      </c>
      <c r="C5" s="15">
        <v>1358.18</v>
      </c>
      <c r="D5" s="18">
        <v>439.52</v>
      </c>
      <c r="E5" s="16">
        <v>2023</v>
      </c>
      <c r="F5" s="19" t="s">
        <v>6</v>
      </c>
    </row>
    <row r="6" spans="1:9" x14ac:dyDescent="0.3">
      <c r="A6" s="4">
        <v>3</v>
      </c>
      <c r="B6" s="8">
        <v>3029.98</v>
      </c>
      <c r="C6" s="8">
        <v>1669.73</v>
      </c>
      <c r="D6" s="17">
        <v>653.41300000000001</v>
      </c>
      <c r="E6" s="4">
        <v>2023</v>
      </c>
      <c r="F6" s="9" t="s">
        <v>6</v>
      </c>
    </row>
    <row r="7" spans="1:9" x14ac:dyDescent="0.3">
      <c r="A7" s="5">
        <v>4</v>
      </c>
      <c r="B7" s="10">
        <v>2657.1</v>
      </c>
      <c r="C7" s="10">
        <v>1533.96</v>
      </c>
      <c r="D7" s="11">
        <v>319.67500000000001</v>
      </c>
      <c r="E7" s="5">
        <v>2023</v>
      </c>
      <c r="F7" s="12" t="s">
        <v>6</v>
      </c>
    </row>
    <row r="8" spans="1:9" x14ac:dyDescent="0.3">
      <c r="A8" s="2">
        <v>1</v>
      </c>
      <c r="B8" s="6">
        <v>2666.22</v>
      </c>
      <c r="C8" s="6">
        <v>1420.74</v>
      </c>
      <c r="D8" s="13">
        <v>677.404</v>
      </c>
      <c r="E8" s="2">
        <v>2022</v>
      </c>
      <c r="F8" s="14" t="s">
        <v>6</v>
      </c>
    </row>
    <row r="9" spans="1:9" x14ac:dyDescent="0.3">
      <c r="A9" s="3">
        <v>2</v>
      </c>
      <c r="B9" s="7">
        <v>2372.6</v>
      </c>
      <c r="C9" s="15">
        <v>1372.58</v>
      </c>
      <c r="D9" s="18">
        <v>403.46</v>
      </c>
      <c r="E9" s="16">
        <v>2022</v>
      </c>
      <c r="F9" s="19" t="s">
        <v>6</v>
      </c>
    </row>
    <row r="10" spans="1:9" x14ac:dyDescent="0.3">
      <c r="A10" s="4">
        <v>3</v>
      </c>
      <c r="B10" s="8">
        <v>2728.15</v>
      </c>
      <c r="C10" s="8">
        <v>1619.65</v>
      </c>
      <c r="D10" s="17">
        <v>473.08499999999998</v>
      </c>
      <c r="E10" s="4">
        <v>2022</v>
      </c>
      <c r="F10" s="9" t="s">
        <v>6</v>
      </c>
    </row>
    <row r="11" spans="1:9" x14ac:dyDescent="0.3">
      <c r="A11" s="5">
        <v>4</v>
      </c>
      <c r="B11" s="10">
        <v>2652.3380000000002</v>
      </c>
      <c r="C11" s="10">
        <v>1507.5319999999999</v>
      </c>
      <c r="D11" s="11">
        <v>363.12200000000001</v>
      </c>
      <c r="E11" s="5">
        <v>2022</v>
      </c>
      <c r="F11" s="12" t="s">
        <v>6</v>
      </c>
    </row>
    <row r="12" spans="1:9" x14ac:dyDescent="0.3">
      <c r="A12" s="2">
        <v>1</v>
      </c>
      <c r="B12" s="6">
        <v>2295.9</v>
      </c>
      <c r="C12" s="6">
        <v>1246.99</v>
      </c>
      <c r="D12" s="13">
        <v>514.19399999999996</v>
      </c>
      <c r="E12" s="2">
        <v>2021</v>
      </c>
      <c r="F12" s="14" t="s">
        <v>6</v>
      </c>
    </row>
    <row r="13" spans="1:9" x14ac:dyDescent="0.3">
      <c r="A13" s="3">
        <v>2</v>
      </c>
      <c r="B13" s="7">
        <v>1989.42</v>
      </c>
      <c r="C13" s="15">
        <v>1063.97</v>
      </c>
      <c r="D13" s="18">
        <v>418.416</v>
      </c>
      <c r="E13" s="16">
        <v>2021</v>
      </c>
      <c r="F13" s="19" t="s">
        <v>6</v>
      </c>
    </row>
    <row r="14" spans="1:9" x14ac:dyDescent="0.3">
      <c r="A14" s="4">
        <v>3</v>
      </c>
      <c r="B14" s="8">
        <v>2359.84</v>
      </c>
      <c r="C14" s="8">
        <v>1298.5</v>
      </c>
      <c r="D14" s="17">
        <v>521.673</v>
      </c>
      <c r="E14" s="4">
        <v>2021</v>
      </c>
      <c r="F14" s="9" t="s">
        <v>6</v>
      </c>
    </row>
    <row r="15" spans="1:9" x14ac:dyDescent="0.3">
      <c r="A15" s="5">
        <v>4</v>
      </c>
      <c r="B15" s="10">
        <v>2326.13</v>
      </c>
      <c r="C15" s="10">
        <v>1313.26</v>
      </c>
      <c r="D15" s="11">
        <v>342.94099999999997</v>
      </c>
      <c r="E15" s="5">
        <v>2021</v>
      </c>
      <c r="F15" s="12" t="s">
        <v>6</v>
      </c>
    </row>
    <row r="16" spans="1:9" x14ac:dyDescent="0.3">
      <c r="A16" s="2">
        <v>1</v>
      </c>
      <c r="B16" s="6">
        <v>2037.3</v>
      </c>
      <c r="C16" s="6">
        <v>1170.6949999999999</v>
      </c>
      <c r="D16" s="13">
        <v>335.012</v>
      </c>
      <c r="E16" s="2">
        <v>2020</v>
      </c>
      <c r="F16" s="14" t="s">
        <v>6</v>
      </c>
    </row>
    <row r="17" spans="1:6" x14ac:dyDescent="0.3">
      <c r="A17" s="3">
        <v>2</v>
      </c>
      <c r="B17" s="7">
        <v>1707.3</v>
      </c>
      <c r="C17" s="15">
        <v>914.77700000000004</v>
      </c>
      <c r="D17" s="18">
        <v>334.077</v>
      </c>
      <c r="E17" s="16">
        <v>2020</v>
      </c>
      <c r="F17" s="19" t="s">
        <v>6</v>
      </c>
    </row>
    <row r="18" spans="1:6" x14ac:dyDescent="0.3">
      <c r="A18" s="4">
        <v>3</v>
      </c>
      <c r="B18" s="8">
        <v>2219.8000000000002</v>
      </c>
      <c r="C18" s="8">
        <v>1139.8050000000001</v>
      </c>
      <c r="D18" s="17">
        <v>562.50800000000004</v>
      </c>
      <c r="E18" s="4">
        <v>2020</v>
      </c>
      <c r="F18" s="9" t="s">
        <v>6</v>
      </c>
    </row>
    <row r="19" spans="1:6" x14ac:dyDescent="0.3">
      <c r="A19" s="5">
        <v>4</v>
      </c>
      <c r="B19" s="10">
        <v>2185.1999999999998</v>
      </c>
      <c r="C19" s="10">
        <v>1223.173</v>
      </c>
      <c r="D19" s="11">
        <v>263.39999999999998</v>
      </c>
      <c r="E19" s="5">
        <v>2020</v>
      </c>
      <c r="F19" s="12" t="s">
        <v>6</v>
      </c>
    </row>
    <row r="20" spans="1:6" x14ac:dyDescent="0.3">
      <c r="A20" s="2">
        <v>1</v>
      </c>
      <c r="B20" s="6">
        <v>2016.4880000000001</v>
      </c>
      <c r="C20" s="6">
        <v>1123.9839999999999</v>
      </c>
      <c r="D20" s="13">
        <v>395.93400000000003</v>
      </c>
      <c r="E20" s="2">
        <v>2019</v>
      </c>
      <c r="F20" s="14" t="s">
        <v>6</v>
      </c>
    </row>
    <row r="21" spans="1:6" x14ac:dyDescent="0.3">
      <c r="A21" s="3">
        <v>2</v>
      </c>
      <c r="B21" s="7">
        <v>1767.2170000000001</v>
      </c>
      <c r="C21" s="15">
        <v>892.47299999999996</v>
      </c>
      <c r="D21" s="18">
        <v>363.16899999999998</v>
      </c>
      <c r="E21" s="16">
        <v>2019</v>
      </c>
      <c r="F21" s="19" t="s">
        <v>6</v>
      </c>
    </row>
    <row r="22" spans="1:6" x14ac:dyDescent="0.3">
      <c r="A22" s="4">
        <v>3</v>
      </c>
      <c r="B22" s="8">
        <v>2134.422</v>
      </c>
      <c r="C22" s="8">
        <v>1191.104</v>
      </c>
      <c r="D22" s="17">
        <v>407.36</v>
      </c>
      <c r="E22" s="4">
        <v>2019</v>
      </c>
      <c r="F22" s="9" t="s">
        <v>6</v>
      </c>
    </row>
    <row r="23" spans="1:6" x14ac:dyDescent="0.3">
      <c r="A23" s="5">
        <v>4</v>
      </c>
      <c r="B23" s="10">
        <f>7986.252-B20-B21-B22</f>
        <v>2068.1250000000005</v>
      </c>
      <c r="C23" s="10">
        <f>4363.774-C20-C21-C22</f>
        <v>1156.2130000000004</v>
      </c>
      <c r="D23" s="11">
        <v>214.321</v>
      </c>
      <c r="E23" s="5">
        <v>2019</v>
      </c>
      <c r="F23" s="12" t="s">
        <v>6</v>
      </c>
    </row>
    <row r="24" spans="1:6" x14ac:dyDescent="0.3">
      <c r="A24" s="2">
        <v>1</v>
      </c>
      <c r="B24" s="6">
        <v>1971.9590000000001</v>
      </c>
      <c r="C24" s="6">
        <v>997.899</v>
      </c>
      <c r="D24" s="13">
        <v>449.23099999999999</v>
      </c>
      <c r="E24" s="2">
        <v>2018</v>
      </c>
      <c r="F24" s="14" t="s">
        <v>6</v>
      </c>
    </row>
    <row r="25" spans="1:6" x14ac:dyDescent="0.3">
      <c r="A25" s="3">
        <v>2</v>
      </c>
      <c r="B25" s="7">
        <v>1751.615</v>
      </c>
      <c r="C25" s="15">
        <v>958.19500000000005</v>
      </c>
      <c r="D25" s="18">
        <v>260.00599999999997</v>
      </c>
      <c r="E25" s="16">
        <v>2018</v>
      </c>
      <c r="F25" s="19" t="s">
        <v>6</v>
      </c>
    </row>
    <row r="26" spans="1:6" x14ac:dyDescent="0.3">
      <c r="A26" s="4">
        <v>3</v>
      </c>
      <c r="B26" s="8">
        <v>2079.5929999999998</v>
      </c>
      <c r="C26" s="8">
        <v>1216.0999999999999</v>
      </c>
      <c r="D26" s="17">
        <v>356.85399999999998</v>
      </c>
      <c r="E26" s="4">
        <v>2018</v>
      </c>
      <c r="F26" s="9" t="s">
        <v>6</v>
      </c>
    </row>
    <row r="27" spans="1:6" x14ac:dyDescent="0.3">
      <c r="A27" s="5">
        <v>4</v>
      </c>
      <c r="B27" s="10">
        <v>1987.902</v>
      </c>
      <c r="C27" s="10">
        <v>1043.55</v>
      </c>
      <c r="D27" s="11">
        <v>343.97</v>
      </c>
      <c r="E27" s="5">
        <v>2018</v>
      </c>
      <c r="F27" s="12" t="s">
        <v>6</v>
      </c>
    </row>
    <row r="28" spans="1:6" x14ac:dyDescent="0.3">
      <c r="A28" s="2">
        <v>1</v>
      </c>
      <c r="B28" s="6">
        <v>1879.6780000000001</v>
      </c>
      <c r="C28" s="6">
        <v>970.32600000000002</v>
      </c>
      <c r="D28" s="13">
        <v>168.36099999999999</v>
      </c>
      <c r="E28" s="2">
        <v>2017</v>
      </c>
      <c r="F28" s="14" t="s">
        <v>6</v>
      </c>
    </row>
    <row r="29" spans="1:6" x14ac:dyDescent="0.3">
      <c r="A29" s="3">
        <v>2</v>
      </c>
      <c r="B29" s="7">
        <v>1662.991</v>
      </c>
      <c r="C29" s="15">
        <v>897.14400000000001</v>
      </c>
      <c r="D29" s="18">
        <v>281.11700000000002</v>
      </c>
      <c r="E29" s="16">
        <v>2017</v>
      </c>
      <c r="F29" s="19" t="s">
        <v>6</v>
      </c>
    </row>
    <row r="30" spans="1:6" x14ac:dyDescent="0.3">
      <c r="A30" s="4">
        <v>3</v>
      </c>
      <c r="B30" s="8">
        <v>2033.1210000000001</v>
      </c>
      <c r="C30" s="8">
        <v>1090.1849999999999</v>
      </c>
      <c r="D30" s="17">
        <v>400.80099999999999</v>
      </c>
      <c r="E30" s="4">
        <v>2017</v>
      </c>
      <c r="F30" s="9" t="s">
        <v>6</v>
      </c>
    </row>
    <row r="31" spans="1:6" x14ac:dyDescent="0.3">
      <c r="A31" s="5">
        <v>4</v>
      </c>
      <c r="B31" s="10">
        <v>1939.636</v>
      </c>
      <c r="C31" s="10">
        <v>1102.395</v>
      </c>
      <c r="D31" s="11">
        <v>260.38900000000001</v>
      </c>
      <c r="E31" s="5">
        <v>2017</v>
      </c>
      <c r="F31" s="12" t="s">
        <v>6</v>
      </c>
    </row>
    <row r="32" spans="1:6" x14ac:dyDescent="0.3">
      <c r="A32" s="2">
        <v>1</v>
      </c>
      <c r="B32" s="6">
        <v>1828.8119999999999</v>
      </c>
      <c r="C32" s="6">
        <v>1011.436</v>
      </c>
      <c r="D32" s="13">
        <v>339.72899999999998</v>
      </c>
      <c r="E32" s="2">
        <v>2016</v>
      </c>
      <c r="F32" s="14" t="s">
        <v>6</v>
      </c>
    </row>
    <row r="33" spans="1:6" x14ac:dyDescent="0.3">
      <c r="A33" s="3">
        <v>2</v>
      </c>
      <c r="B33" s="7">
        <v>1637.671</v>
      </c>
      <c r="C33" s="15">
        <v>890.27300000000002</v>
      </c>
      <c r="D33" s="18">
        <v>233.29599999999999</v>
      </c>
      <c r="E33" s="16">
        <v>2016</v>
      </c>
      <c r="F33" s="19" t="s">
        <v>6</v>
      </c>
    </row>
    <row r="34" spans="1:6" x14ac:dyDescent="0.3">
      <c r="A34" s="4">
        <v>3</v>
      </c>
      <c r="B34" s="8">
        <v>2003.454</v>
      </c>
      <c r="C34" s="8">
        <v>1152.606</v>
      </c>
      <c r="D34" s="17">
        <v>327.83699999999999</v>
      </c>
      <c r="E34" s="4">
        <v>2016</v>
      </c>
      <c r="F34" s="9" t="s">
        <v>6</v>
      </c>
    </row>
    <row r="35" spans="1:6" x14ac:dyDescent="0.3">
      <c r="A35" s="5">
        <v>4</v>
      </c>
      <c r="B35" s="10">
        <v>1970.2439999999999</v>
      </c>
      <c r="C35" s="10">
        <v>1227.9749999999999</v>
      </c>
      <c r="D35" s="11">
        <v>198.619</v>
      </c>
      <c r="E35" s="5">
        <v>2016</v>
      </c>
      <c r="F35" s="12" t="s">
        <v>6</v>
      </c>
    </row>
    <row r="36" spans="1:6" x14ac:dyDescent="0.3">
      <c r="A36" s="2">
        <v>1</v>
      </c>
      <c r="B36" s="6">
        <v>1937.8</v>
      </c>
      <c r="C36" s="6">
        <v>1036.9570000000001</v>
      </c>
      <c r="D36" s="13">
        <v>374.80399999999997</v>
      </c>
      <c r="E36" s="2">
        <v>2015</v>
      </c>
      <c r="F36" s="14" t="s">
        <v>6</v>
      </c>
    </row>
    <row r="37" spans="1:6" x14ac:dyDescent="0.3">
      <c r="A37" s="3">
        <v>2</v>
      </c>
      <c r="B37" s="7">
        <v>1578.825</v>
      </c>
      <c r="C37" s="15">
        <v>843.41700000000003</v>
      </c>
      <c r="D37" s="18">
        <v>-16.135999999999999</v>
      </c>
      <c r="E37" s="16">
        <v>2015</v>
      </c>
      <c r="F37" s="19" t="s">
        <v>6</v>
      </c>
    </row>
    <row r="38" spans="1:6" x14ac:dyDescent="0.3">
      <c r="A38" s="4">
        <v>3</v>
      </c>
      <c r="B38" s="8">
        <v>1960.779</v>
      </c>
      <c r="C38" s="8">
        <v>1068.7149999999999</v>
      </c>
      <c r="D38" s="17">
        <v>246.63800000000001</v>
      </c>
      <c r="E38" s="4">
        <v>2015</v>
      </c>
      <c r="F38" s="9" t="s">
        <v>6</v>
      </c>
    </row>
    <row r="39" spans="1:6" x14ac:dyDescent="0.3">
      <c r="A39" s="5">
        <v>4</v>
      </c>
      <c r="B39" s="10">
        <v>1909.222</v>
      </c>
      <c r="C39" s="10">
        <v>1031.5039999999999</v>
      </c>
      <c r="D39" s="11">
        <v>319.899</v>
      </c>
      <c r="E39" s="5">
        <v>2015</v>
      </c>
      <c r="F39" s="12" t="s">
        <v>6</v>
      </c>
    </row>
  </sheetData>
  <hyperlinks>
    <hyperlink ref="F2" r:id="rId1" xr:uid="{315F5A1B-8C9F-4045-931A-C8AB6B7DA7D9}"/>
    <hyperlink ref="F3" r:id="rId2" xr:uid="{8E5D881D-9E0D-4C86-8C1A-025F14607C2B}"/>
    <hyperlink ref="F4" r:id="rId3" xr:uid="{F68AD81D-B772-46A5-8F23-238F4E59111B}"/>
    <hyperlink ref="F5" r:id="rId4" xr:uid="{9D90D423-3516-4BBD-A218-E1B5CA4C9B96}"/>
    <hyperlink ref="F6" r:id="rId5" xr:uid="{BF8FFEB8-487F-4C34-9551-9251F1BBB080}"/>
    <hyperlink ref="F10" r:id="rId6" xr:uid="{89999D2E-CAC3-43F7-84AE-6CC109D01CD1}"/>
    <hyperlink ref="F7" r:id="rId7" xr:uid="{AC41F273-471F-415D-97E0-544E75690F3F}"/>
    <hyperlink ref="F11" r:id="rId8" xr:uid="{640FED85-C4FD-453F-913D-29AAAE60EB1E}"/>
    <hyperlink ref="F8" r:id="rId9" xr:uid="{4C395BF2-25EF-4A43-BFC7-1BE1B7A5E109}"/>
    <hyperlink ref="F12" r:id="rId10" xr:uid="{28876E01-4AA9-4689-AAC5-2A751BD5CC63}"/>
    <hyperlink ref="F9" r:id="rId11" xr:uid="{01F0C7F3-2F89-4B25-BD76-EB2261C536C2}"/>
    <hyperlink ref="F13" r:id="rId12" xr:uid="{DFE4E77F-D45F-41A4-B890-12D2735A9696}"/>
    <hyperlink ref="F14" r:id="rId13" xr:uid="{39FBA02B-1816-4E3E-9CB7-CC9BC311D379}"/>
    <hyperlink ref="F18" r:id="rId14" xr:uid="{A18A5C56-AE83-4CAF-9B7C-D99AFB738063}"/>
    <hyperlink ref="F15" r:id="rId15" xr:uid="{2EB60649-7168-4D46-839D-76ADB59B00F9}"/>
    <hyperlink ref="F19" r:id="rId16" xr:uid="{19F8E5A5-D5F3-48CE-8B5F-3CCC8AD20410}"/>
    <hyperlink ref="F16" r:id="rId17" xr:uid="{D4DD44EB-75D2-43EF-86BE-DC3E20F96FAE}"/>
    <hyperlink ref="F20" r:id="rId18" xr:uid="{4AC4BC18-D513-473F-9C40-9401029C44BE}"/>
    <hyperlink ref="F17" r:id="rId19" xr:uid="{A0426F54-8624-4AFC-9724-57B41F4BF7A8}"/>
    <hyperlink ref="F21" r:id="rId20" xr:uid="{220A88EC-91F7-4845-BA0D-15C6FEE07CB4}"/>
    <hyperlink ref="F22" r:id="rId21" xr:uid="{52E39576-1DB6-413A-89B9-C1F6C7B8AF66}"/>
    <hyperlink ref="F23" r:id="rId22" xr:uid="{444B8C2D-25A0-49DE-8F0A-E4D62BC90B46}"/>
    <hyperlink ref="F24" r:id="rId23" xr:uid="{8CC06BEB-05DA-4EDF-84C7-0573CAE8E2B4}"/>
    <hyperlink ref="F28" r:id="rId24" xr:uid="{6724D8A4-C18F-440B-87C8-1DC0E93D9871}"/>
    <hyperlink ref="F25" r:id="rId25" xr:uid="{2B1FCC7C-A29F-4229-B708-97F3E7CE29FC}"/>
    <hyperlink ref="F29" r:id="rId26" xr:uid="{8F48B5A4-C440-4785-86DC-969047235BAA}"/>
    <hyperlink ref="F26" r:id="rId27" xr:uid="{E0EDAF57-5229-4F2D-B5F3-ECB5206D43E4}"/>
    <hyperlink ref="F30" r:id="rId28" xr:uid="{18764F48-58CE-4A7E-8568-D1AD8EBF7835}"/>
    <hyperlink ref="F27" r:id="rId29" xr:uid="{AE08A7E5-9736-4EA5-8869-243DD9C0BEF8}"/>
    <hyperlink ref="F31" r:id="rId30" xr:uid="{7A476ABD-BD9B-49F0-B549-4F35D962BF78}"/>
    <hyperlink ref="F32" r:id="rId31" xr:uid="{1F3EC586-073F-4F7B-AC53-E3321B9B4046}"/>
    <hyperlink ref="F36" r:id="rId32" xr:uid="{BB8D8DE0-0E6F-4D05-B425-ED0979129B7F}"/>
    <hyperlink ref="F33" r:id="rId33" xr:uid="{491B1BC2-6690-4296-99E5-7E3C523FBC2D}"/>
    <hyperlink ref="F37" r:id="rId34" xr:uid="{5E68A30F-9337-4644-8388-A76B936B6F87}"/>
    <hyperlink ref="F34" r:id="rId35" xr:uid="{201BC4E5-A278-4FF2-8B01-157D251EEEB0}"/>
    <hyperlink ref="F38" r:id="rId36" xr:uid="{3355AEAE-3069-448D-ABA2-B06C08EBBB47}"/>
    <hyperlink ref="F35" r:id="rId37" xr:uid="{66DC6FAC-DE54-4F66-94D7-003242C2E031}"/>
    <hyperlink ref="F39" r:id="rId38" xr:uid="{DD7DA87E-45F7-4CAE-8C60-7009C386BDF3}"/>
  </hyperlinks>
  <pageMargins left="0.7" right="0.7" top="0.75" bottom="0.75" header="0.3" footer="0.3"/>
  <legacyDrawing r:id="rId3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AECD0-F9C1-4760-90DE-E6ECD71E2612}">
  <dimension ref="A1:N39"/>
  <sheetViews>
    <sheetView topLeftCell="D21" workbookViewId="0">
      <selection sqref="A1:N39"/>
    </sheetView>
  </sheetViews>
  <sheetFormatPr defaultRowHeight="14.4" x14ac:dyDescent="0.3"/>
  <cols>
    <col min="1" max="1" width="8" bestFit="1" customWidth="1"/>
    <col min="2" max="2" width="5.44140625" bestFit="1" customWidth="1"/>
    <col min="3" max="3" width="24" bestFit="1" customWidth="1"/>
    <col min="4" max="4" width="27.109375" bestFit="1" customWidth="1"/>
    <col min="5" max="5" width="13.5546875" bestFit="1" customWidth="1"/>
    <col min="6" max="6" width="14" bestFit="1" customWidth="1"/>
    <col min="7" max="7" width="15.5546875" bestFit="1" customWidth="1"/>
    <col min="8" max="8" width="15.44140625" bestFit="1" customWidth="1"/>
    <col min="9" max="9" width="16.109375" bestFit="1" customWidth="1"/>
    <col min="10" max="10" width="14.109375" bestFit="1" customWidth="1"/>
    <col min="11" max="11" width="26.88671875" bestFit="1" customWidth="1"/>
    <col min="12" max="12" width="12.88671875" bestFit="1" customWidth="1"/>
    <col min="13" max="13" width="11" bestFit="1" customWidth="1"/>
  </cols>
  <sheetData>
    <row r="1" spans="1:14" x14ac:dyDescent="0.3">
      <c r="A1" s="21" t="s">
        <v>0</v>
      </c>
      <c r="B1" s="21" t="s">
        <v>4</v>
      </c>
      <c r="C1" s="40" t="s">
        <v>1</v>
      </c>
      <c r="D1" s="40" t="s">
        <v>2</v>
      </c>
      <c r="E1" s="25" t="s">
        <v>10</v>
      </c>
      <c r="F1" s="20" t="s">
        <v>11</v>
      </c>
      <c r="G1" s="20" t="s">
        <v>12</v>
      </c>
      <c r="H1" s="25" t="s">
        <v>13</v>
      </c>
      <c r="I1" s="20" t="s">
        <v>14</v>
      </c>
      <c r="J1" s="20" t="s">
        <v>15</v>
      </c>
      <c r="K1" s="41" t="s">
        <v>3</v>
      </c>
      <c r="L1" s="20" t="s">
        <v>16</v>
      </c>
      <c r="M1" s="25" t="s">
        <v>17</v>
      </c>
      <c r="N1" s="21" t="s">
        <v>5</v>
      </c>
    </row>
    <row r="2" spans="1:14" x14ac:dyDescent="0.3">
      <c r="A2" s="22">
        <v>1</v>
      </c>
      <c r="B2" s="22">
        <v>2024</v>
      </c>
      <c r="C2" s="23">
        <v>3252.7489999999998</v>
      </c>
      <c r="D2" s="27">
        <v>1576.6679999999999</v>
      </c>
      <c r="E2" s="26">
        <f>C2-D2</f>
        <v>1676.0809999999999</v>
      </c>
      <c r="F2" s="31">
        <v>617.98099999999999</v>
      </c>
      <c r="G2" s="32">
        <v>0</v>
      </c>
      <c r="H2" s="33">
        <f>E2-F2-G2</f>
        <v>1058.0999999999999</v>
      </c>
      <c r="I2" s="31">
        <v>39.822000000000003</v>
      </c>
      <c r="J2" s="31">
        <v>32.020000000000003</v>
      </c>
      <c r="K2" s="31">
        <f>H2-I2-J2</f>
        <v>986.25799999999992</v>
      </c>
      <c r="L2" s="31">
        <v>188.80500000000001</v>
      </c>
      <c r="M2" s="31">
        <f>K2-L2</f>
        <v>797.45299999999997</v>
      </c>
      <c r="N2" s="28" t="s">
        <v>6</v>
      </c>
    </row>
    <row r="3" spans="1:14" x14ac:dyDescent="0.3">
      <c r="A3" s="3">
        <v>2</v>
      </c>
      <c r="B3" s="16">
        <v>2024</v>
      </c>
      <c r="C3" s="7">
        <v>2074.48</v>
      </c>
      <c r="D3" s="15">
        <v>1240.7349999999999</v>
      </c>
      <c r="E3" s="29">
        <f t="shared" ref="E3:E39" si="0">C3-D3</f>
        <v>833.74500000000012</v>
      </c>
      <c r="F3" s="35">
        <v>540.98699999999997</v>
      </c>
      <c r="G3" s="35">
        <v>4.9370000000000003</v>
      </c>
      <c r="H3" s="36">
        <f t="shared" ref="H3:H39" si="1">E3-F3-G3</f>
        <v>287.82100000000014</v>
      </c>
      <c r="I3" s="35">
        <v>41.372999999999998</v>
      </c>
      <c r="J3" s="37">
        <v>0.57399999999999995</v>
      </c>
      <c r="K3" s="35">
        <f t="shared" ref="K3:K39" si="2">H3-I3-J3</f>
        <v>245.87400000000014</v>
      </c>
      <c r="L3" s="35">
        <v>64.98</v>
      </c>
      <c r="M3" s="18">
        <f t="shared" ref="M3:M39" si="3">K3-L3</f>
        <v>180.89400000000012</v>
      </c>
      <c r="N3" s="30" t="s">
        <v>6</v>
      </c>
    </row>
    <row r="4" spans="1:14" x14ac:dyDescent="0.3">
      <c r="A4" s="2">
        <v>1</v>
      </c>
      <c r="B4" s="2">
        <v>2023</v>
      </c>
      <c r="C4" s="6">
        <v>2987.61</v>
      </c>
      <c r="D4" s="6">
        <v>1605.29</v>
      </c>
      <c r="E4" s="34">
        <f t="shared" si="0"/>
        <v>1382.3200000000002</v>
      </c>
      <c r="F4" s="31">
        <v>581.58699999999999</v>
      </c>
      <c r="G4" s="38">
        <v>0.81100000000000005</v>
      </c>
      <c r="H4" s="33">
        <f t="shared" si="1"/>
        <v>799.92200000000014</v>
      </c>
      <c r="I4" s="31">
        <v>37.685000000000002</v>
      </c>
      <c r="J4" s="31">
        <v>2.9830000000000001</v>
      </c>
      <c r="K4" s="31">
        <f t="shared" si="2"/>
        <v>759.25400000000013</v>
      </c>
      <c r="L4" s="31">
        <v>172.071</v>
      </c>
      <c r="M4" s="39">
        <f t="shared" si="3"/>
        <v>587.18300000000011</v>
      </c>
      <c r="N4" s="14" t="s">
        <v>6</v>
      </c>
    </row>
    <row r="5" spans="1:14" x14ac:dyDescent="0.3">
      <c r="A5" s="3">
        <v>2</v>
      </c>
      <c r="B5" s="16">
        <v>2023</v>
      </c>
      <c r="C5" s="7">
        <v>2490.2800000000002</v>
      </c>
      <c r="D5" s="15">
        <v>1358.18</v>
      </c>
      <c r="E5" s="44">
        <f t="shared" si="0"/>
        <v>1132.1000000000001</v>
      </c>
      <c r="F5" s="35">
        <v>571.80399999999997</v>
      </c>
      <c r="G5" s="45">
        <v>-0.37</v>
      </c>
      <c r="H5" s="36">
        <f t="shared" si="1"/>
        <v>560.66600000000017</v>
      </c>
      <c r="I5" s="35">
        <v>36.661000000000001</v>
      </c>
      <c r="J5" s="35">
        <v>84.483999999999995</v>
      </c>
      <c r="K5" s="35">
        <f t="shared" si="2"/>
        <v>439.52100000000013</v>
      </c>
      <c r="L5" s="35">
        <v>32.536999999999999</v>
      </c>
      <c r="M5" s="35">
        <f t="shared" si="3"/>
        <v>406.98400000000015</v>
      </c>
      <c r="N5" s="30" t="s">
        <v>6</v>
      </c>
    </row>
    <row r="6" spans="1:14" x14ac:dyDescent="0.3">
      <c r="A6" s="4">
        <v>3</v>
      </c>
      <c r="B6" s="4">
        <v>2023</v>
      </c>
      <c r="C6" s="8">
        <v>3029.98</v>
      </c>
      <c r="D6" s="42">
        <v>1669.73</v>
      </c>
      <c r="E6" s="49">
        <f t="shared" si="0"/>
        <v>1360.25</v>
      </c>
      <c r="F6" s="50">
        <v>624.30399999999997</v>
      </c>
      <c r="G6" s="51">
        <v>0</v>
      </c>
      <c r="H6" s="52">
        <f t="shared" si="1"/>
        <v>735.94600000000003</v>
      </c>
      <c r="I6" s="50">
        <v>39.755000000000003</v>
      </c>
      <c r="J6" s="50">
        <v>42.780999999999999</v>
      </c>
      <c r="K6" s="50">
        <f t="shared" si="2"/>
        <v>653.41000000000008</v>
      </c>
      <c r="L6" s="50">
        <v>134.83600000000001</v>
      </c>
      <c r="M6" s="50">
        <f t="shared" si="3"/>
        <v>518.57400000000007</v>
      </c>
      <c r="N6" s="43" t="s">
        <v>6</v>
      </c>
    </row>
    <row r="7" spans="1:14" x14ac:dyDescent="0.3">
      <c r="A7" s="5">
        <v>4</v>
      </c>
      <c r="B7" s="5">
        <v>2023</v>
      </c>
      <c r="C7" s="10">
        <v>2657.1</v>
      </c>
      <c r="D7" s="47">
        <v>1533.96</v>
      </c>
      <c r="E7" s="46">
        <f t="shared" si="0"/>
        <v>1123.1399999999999</v>
      </c>
      <c r="F7" s="11">
        <v>658.81299999999999</v>
      </c>
      <c r="G7" s="5">
        <v>0</v>
      </c>
      <c r="H7" s="10">
        <f t="shared" si="1"/>
        <v>464.32699999999988</v>
      </c>
      <c r="I7" s="11">
        <v>37.683999999999997</v>
      </c>
      <c r="J7" s="11">
        <v>106.97</v>
      </c>
      <c r="K7" s="11">
        <f t="shared" si="2"/>
        <v>319.67299999999989</v>
      </c>
      <c r="L7" s="11">
        <v>-29.367000000000001</v>
      </c>
      <c r="M7" s="11">
        <f t="shared" si="3"/>
        <v>349.03999999999991</v>
      </c>
      <c r="N7" s="48" t="s">
        <v>6</v>
      </c>
    </row>
    <row r="8" spans="1:14" x14ac:dyDescent="0.3">
      <c r="A8" s="2">
        <v>1</v>
      </c>
      <c r="B8" s="2">
        <v>2022</v>
      </c>
      <c r="C8" s="6">
        <v>2666.22</v>
      </c>
      <c r="D8" s="6">
        <v>1420.74</v>
      </c>
      <c r="E8" s="34">
        <f t="shared" si="0"/>
        <v>1245.4799999999998</v>
      </c>
      <c r="F8" s="31">
        <v>524.21600000000001</v>
      </c>
      <c r="G8" s="38">
        <v>0.27400000000000002</v>
      </c>
      <c r="H8" s="33">
        <f t="shared" si="1"/>
        <v>720.98999999999978</v>
      </c>
      <c r="I8" s="31">
        <v>33.179000000000002</v>
      </c>
      <c r="J8" s="31">
        <v>10.407</v>
      </c>
      <c r="K8" s="31">
        <f t="shared" si="2"/>
        <v>677.40399999999977</v>
      </c>
      <c r="L8" s="31">
        <v>143.92599999999999</v>
      </c>
      <c r="M8" s="39">
        <f t="shared" si="3"/>
        <v>533.47799999999984</v>
      </c>
      <c r="N8" s="14" t="s">
        <v>6</v>
      </c>
    </row>
    <row r="9" spans="1:14" x14ac:dyDescent="0.3">
      <c r="A9" s="3">
        <v>2</v>
      </c>
      <c r="B9" s="16">
        <v>2022</v>
      </c>
      <c r="C9" s="7">
        <v>2372.6</v>
      </c>
      <c r="D9" s="15">
        <v>1372.58</v>
      </c>
      <c r="E9" s="44">
        <f t="shared" si="0"/>
        <v>1000.02</v>
      </c>
      <c r="F9" s="35">
        <v>543.46799999999996</v>
      </c>
      <c r="G9" s="45">
        <v>0</v>
      </c>
      <c r="H9" s="36">
        <f t="shared" si="1"/>
        <v>456.55200000000002</v>
      </c>
      <c r="I9" s="35">
        <v>33.412999999999997</v>
      </c>
      <c r="J9" s="35">
        <v>19.658000000000001</v>
      </c>
      <c r="K9" s="35">
        <f t="shared" si="2"/>
        <v>403.48099999999999</v>
      </c>
      <c r="L9" s="35">
        <v>87.903999999999996</v>
      </c>
      <c r="M9" s="35">
        <f t="shared" si="3"/>
        <v>315.577</v>
      </c>
      <c r="N9" s="19" t="s">
        <v>6</v>
      </c>
    </row>
    <row r="10" spans="1:14" x14ac:dyDescent="0.3">
      <c r="A10" s="4">
        <v>3</v>
      </c>
      <c r="B10" s="4">
        <v>2022</v>
      </c>
      <c r="C10" s="8">
        <v>2728.15</v>
      </c>
      <c r="D10" s="8">
        <v>1619.65</v>
      </c>
      <c r="E10" s="49">
        <f t="shared" si="0"/>
        <v>1108.5</v>
      </c>
      <c r="F10" s="50">
        <v>551.88</v>
      </c>
      <c r="G10" s="51">
        <v>0</v>
      </c>
      <c r="H10" s="52">
        <f t="shared" si="1"/>
        <v>556.62</v>
      </c>
      <c r="I10" s="50">
        <v>35.378</v>
      </c>
      <c r="J10" s="50">
        <v>48.156999999999996</v>
      </c>
      <c r="K10" s="50">
        <f t="shared" si="2"/>
        <v>473.08499999999998</v>
      </c>
      <c r="L10" s="50">
        <v>73.597999999999999</v>
      </c>
      <c r="M10" s="50">
        <f t="shared" si="3"/>
        <v>399.48699999999997</v>
      </c>
      <c r="N10" s="9" t="s">
        <v>6</v>
      </c>
    </row>
    <row r="11" spans="1:14" x14ac:dyDescent="0.3">
      <c r="A11" s="5">
        <v>4</v>
      </c>
      <c r="B11" s="5">
        <v>2022</v>
      </c>
      <c r="C11" s="10">
        <v>2652.3380000000002</v>
      </c>
      <c r="D11" s="10">
        <v>1507.5319999999999</v>
      </c>
      <c r="E11" s="46">
        <f t="shared" si="0"/>
        <v>1144.8060000000003</v>
      </c>
      <c r="F11" s="11">
        <v>616.44500000000005</v>
      </c>
      <c r="G11" s="5">
        <v>1.7150000000000001</v>
      </c>
      <c r="H11" s="10">
        <f t="shared" si="1"/>
        <v>526.64600000000019</v>
      </c>
      <c r="I11" s="11">
        <v>35.587000000000003</v>
      </c>
      <c r="J11" s="11">
        <v>127.937</v>
      </c>
      <c r="K11" s="11">
        <f t="shared" si="2"/>
        <v>363.12200000000018</v>
      </c>
      <c r="L11" s="11">
        <v>-33.173999999999999</v>
      </c>
      <c r="M11" s="11">
        <f t="shared" si="3"/>
        <v>396.29600000000016</v>
      </c>
      <c r="N11" s="12" t="s">
        <v>6</v>
      </c>
    </row>
    <row r="12" spans="1:14" x14ac:dyDescent="0.3">
      <c r="A12" s="2">
        <v>1</v>
      </c>
      <c r="B12" s="2">
        <v>2021</v>
      </c>
      <c r="C12" s="6">
        <v>2295.9</v>
      </c>
      <c r="D12" s="6">
        <v>1246.99</v>
      </c>
      <c r="E12" s="34">
        <f t="shared" si="0"/>
        <v>1048.9100000000001</v>
      </c>
      <c r="F12" s="31">
        <v>494.66500000000002</v>
      </c>
      <c r="G12" s="38">
        <v>1.242</v>
      </c>
      <c r="H12" s="33">
        <f t="shared" si="1"/>
        <v>553.00300000000016</v>
      </c>
      <c r="I12" s="31">
        <v>36.436</v>
      </c>
      <c r="J12" s="31">
        <v>2.4140000000000001</v>
      </c>
      <c r="K12" s="31">
        <f t="shared" si="2"/>
        <v>514.15300000000013</v>
      </c>
      <c r="L12" s="31">
        <v>117.32299999999999</v>
      </c>
      <c r="M12" s="39">
        <f t="shared" si="3"/>
        <v>396.83000000000015</v>
      </c>
      <c r="N12" s="14" t="s">
        <v>6</v>
      </c>
    </row>
    <row r="13" spans="1:14" x14ac:dyDescent="0.3">
      <c r="A13" s="3">
        <v>2</v>
      </c>
      <c r="B13" s="16">
        <v>2021</v>
      </c>
      <c r="C13" s="7">
        <v>1989.42</v>
      </c>
      <c r="D13" s="15">
        <v>1063.97</v>
      </c>
      <c r="E13" s="44">
        <f t="shared" si="0"/>
        <v>925.45</v>
      </c>
      <c r="F13" s="35">
        <v>467.62900000000002</v>
      </c>
      <c r="G13" s="45">
        <v>1.141</v>
      </c>
      <c r="H13" s="36">
        <f t="shared" si="1"/>
        <v>456.68</v>
      </c>
      <c r="I13" s="35">
        <v>31.065000000000001</v>
      </c>
      <c r="J13" s="35">
        <v>7.194</v>
      </c>
      <c r="K13" s="35">
        <f t="shared" si="2"/>
        <v>418.42099999999999</v>
      </c>
      <c r="L13" s="35">
        <v>117.18600000000001</v>
      </c>
      <c r="M13" s="35">
        <f t="shared" si="3"/>
        <v>301.23500000000001</v>
      </c>
      <c r="N13" s="19" t="s">
        <v>6</v>
      </c>
    </row>
    <row r="14" spans="1:14" x14ac:dyDescent="0.3">
      <c r="A14" s="4">
        <v>3</v>
      </c>
      <c r="B14" s="4">
        <v>2021</v>
      </c>
      <c r="C14" s="8">
        <v>2359.84</v>
      </c>
      <c r="D14" s="8">
        <v>1298.5</v>
      </c>
      <c r="E14" s="49">
        <f t="shared" si="0"/>
        <v>1061.3400000000001</v>
      </c>
      <c r="F14" s="50">
        <v>486.13900000000001</v>
      </c>
      <c r="G14" s="51">
        <v>0.36499999999999999</v>
      </c>
      <c r="H14" s="52">
        <f t="shared" si="1"/>
        <v>574.83600000000013</v>
      </c>
      <c r="I14" s="50">
        <v>30.154</v>
      </c>
      <c r="J14" s="50">
        <v>23.004000000000001</v>
      </c>
      <c r="K14" s="50">
        <f t="shared" si="2"/>
        <v>521.67800000000011</v>
      </c>
      <c r="L14" s="50">
        <v>76.745999999999995</v>
      </c>
      <c r="M14" s="50">
        <f t="shared" si="3"/>
        <v>444.93200000000013</v>
      </c>
      <c r="N14" s="9" t="s">
        <v>6</v>
      </c>
    </row>
    <row r="15" spans="1:14" x14ac:dyDescent="0.3">
      <c r="A15" s="5">
        <v>4</v>
      </c>
      <c r="B15" s="5">
        <v>2021</v>
      </c>
      <c r="C15" s="10">
        <v>2326.13</v>
      </c>
      <c r="D15" s="10">
        <v>1313.26</v>
      </c>
      <c r="E15" s="46">
        <f t="shared" si="0"/>
        <v>1012.8700000000001</v>
      </c>
      <c r="F15" s="11">
        <v>552.91800000000001</v>
      </c>
      <c r="G15" s="5">
        <v>0.77700000000000002</v>
      </c>
      <c r="H15" s="10">
        <f t="shared" si="1"/>
        <v>459.17500000000013</v>
      </c>
      <c r="I15" s="11">
        <v>29.762</v>
      </c>
      <c r="J15" s="11">
        <v>86.468999999999994</v>
      </c>
      <c r="K15" s="11">
        <f t="shared" si="2"/>
        <v>342.94400000000013</v>
      </c>
      <c r="L15" s="11">
        <v>3.15</v>
      </c>
      <c r="M15" s="11">
        <f t="shared" si="3"/>
        <v>339.79400000000015</v>
      </c>
      <c r="N15" s="12" t="s">
        <v>6</v>
      </c>
    </row>
    <row r="16" spans="1:14" x14ac:dyDescent="0.3">
      <c r="A16" s="2">
        <v>1</v>
      </c>
      <c r="B16" s="2">
        <v>2020</v>
      </c>
      <c r="C16" s="6">
        <v>2037.3</v>
      </c>
      <c r="D16" s="6">
        <v>1170.6949999999999</v>
      </c>
      <c r="E16" s="34">
        <f t="shared" si="0"/>
        <v>866.60500000000002</v>
      </c>
      <c r="F16" s="31">
        <v>475.38400000000001</v>
      </c>
      <c r="G16" s="38">
        <f>0.895+7.543</f>
        <v>8.4380000000000006</v>
      </c>
      <c r="H16" s="33">
        <f t="shared" si="1"/>
        <v>382.78300000000002</v>
      </c>
      <c r="I16" s="31">
        <v>36.255000000000003</v>
      </c>
      <c r="J16" s="31">
        <v>11.532999999999999</v>
      </c>
      <c r="K16" s="31">
        <f t="shared" si="2"/>
        <v>334.995</v>
      </c>
      <c r="L16" s="31">
        <v>66.228999999999999</v>
      </c>
      <c r="M16" s="39">
        <f t="shared" si="3"/>
        <v>268.76600000000002</v>
      </c>
      <c r="N16" s="14" t="s">
        <v>6</v>
      </c>
    </row>
    <row r="17" spans="1:14" x14ac:dyDescent="0.3">
      <c r="A17" s="3">
        <v>2</v>
      </c>
      <c r="B17" s="16">
        <v>2020</v>
      </c>
      <c r="C17" s="7">
        <v>1707.3</v>
      </c>
      <c r="D17" s="15">
        <v>914.77700000000004</v>
      </c>
      <c r="E17" s="44">
        <f t="shared" si="0"/>
        <v>792.52299999999991</v>
      </c>
      <c r="F17" s="35">
        <v>408.94900000000001</v>
      </c>
      <c r="G17" s="45">
        <f>1.6-1.37</f>
        <v>0.22999999999999998</v>
      </c>
      <c r="H17" s="36">
        <f t="shared" si="1"/>
        <v>383.34399999999988</v>
      </c>
      <c r="I17" s="35">
        <v>38.079000000000001</v>
      </c>
      <c r="J17" s="35">
        <v>11.217000000000001</v>
      </c>
      <c r="K17" s="35">
        <f t="shared" si="2"/>
        <v>334.04799999999989</v>
      </c>
      <c r="L17" s="35">
        <v>66.034999999999997</v>
      </c>
      <c r="M17" s="35">
        <f t="shared" si="3"/>
        <v>268.01299999999992</v>
      </c>
      <c r="N17" s="19" t="s">
        <v>6</v>
      </c>
    </row>
    <row r="18" spans="1:14" x14ac:dyDescent="0.3">
      <c r="A18" s="4">
        <v>3</v>
      </c>
      <c r="B18" s="4">
        <v>2020</v>
      </c>
      <c r="C18" s="8">
        <v>2219.8000000000002</v>
      </c>
      <c r="D18" s="8">
        <v>1139.8050000000001</v>
      </c>
      <c r="E18" s="49">
        <f t="shared" si="0"/>
        <v>1079.9950000000001</v>
      </c>
      <c r="F18" s="50">
        <v>468.61399999999998</v>
      </c>
      <c r="G18" s="51">
        <v>0</v>
      </c>
      <c r="H18" s="52">
        <f t="shared" si="1"/>
        <v>611.38100000000009</v>
      </c>
      <c r="I18" s="50">
        <v>37.258000000000003</v>
      </c>
      <c r="J18" s="50">
        <v>11.644</v>
      </c>
      <c r="K18" s="50">
        <f t="shared" si="2"/>
        <v>562.47900000000004</v>
      </c>
      <c r="L18" s="50">
        <v>115.25</v>
      </c>
      <c r="M18" s="50">
        <f t="shared" si="3"/>
        <v>447.22900000000004</v>
      </c>
      <c r="N18" s="9" t="s">
        <v>6</v>
      </c>
    </row>
    <row r="19" spans="1:14" x14ac:dyDescent="0.3">
      <c r="A19" s="5">
        <v>4</v>
      </c>
      <c r="B19" s="5">
        <v>2020</v>
      </c>
      <c r="C19" s="10">
        <v>2185.1999999999998</v>
      </c>
      <c r="D19" s="10">
        <v>1223.173</v>
      </c>
      <c r="E19" s="46">
        <f t="shared" si="0"/>
        <v>962.02699999999982</v>
      </c>
      <c r="F19" s="11">
        <v>537.97799999999995</v>
      </c>
      <c r="G19" s="5">
        <v>18.978000000000002</v>
      </c>
      <c r="H19" s="10">
        <f t="shared" si="1"/>
        <v>405.07099999999986</v>
      </c>
      <c r="I19" s="11">
        <v>37.781999999999996</v>
      </c>
      <c r="J19" s="11">
        <v>103.93300000000001</v>
      </c>
      <c r="K19" s="11">
        <f t="shared" si="2"/>
        <v>263.35599999999988</v>
      </c>
      <c r="L19" s="11">
        <v>-27.93</v>
      </c>
      <c r="M19" s="11">
        <f t="shared" si="3"/>
        <v>291.28599999999989</v>
      </c>
      <c r="N19" s="12" t="s">
        <v>6</v>
      </c>
    </row>
    <row r="20" spans="1:14" x14ac:dyDescent="0.3">
      <c r="A20" s="2">
        <v>1</v>
      </c>
      <c r="B20" s="2">
        <v>2019</v>
      </c>
      <c r="C20" s="6">
        <v>2016.4880000000001</v>
      </c>
      <c r="D20" s="6">
        <v>1123.9839999999999</v>
      </c>
      <c r="E20" s="34">
        <f t="shared" si="0"/>
        <v>892.50400000000013</v>
      </c>
      <c r="F20" s="31">
        <v>453.57299999999998</v>
      </c>
      <c r="G20" s="38">
        <v>6.2E-2</v>
      </c>
      <c r="H20" s="33">
        <f t="shared" si="1"/>
        <v>438.86900000000014</v>
      </c>
      <c r="I20" s="31">
        <v>37.457999999999998</v>
      </c>
      <c r="J20" s="31">
        <v>5.4770000000000003</v>
      </c>
      <c r="K20" s="31">
        <f t="shared" si="2"/>
        <v>395.9340000000002</v>
      </c>
      <c r="L20" s="31">
        <v>92.052999999999997</v>
      </c>
      <c r="M20" s="39">
        <f t="shared" si="3"/>
        <v>303.8810000000002</v>
      </c>
      <c r="N20" s="14" t="s">
        <v>6</v>
      </c>
    </row>
    <row r="21" spans="1:14" x14ac:dyDescent="0.3">
      <c r="A21" s="3">
        <v>2</v>
      </c>
      <c r="B21" s="16">
        <v>2019</v>
      </c>
      <c r="C21" s="7">
        <v>1767.2170000000001</v>
      </c>
      <c r="D21" s="15">
        <v>892.47299999999996</v>
      </c>
      <c r="E21" s="44">
        <f t="shared" si="0"/>
        <v>874.74400000000014</v>
      </c>
      <c r="F21" s="35">
        <v>453.79300000000001</v>
      </c>
      <c r="G21" s="45">
        <f>4.741+6.14</f>
        <v>10.881</v>
      </c>
      <c r="H21" s="36">
        <f t="shared" si="1"/>
        <v>410.07000000000016</v>
      </c>
      <c r="I21" s="35">
        <v>33.776000000000003</v>
      </c>
      <c r="J21" s="35">
        <v>13.125</v>
      </c>
      <c r="K21" s="35">
        <f t="shared" si="2"/>
        <v>363.16900000000015</v>
      </c>
      <c r="L21" s="35">
        <v>49.898000000000003</v>
      </c>
      <c r="M21" s="35">
        <f t="shared" si="3"/>
        <v>313.27100000000013</v>
      </c>
      <c r="N21" s="19" t="s">
        <v>6</v>
      </c>
    </row>
    <row r="22" spans="1:14" x14ac:dyDescent="0.3">
      <c r="A22" s="4">
        <v>3</v>
      </c>
      <c r="B22" s="4">
        <v>2019</v>
      </c>
      <c r="C22" s="8">
        <v>2134.422</v>
      </c>
      <c r="D22" s="8">
        <v>1191.104</v>
      </c>
      <c r="E22" s="49">
        <f t="shared" si="0"/>
        <v>943.31799999999998</v>
      </c>
      <c r="F22" s="50">
        <v>481.363</v>
      </c>
      <c r="G22" s="51">
        <v>1.1399999999999999</v>
      </c>
      <c r="H22" s="52">
        <f t="shared" si="1"/>
        <v>460.815</v>
      </c>
      <c r="I22" s="50">
        <v>35.456000000000003</v>
      </c>
      <c r="J22" s="50">
        <v>17.998999999999999</v>
      </c>
      <c r="K22" s="50">
        <f t="shared" si="2"/>
        <v>407.35999999999996</v>
      </c>
      <c r="L22" s="50">
        <v>82.177999999999997</v>
      </c>
      <c r="M22" s="50">
        <f t="shared" si="3"/>
        <v>325.18199999999996</v>
      </c>
      <c r="N22" s="9" t="s">
        <v>6</v>
      </c>
    </row>
    <row r="23" spans="1:14" x14ac:dyDescent="0.3">
      <c r="A23" s="5">
        <v>4</v>
      </c>
      <c r="B23" s="5">
        <v>2019</v>
      </c>
      <c r="C23" s="10">
        <f>7986.252-C20-C21-C22</f>
        <v>2068.1250000000005</v>
      </c>
      <c r="D23" s="10">
        <f>4363.774-D20-D21-D22</f>
        <v>1156.2130000000004</v>
      </c>
      <c r="E23" s="46">
        <f t="shared" si="0"/>
        <v>911.91200000000003</v>
      </c>
      <c r="F23" s="11">
        <v>517.20000000000005</v>
      </c>
      <c r="G23" s="5">
        <f>107.744+0.77</f>
        <v>108.514</v>
      </c>
      <c r="H23" s="10">
        <f t="shared" si="1"/>
        <v>286.19799999999998</v>
      </c>
      <c r="I23" s="11">
        <v>37.435000000000002</v>
      </c>
      <c r="J23" s="11">
        <v>34.442</v>
      </c>
      <c r="K23" s="11">
        <f t="shared" si="2"/>
        <v>214.32099999999997</v>
      </c>
      <c r="L23" s="11">
        <v>9.9030000000000005</v>
      </c>
      <c r="M23" s="11">
        <f t="shared" si="3"/>
        <v>204.41799999999998</v>
      </c>
      <c r="N23" s="12" t="s">
        <v>6</v>
      </c>
    </row>
    <row r="24" spans="1:14" x14ac:dyDescent="0.3">
      <c r="A24" s="2">
        <v>1</v>
      </c>
      <c r="B24" s="2">
        <v>2018</v>
      </c>
      <c r="C24" s="6">
        <v>1971.9590000000001</v>
      </c>
      <c r="D24" s="6">
        <v>997.899</v>
      </c>
      <c r="E24" s="34">
        <f t="shared" si="0"/>
        <v>974.06000000000006</v>
      </c>
      <c r="F24" s="31">
        <v>485.32400000000001</v>
      </c>
      <c r="G24" s="38">
        <v>8.2240000000000002</v>
      </c>
      <c r="H24" s="33">
        <f t="shared" si="1"/>
        <v>480.51200000000006</v>
      </c>
      <c r="I24" s="31">
        <v>29.338999999999999</v>
      </c>
      <c r="J24" s="31">
        <v>1.9419999999999999</v>
      </c>
      <c r="K24" s="31">
        <f t="shared" si="2"/>
        <v>449.23100000000005</v>
      </c>
      <c r="L24" s="31">
        <v>98.512</v>
      </c>
      <c r="M24" s="39">
        <f t="shared" si="3"/>
        <v>350.71900000000005</v>
      </c>
      <c r="N24" s="14" t="s">
        <v>6</v>
      </c>
    </row>
    <row r="25" spans="1:14" x14ac:dyDescent="0.3">
      <c r="A25" s="3">
        <v>2</v>
      </c>
      <c r="B25" s="16">
        <v>2018</v>
      </c>
      <c r="C25" s="7">
        <v>1751.615</v>
      </c>
      <c r="D25" s="15">
        <v>958.19500000000005</v>
      </c>
      <c r="E25" s="44">
        <f t="shared" si="0"/>
        <v>793.42</v>
      </c>
      <c r="F25" s="35">
        <v>449.548</v>
      </c>
      <c r="G25" s="45">
        <f>27.168+0.98</f>
        <v>28.148</v>
      </c>
      <c r="H25" s="36">
        <f t="shared" si="1"/>
        <v>315.72399999999993</v>
      </c>
      <c r="I25" s="35">
        <v>34.951999999999998</v>
      </c>
      <c r="J25" s="35">
        <v>20.765999999999998</v>
      </c>
      <c r="K25" s="35">
        <f t="shared" si="2"/>
        <v>260.00599999999991</v>
      </c>
      <c r="L25" s="35">
        <v>36.686999999999998</v>
      </c>
      <c r="M25" s="35">
        <f t="shared" si="3"/>
        <v>223.3189999999999</v>
      </c>
      <c r="N25" s="19" t="s">
        <v>6</v>
      </c>
    </row>
    <row r="26" spans="1:14" x14ac:dyDescent="0.3">
      <c r="A26" s="4">
        <v>3</v>
      </c>
      <c r="B26" s="4">
        <v>2018</v>
      </c>
      <c r="C26" s="8">
        <v>2079.5929999999998</v>
      </c>
      <c r="D26" s="8">
        <v>1216.0999999999999</v>
      </c>
      <c r="E26" s="49">
        <f t="shared" si="0"/>
        <v>863.49299999999994</v>
      </c>
      <c r="F26" s="50">
        <v>453.92099999999999</v>
      </c>
      <c r="G26" s="51">
        <f>1.649+1.66</f>
        <v>3.3090000000000002</v>
      </c>
      <c r="H26" s="52">
        <f t="shared" si="1"/>
        <v>406.26299999999992</v>
      </c>
      <c r="I26" s="50">
        <v>36.915999999999997</v>
      </c>
      <c r="J26" s="50">
        <v>12.493</v>
      </c>
      <c r="K26" s="50">
        <f t="shared" si="2"/>
        <v>356.85399999999993</v>
      </c>
      <c r="L26" s="50">
        <v>91.441000000000003</v>
      </c>
      <c r="M26" s="50">
        <f t="shared" si="3"/>
        <v>265.4129999999999</v>
      </c>
      <c r="N26" s="9" t="s">
        <v>6</v>
      </c>
    </row>
    <row r="27" spans="1:14" x14ac:dyDescent="0.3">
      <c r="A27" s="5">
        <v>4</v>
      </c>
      <c r="B27" s="5">
        <v>2018</v>
      </c>
      <c r="C27" s="10">
        <v>1987.902</v>
      </c>
      <c r="D27" s="10">
        <v>1043.55</v>
      </c>
      <c r="E27" s="46">
        <f t="shared" si="0"/>
        <v>944.35200000000009</v>
      </c>
      <c r="F27" s="11">
        <v>486.036</v>
      </c>
      <c r="G27" s="5">
        <f>28.912+8.239</f>
        <v>37.150999999999996</v>
      </c>
      <c r="H27" s="10">
        <f t="shared" si="1"/>
        <v>421.16500000000008</v>
      </c>
      <c r="I27" s="11">
        <v>37.630000000000003</v>
      </c>
      <c r="J27" s="11">
        <v>39.564999999999998</v>
      </c>
      <c r="K27" s="11">
        <f t="shared" si="2"/>
        <v>343.97000000000008</v>
      </c>
      <c r="L27" s="11">
        <v>12.37</v>
      </c>
      <c r="M27" s="11">
        <f t="shared" si="3"/>
        <v>331.60000000000008</v>
      </c>
      <c r="N27" s="12" t="s">
        <v>6</v>
      </c>
    </row>
    <row r="28" spans="1:14" x14ac:dyDescent="0.3">
      <c r="A28" s="2">
        <v>1</v>
      </c>
      <c r="B28" s="2">
        <v>2017</v>
      </c>
      <c r="C28" s="6">
        <v>1879.6780000000001</v>
      </c>
      <c r="D28" s="6">
        <v>970.32600000000002</v>
      </c>
      <c r="E28" s="34">
        <f t="shared" si="0"/>
        <v>909.35200000000009</v>
      </c>
      <c r="F28" s="31">
        <v>459.38600000000002</v>
      </c>
      <c r="G28" s="38">
        <f>208.712+44.017</f>
        <v>252.72899999999998</v>
      </c>
      <c r="H28" s="33">
        <f t="shared" si="1"/>
        <v>197.23700000000008</v>
      </c>
      <c r="I28" s="31">
        <v>23.741</v>
      </c>
      <c r="J28" s="31">
        <v>5.1349999999999998</v>
      </c>
      <c r="K28" s="31">
        <f t="shared" si="2"/>
        <v>168.3610000000001</v>
      </c>
      <c r="L28" s="31">
        <v>70.113</v>
      </c>
      <c r="M28" s="39">
        <f t="shared" si="3"/>
        <v>98.248000000000104</v>
      </c>
      <c r="N28" s="14" t="s">
        <v>6</v>
      </c>
    </row>
    <row r="29" spans="1:14" x14ac:dyDescent="0.3">
      <c r="A29" s="3">
        <v>2</v>
      </c>
      <c r="B29" s="16">
        <v>2017</v>
      </c>
      <c r="C29" s="7">
        <v>1662.991</v>
      </c>
      <c r="D29" s="15">
        <v>897.14400000000001</v>
      </c>
      <c r="E29" s="44">
        <f t="shared" si="0"/>
        <v>765.84699999999998</v>
      </c>
      <c r="F29" s="35">
        <v>443.37400000000002</v>
      </c>
      <c r="G29" s="45">
        <v>1.9810000000000001</v>
      </c>
      <c r="H29" s="36">
        <f t="shared" si="1"/>
        <v>320.49199999999996</v>
      </c>
      <c r="I29" s="35">
        <v>24.126000000000001</v>
      </c>
      <c r="J29" s="35">
        <v>15.249000000000001</v>
      </c>
      <c r="K29" s="35">
        <f t="shared" si="2"/>
        <v>281.11699999999996</v>
      </c>
      <c r="L29" s="35">
        <v>78.39</v>
      </c>
      <c r="M29" s="35">
        <f t="shared" si="3"/>
        <v>202.72699999999998</v>
      </c>
      <c r="N29" s="19" t="s">
        <v>6</v>
      </c>
    </row>
    <row r="30" spans="1:14" x14ac:dyDescent="0.3">
      <c r="A30" s="4">
        <v>3</v>
      </c>
      <c r="B30" s="4">
        <v>2017</v>
      </c>
      <c r="C30" s="8">
        <v>2033.1210000000001</v>
      </c>
      <c r="D30" s="8">
        <v>1090.1849999999999</v>
      </c>
      <c r="E30" s="49">
        <f t="shared" si="0"/>
        <v>942.93600000000015</v>
      </c>
      <c r="F30" s="50">
        <v>477.452</v>
      </c>
      <c r="G30" s="51">
        <v>4.0199999999999996</v>
      </c>
      <c r="H30" s="52">
        <f t="shared" si="1"/>
        <v>461.46400000000017</v>
      </c>
      <c r="I30" s="50">
        <v>24.588999999999999</v>
      </c>
      <c r="J30" s="50">
        <v>36.073999999999998</v>
      </c>
      <c r="K30" s="50">
        <f t="shared" si="2"/>
        <v>400.80100000000016</v>
      </c>
      <c r="L30" s="50">
        <v>126.788</v>
      </c>
      <c r="M30" s="50">
        <f t="shared" si="3"/>
        <v>274.01300000000015</v>
      </c>
      <c r="N30" s="9" t="s">
        <v>6</v>
      </c>
    </row>
    <row r="31" spans="1:14" x14ac:dyDescent="0.3">
      <c r="A31" s="5">
        <v>4</v>
      </c>
      <c r="B31" s="5">
        <v>2017</v>
      </c>
      <c r="C31" s="10">
        <v>1939.636</v>
      </c>
      <c r="D31" s="10">
        <v>1102.395</v>
      </c>
      <c r="E31" s="46">
        <f t="shared" si="0"/>
        <v>837.24099999999999</v>
      </c>
      <c r="F31" s="11">
        <v>505.28</v>
      </c>
      <c r="G31" s="5">
        <v>-2.2549999999999999</v>
      </c>
      <c r="H31" s="10">
        <f t="shared" si="1"/>
        <v>334.21600000000001</v>
      </c>
      <c r="I31" s="11">
        <v>25.826000000000001</v>
      </c>
      <c r="J31" s="11">
        <v>48.000999999999998</v>
      </c>
      <c r="K31" s="11">
        <f t="shared" si="2"/>
        <v>260.38900000000001</v>
      </c>
      <c r="L31" s="11">
        <v>78.84</v>
      </c>
      <c r="M31" s="11">
        <f t="shared" si="3"/>
        <v>181.54900000000001</v>
      </c>
      <c r="N31" s="12" t="s">
        <v>6</v>
      </c>
    </row>
    <row r="32" spans="1:14" x14ac:dyDescent="0.3">
      <c r="A32" s="2">
        <v>1</v>
      </c>
      <c r="B32" s="2">
        <v>2016</v>
      </c>
      <c r="C32" s="6">
        <v>1828.8119999999999</v>
      </c>
      <c r="D32" s="6">
        <v>1011.436</v>
      </c>
      <c r="E32" s="34">
        <f t="shared" si="0"/>
        <v>817.37599999999986</v>
      </c>
      <c r="F32" s="31">
        <v>471.73399999999998</v>
      </c>
      <c r="G32" s="38">
        <v>6.133</v>
      </c>
      <c r="H32" s="33">
        <f t="shared" si="1"/>
        <v>339.5089999999999</v>
      </c>
      <c r="I32" s="31">
        <v>21.004999999999999</v>
      </c>
      <c r="J32" s="31">
        <v>-21.225000000000001</v>
      </c>
      <c r="K32" s="31">
        <f t="shared" si="2"/>
        <v>339.72899999999993</v>
      </c>
      <c r="L32" s="31">
        <v>109.89700000000001</v>
      </c>
      <c r="M32" s="39">
        <f t="shared" si="3"/>
        <v>229.83199999999994</v>
      </c>
      <c r="N32" s="14" t="s">
        <v>6</v>
      </c>
    </row>
    <row r="33" spans="1:14" x14ac:dyDescent="0.3">
      <c r="A33" s="3">
        <v>2</v>
      </c>
      <c r="B33" s="16">
        <v>2016</v>
      </c>
      <c r="C33" s="7">
        <v>1637.671</v>
      </c>
      <c r="D33" s="15">
        <v>890.27300000000002</v>
      </c>
      <c r="E33" s="44">
        <f t="shared" si="0"/>
        <v>747.39800000000002</v>
      </c>
      <c r="F33" s="35">
        <v>462.53100000000001</v>
      </c>
      <c r="G33" s="45">
        <v>22.105</v>
      </c>
      <c r="H33" s="36">
        <f>E33-F33-G33</f>
        <v>262.762</v>
      </c>
      <c r="I33" s="35">
        <v>21.338000000000001</v>
      </c>
      <c r="J33" s="35">
        <v>8.1280000000000001</v>
      </c>
      <c r="K33" s="35">
        <f t="shared" si="2"/>
        <v>233.29599999999999</v>
      </c>
      <c r="L33" s="35">
        <v>87.34</v>
      </c>
      <c r="M33" s="35">
        <f t="shared" si="3"/>
        <v>145.95599999999999</v>
      </c>
      <c r="N33" s="19" t="s">
        <v>6</v>
      </c>
    </row>
    <row r="34" spans="1:14" x14ac:dyDescent="0.3">
      <c r="A34" s="4">
        <v>3</v>
      </c>
      <c r="B34" s="4">
        <v>2016</v>
      </c>
      <c r="C34" s="8">
        <v>2003.454</v>
      </c>
      <c r="D34" s="8">
        <v>1152.606</v>
      </c>
      <c r="E34" s="49">
        <f t="shared" si="0"/>
        <v>850.84799999999996</v>
      </c>
      <c r="F34" s="50">
        <v>474.49400000000003</v>
      </c>
      <c r="G34" s="51">
        <v>2.33</v>
      </c>
      <c r="H34" s="52">
        <f t="shared" si="1"/>
        <v>374.02399999999994</v>
      </c>
      <c r="I34" s="50">
        <v>24.387</v>
      </c>
      <c r="J34" s="50">
        <v>21.8</v>
      </c>
      <c r="K34" s="50">
        <f t="shared" si="2"/>
        <v>327.83699999999993</v>
      </c>
      <c r="L34" s="50">
        <v>100.434</v>
      </c>
      <c r="M34" s="50">
        <f t="shared" si="3"/>
        <v>227.40299999999993</v>
      </c>
      <c r="N34" s="9" t="s">
        <v>6</v>
      </c>
    </row>
    <row r="35" spans="1:14" x14ac:dyDescent="0.3">
      <c r="A35" s="5">
        <v>4</v>
      </c>
      <c r="B35" s="5">
        <v>2016</v>
      </c>
      <c r="C35" s="10">
        <v>1970.2439999999999</v>
      </c>
      <c r="D35" s="10">
        <v>1227.9749999999999</v>
      </c>
      <c r="E35" s="46">
        <f t="shared" si="0"/>
        <v>742.26900000000001</v>
      </c>
      <c r="F35" s="11">
        <v>506.61900000000003</v>
      </c>
      <c r="G35" s="5">
        <f>4.204+1.958</f>
        <v>6.1619999999999999</v>
      </c>
      <c r="H35" s="10">
        <f t="shared" si="1"/>
        <v>229.48799999999997</v>
      </c>
      <c r="I35" s="11">
        <v>23.413</v>
      </c>
      <c r="J35" s="11">
        <v>7.4560000000000004</v>
      </c>
      <c r="K35" s="11">
        <f t="shared" si="2"/>
        <v>198.61899999999997</v>
      </c>
      <c r="L35" s="11">
        <v>81.766000000000005</v>
      </c>
      <c r="M35" s="11">
        <f t="shared" si="3"/>
        <v>116.85299999999997</v>
      </c>
      <c r="N35" s="12" t="s">
        <v>6</v>
      </c>
    </row>
    <row r="36" spans="1:14" x14ac:dyDescent="0.3">
      <c r="A36" s="2">
        <v>1</v>
      </c>
      <c r="B36" s="2">
        <v>2015</v>
      </c>
      <c r="C36" s="6">
        <v>1937.8</v>
      </c>
      <c r="D36" s="6">
        <v>1036.9570000000001</v>
      </c>
      <c r="E36" s="34">
        <f t="shared" si="0"/>
        <v>900.84299999999985</v>
      </c>
      <c r="F36" s="31">
        <v>514.01</v>
      </c>
      <c r="G36" s="38">
        <v>2.6669999999999998</v>
      </c>
      <c r="H36" s="33">
        <f>E36-F36-G36</f>
        <v>384.16599999999988</v>
      </c>
      <c r="I36" s="31">
        <v>19.202000000000002</v>
      </c>
      <c r="J36" s="31">
        <v>-9.84</v>
      </c>
      <c r="K36" s="31">
        <f t="shared" si="2"/>
        <v>374.80399999999986</v>
      </c>
      <c r="L36" s="31">
        <v>130.06700000000001</v>
      </c>
      <c r="M36" s="39">
        <f t="shared" si="3"/>
        <v>244.73699999999985</v>
      </c>
      <c r="N36" s="14" t="s">
        <v>6</v>
      </c>
    </row>
    <row r="37" spans="1:14" x14ac:dyDescent="0.3">
      <c r="A37" s="3">
        <v>2</v>
      </c>
      <c r="B37" s="16">
        <v>2015</v>
      </c>
      <c r="C37" s="7">
        <v>1578.825</v>
      </c>
      <c r="D37" s="15">
        <v>843.41700000000003</v>
      </c>
      <c r="E37" s="44">
        <f t="shared" si="0"/>
        <v>735.40800000000002</v>
      </c>
      <c r="F37" s="35">
        <v>455.54500000000002</v>
      </c>
      <c r="G37" s="45">
        <f>22.522+249.811</f>
        <v>272.33300000000003</v>
      </c>
      <c r="H37" s="36">
        <f t="shared" si="1"/>
        <v>7.5299999999999727</v>
      </c>
      <c r="I37" s="35">
        <v>18.876999999999999</v>
      </c>
      <c r="J37" s="35">
        <v>4.7590000000000003</v>
      </c>
      <c r="K37" s="35">
        <f t="shared" si="2"/>
        <v>-16.106000000000027</v>
      </c>
      <c r="L37" s="35">
        <v>83.805000000000007</v>
      </c>
      <c r="M37" s="35">
        <f t="shared" si="3"/>
        <v>-99.91100000000003</v>
      </c>
      <c r="N37" s="19" t="s">
        <v>6</v>
      </c>
    </row>
    <row r="38" spans="1:14" x14ac:dyDescent="0.3">
      <c r="A38" s="4">
        <v>3</v>
      </c>
      <c r="B38" s="4">
        <v>2015</v>
      </c>
      <c r="C38" s="8">
        <v>1960.779</v>
      </c>
      <c r="D38" s="8">
        <v>1068.7149999999999</v>
      </c>
      <c r="E38" s="49">
        <f t="shared" si="0"/>
        <v>892.06400000000008</v>
      </c>
      <c r="F38" s="50">
        <v>500.30599999999998</v>
      </c>
      <c r="G38" s="51">
        <f>30.991+57.753</f>
        <v>88.744</v>
      </c>
      <c r="H38" s="52">
        <f t="shared" si="1"/>
        <v>303.01400000000012</v>
      </c>
      <c r="I38" s="50">
        <v>46.966999999999999</v>
      </c>
      <c r="J38" s="50">
        <v>9.4090000000000007</v>
      </c>
      <c r="K38" s="50">
        <f t="shared" si="2"/>
        <v>246.63800000000015</v>
      </c>
      <c r="L38" s="50">
        <v>91.867000000000004</v>
      </c>
      <c r="M38" s="50">
        <f t="shared" si="3"/>
        <v>154.77100000000013</v>
      </c>
      <c r="N38" s="9" t="s">
        <v>6</v>
      </c>
    </row>
    <row r="39" spans="1:14" x14ac:dyDescent="0.3">
      <c r="A39" s="5">
        <v>4</v>
      </c>
      <c r="B39" s="5">
        <v>2015</v>
      </c>
      <c r="C39" s="10">
        <v>1909.222</v>
      </c>
      <c r="D39" s="10">
        <v>1031.5039999999999</v>
      </c>
      <c r="E39" s="46">
        <f t="shared" si="0"/>
        <v>877.71800000000007</v>
      </c>
      <c r="F39" s="11">
        <v>499.44799999999998</v>
      </c>
      <c r="G39" s="5">
        <v>11.834</v>
      </c>
      <c r="H39" s="10">
        <f t="shared" si="1"/>
        <v>366.43600000000009</v>
      </c>
      <c r="I39" s="11">
        <v>20.725999999999999</v>
      </c>
      <c r="J39" s="11">
        <v>25.811</v>
      </c>
      <c r="K39" s="11">
        <f t="shared" si="2"/>
        <v>319.89900000000011</v>
      </c>
      <c r="L39" s="11">
        <v>92.01</v>
      </c>
      <c r="M39" s="11">
        <f t="shared" si="3"/>
        <v>227.88900000000012</v>
      </c>
      <c r="N39" s="12" t="s">
        <v>6</v>
      </c>
    </row>
  </sheetData>
  <hyperlinks>
    <hyperlink ref="N2" r:id="rId1" xr:uid="{C0040AD6-A93D-4ABE-8A60-9559D3A22A32}"/>
    <hyperlink ref="N3" r:id="rId2" xr:uid="{6742E3B3-2C3B-45D9-9BBF-C1C92B38DA6C}"/>
    <hyperlink ref="N4" r:id="rId3" xr:uid="{E572781C-FFE2-41E8-81AA-197043AB416E}"/>
    <hyperlink ref="N5" r:id="rId4" xr:uid="{B7B9C6CE-EE26-48AE-B793-7B3E56827787}"/>
    <hyperlink ref="N6" r:id="rId5" xr:uid="{D6D0A07D-F442-4A21-9660-5AC62F386181}"/>
    <hyperlink ref="N10" r:id="rId6" xr:uid="{DC510DD3-B628-4F7B-9E70-40C033EE29D5}"/>
    <hyperlink ref="N7" r:id="rId7" xr:uid="{2D2AF46E-0704-46A7-9CEC-A00578C52203}"/>
    <hyperlink ref="N11" r:id="rId8" xr:uid="{1E4C71C0-F8B9-41A4-AD39-4322F16AB6A6}"/>
    <hyperlink ref="N8" r:id="rId9" xr:uid="{6F3AB0D7-AE8D-4029-8406-D1483685832B}"/>
    <hyperlink ref="N12" r:id="rId10" xr:uid="{07249B7C-9D0E-42E0-AD73-F4796D7367FF}"/>
    <hyperlink ref="N9" r:id="rId11" xr:uid="{4F5A569C-07C9-433E-9F65-DA451E5CAC9C}"/>
    <hyperlink ref="N13" r:id="rId12" xr:uid="{E7482240-9C06-47B0-A830-86AC729C9BB6}"/>
    <hyperlink ref="N14" r:id="rId13" xr:uid="{0CFBFE01-EB4F-4B0E-A392-B099E4C84499}"/>
    <hyperlink ref="N18" r:id="rId14" xr:uid="{E2DAE1F2-AE30-483D-954E-CAB7D9240259}"/>
    <hyperlink ref="N15" r:id="rId15" xr:uid="{201B7305-FE96-496A-958B-5B90CD8E2D1A}"/>
    <hyperlink ref="N19" r:id="rId16" xr:uid="{B6A5D99C-BE71-4D81-AE25-1A4B3094DABD}"/>
    <hyperlink ref="N16" r:id="rId17" xr:uid="{FD17BDBA-8E69-4C05-A1AC-29EE7C017E95}"/>
    <hyperlink ref="N20" r:id="rId18" xr:uid="{47F67973-0C12-46B9-ABA1-14254CDBD1A2}"/>
    <hyperlink ref="N17" r:id="rId19" xr:uid="{DBDE3141-8904-4D15-9087-F5EF2D9AD13D}"/>
    <hyperlink ref="N21" r:id="rId20" xr:uid="{2FE8820A-F35E-4C0B-B245-EEB060F557DB}"/>
    <hyperlink ref="N22" r:id="rId21" xr:uid="{6A711932-11AB-4015-9A8C-2A84839F0BD1}"/>
    <hyperlink ref="N23" r:id="rId22" xr:uid="{6A68B0E1-6B9C-4439-A557-FCE25312435F}"/>
    <hyperlink ref="N24" r:id="rId23" xr:uid="{54E7BBA9-3ADC-4328-93C0-A59BA9E725A2}"/>
    <hyperlink ref="N28" r:id="rId24" xr:uid="{DC01F982-0D63-4BC7-8601-F1447EC3C1C0}"/>
    <hyperlink ref="N25" r:id="rId25" xr:uid="{053A95DE-0540-49D1-BA0B-4EC97BDFCB5B}"/>
    <hyperlink ref="N29" r:id="rId26" xr:uid="{AA06DA5E-91F0-4231-9320-B89B8C34BC04}"/>
    <hyperlink ref="N26" r:id="rId27" xr:uid="{6CCD9C16-759A-4494-8368-2D9EC342780F}"/>
    <hyperlink ref="N30" r:id="rId28" xr:uid="{595C8560-DA45-40E2-85DB-6210B9EC35BE}"/>
    <hyperlink ref="N27" r:id="rId29" xr:uid="{799EDCE5-DAEC-4162-B1A0-DC68B9D4647D}"/>
    <hyperlink ref="N31" r:id="rId30" xr:uid="{49386A9D-22ED-439B-8CBF-1279873668A1}"/>
    <hyperlink ref="N32" r:id="rId31" xr:uid="{8F5B7CC6-7CBC-4A79-A646-5B376FEE2C9C}"/>
    <hyperlink ref="N36" r:id="rId32" xr:uid="{C9ABFC1C-8700-4D3D-93B0-DF7C0C21FD65}"/>
    <hyperlink ref="N33" r:id="rId33" xr:uid="{F05CE2F1-6808-4895-ADDC-5BC7C9D1864C}"/>
    <hyperlink ref="N37" r:id="rId34" xr:uid="{1CFD4E51-6D89-4A9D-843A-431345A0CF64}"/>
    <hyperlink ref="N34" r:id="rId35" xr:uid="{00DEF34A-62C2-4787-A024-6659C58B3D92}"/>
    <hyperlink ref="N38" r:id="rId36" xr:uid="{F8745181-6460-44E4-B262-D2DE99CE24B7}"/>
    <hyperlink ref="N35" r:id="rId37" xr:uid="{3F95A72E-87FC-4D98-8FD4-9A8D93C3525E}"/>
    <hyperlink ref="N39" r:id="rId38" xr:uid="{29FB960D-FA84-4751-8620-049CC8ADBEC2}"/>
  </hyperlinks>
  <pageMargins left="0.7" right="0.7" top="0.75" bottom="0.75" header="0.3" footer="0.3"/>
  <legacyDrawing r:id="rId3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FA541-0A81-4271-BC95-937A4D302AC8}">
  <dimension ref="A1:N38"/>
  <sheetViews>
    <sheetView tabSelected="1" workbookViewId="0">
      <selection activeCell="J50" sqref="J50"/>
    </sheetView>
  </sheetViews>
  <sheetFormatPr defaultRowHeight="14.4" x14ac:dyDescent="0.3"/>
  <cols>
    <col min="5" max="5" width="11.109375" bestFit="1" customWidth="1"/>
  </cols>
  <sheetData>
    <row r="1" spans="1:14" x14ac:dyDescent="0.3">
      <c r="A1" s="21" t="s">
        <v>0</v>
      </c>
      <c r="B1" s="21" t="s">
        <v>4</v>
      </c>
      <c r="C1" s="40" t="s">
        <v>1</v>
      </c>
      <c r="D1" s="40" t="s">
        <v>2</v>
      </c>
      <c r="E1" s="25" t="s">
        <v>10</v>
      </c>
      <c r="F1" s="20" t="s">
        <v>11</v>
      </c>
      <c r="G1" s="20" t="s">
        <v>12</v>
      </c>
      <c r="H1" s="25" t="s">
        <v>13</v>
      </c>
      <c r="I1" s="20" t="s">
        <v>14</v>
      </c>
      <c r="J1" s="20" t="s">
        <v>15</v>
      </c>
      <c r="K1" s="41" t="s">
        <v>3</v>
      </c>
      <c r="L1" s="20" t="s">
        <v>16</v>
      </c>
      <c r="M1" s="25" t="s">
        <v>17</v>
      </c>
      <c r="N1" s="21" t="s">
        <v>5</v>
      </c>
    </row>
    <row r="2" spans="1:14" x14ac:dyDescent="0.3">
      <c r="A2" s="22">
        <v>1</v>
      </c>
      <c r="B2" s="22">
        <v>2024</v>
      </c>
      <c r="C2" s="23">
        <v>3252.7489999999998</v>
      </c>
      <c r="D2" s="27">
        <v>1576.6679999999999</v>
      </c>
      <c r="E2" s="26">
        <f>C2-D2</f>
        <v>1676.0809999999999</v>
      </c>
      <c r="F2" s="31">
        <v>617.98099999999999</v>
      </c>
      <c r="G2" s="32">
        <v>0</v>
      </c>
      <c r="H2" s="33">
        <f>E2-F2-G2</f>
        <v>1058.0999999999999</v>
      </c>
      <c r="I2" s="31">
        <v>39.822000000000003</v>
      </c>
      <c r="J2" s="31">
        <v>32.020000000000003</v>
      </c>
      <c r="K2" s="31">
        <f>H2-I2-J2</f>
        <v>986.25799999999992</v>
      </c>
      <c r="L2" s="31">
        <v>188.80500000000001</v>
      </c>
      <c r="M2" s="31">
        <f>K2-L2</f>
        <v>797.45299999999997</v>
      </c>
      <c r="N2" s="28" t="s">
        <v>6</v>
      </c>
    </row>
    <row r="3" spans="1:14" x14ac:dyDescent="0.3">
      <c r="A3" s="2">
        <v>1</v>
      </c>
      <c r="B3" s="2">
        <v>2023</v>
      </c>
      <c r="C3" s="6">
        <v>2987.61</v>
      </c>
      <c r="D3" s="6">
        <v>1605.29</v>
      </c>
      <c r="E3" s="34">
        <f>C3-D3</f>
        <v>1382.3200000000002</v>
      </c>
      <c r="F3" s="31">
        <v>581.58699999999999</v>
      </c>
      <c r="G3" s="38">
        <v>0.81100000000000005</v>
      </c>
      <c r="H3" s="33">
        <f>E3-F3-G3</f>
        <v>799.92200000000014</v>
      </c>
      <c r="I3" s="31">
        <v>37.685000000000002</v>
      </c>
      <c r="J3" s="31">
        <v>2.9830000000000001</v>
      </c>
      <c r="K3" s="31">
        <f>H3-I3-J3</f>
        <v>759.25400000000013</v>
      </c>
      <c r="L3" s="31">
        <v>172.071</v>
      </c>
      <c r="M3" s="39">
        <f>K3-L3</f>
        <v>587.18300000000011</v>
      </c>
      <c r="N3" s="14" t="s">
        <v>6</v>
      </c>
    </row>
    <row r="4" spans="1:14" x14ac:dyDescent="0.3">
      <c r="A4" s="3">
        <v>2</v>
      </c>
      <c r="B4" s="16">
        <v>2023</v>
      </c>
      <c r="C4" s="7">
        <v>2490.2800000000002</v>
      </c>
      <c r="D4" s="15">
        <v>1358.18</v>
      </c>
      <c r="E4" s="44">
        <f>C4-D4</f>
        <v>1132.1000000000001</v>
      </c>
      <c r="F4" s="35">
        <v>571.80399999999997</v>
      </c>
      <c r="G4" s="45">
        <v>-0.37</v>
      </c>
      <c r="H4" s="36">
        <f>E4-F4-G4</f>
        <v>560.66600000000017</v>
      </c>
      <c r="I4" s="35">
        <v>36.661000000000001</v>
      </c>
      <c r="J4" s="35">
        <v>84.483999999999995</v>
      </c>
      <c r="K4" s="35">
        <f>H4-I4-J4</f>
        <v>439.52100000000013</v>
      </c>
      <c r="L4" s="35">
        <v>32.536999999999999</v>
      </c>
      <c r="M4" s="35">
        <f>K4-L4</f>
        <v>406.98400000000015</v>
      </c>
      <c r="N4" s="30" t="s">
        <v>6</v>
      </c>
    </row>
    <row r="5" spans="1:14" x14ac:dyDescent="0.3">
      <c r="A5" s="4">
        <v>3</v>
      </c>
      <c r="B5" s="4">
        <v>2023</v>
      </c>
      <c r="C5" s="8">
        <v>3029.98</v>
      </c>
      <c r="D5" s="42">
        <v>1669.73</v>
      </c>
      <c r="E5" s="49">
        <f>C5-D5</f>
        <v>1360.25</v>
      </c>
      <c r="F5" s="50">
        <v>624.30399999999997</v>
      </c>
      <c r="G5" s="51">
        <v>0</v>
      </c>
      <c r="H5" s="52">
        <f>E5-F5-G5</f>
        <v>735.94600000000003</v>
      </c>
      <c r="I5" s="50">
        <v>39.755000000000003</v>
      </c>
      <c r="J5" s="50">
        <v>42.780999999999999</v>
      </c>
      <c r="K5" s="50">
        <f>H5-I5-J5</f>
        <v>653.41000000000008</v>
      </c>
      <c r="L5" s="50">
        <v>134.83600000000001</v>
      </c>
      <c r="M5" s="50">
        <f>K5-L5</f>
        <v>518.57400000000007</v>
      </c>
      <c r="N5" s="43" t="s">
        <v>6</v>
      </c>
    </row>
    <row r="6" spans="1:14" x14ac:dyDescent="0.3">
      <c r="A6" s="5">
        <v>4</v>
      </c>
      <c r="B6" s="5">
        <v>2023</v>
      </c>
      <c r="C6" s="10">
        <v>2657.1</v>
      </c>
      <c r="D6" s="47">
        <v>1533.96</v>
      </c>
      <c r="E6" s="46">
        <f>C6-D6</f>
        <v>1123.1399999999999</v>
      </c>
      <c r="F6" s="11">
        <v>658.81299999999999</v>
      </c>
      <c r="G6" s="5">
        <v>0</v>
      </c>
      <c r="H6" s="10">
        <f>E6-F6-G6</f>
        <v>464.32699999999988</v>
      </c>
      <c r="I6" s="11">
        <v>37.683999999999997</v>
      </c>
      <c r="J6" s="11">
        <v>106.97</v>
      </c>
      <c r="K6" s="11">
        <f>H6-I6-J6</f>
        <v>319.67299999999989</v>
      </c>
      <c r="L6" s="11">
        <v>-29.367000000000001</v>
      </c>
      <c r="M6" s="11">
        <f>K6-L6</f>
        <v>349.03999999999991</v>
      </c>
      <c r="N6" s="48" t="s">
        <v>6</v>
      </c>
    </row>
    <row r="7" spans="1:14" x14ac:dyDescent="0.3">
      <c r="A7" s="2">
        <v>1</v>
      </c>
      <c r="B7" s="2">
        <v>2022</v>
      </c>
      <c r="C7" s="6">
        <v>2666.22</v>
      </c>
      <c r="D7" s="6">
        <v>1420.74</v>
      </c>
      <c r="E7" s="34">
        <f>C7-D7</f>
        <v>1245.4799999999998</v>
      </c>
      <c r="F7" s="31">
        <v>524.21600000000001</v>
      </c>
      <c r="G7" s="38">
        <v>0.27400000000000002</v>
      </c>
      <c r="H7" s="33">
        <f>E7-F7-G7</f>
        <v>720.98999999999978</v>
      </c>
      <c r="I7" s="31">
        <v>33.179000000000002</v>
      </c>
      <c r="J7" s="31">
        <v>10.407</v>
      </c>
      <c r="K7" s="31">
        <f>H7-I7-J7</f>
        <v>677.40399999999977</v>
      </c>
      <c r="L7" s="31">
        <v>143.92599999999999</v>
      </c>
      <c r="M7" s="39">
        <f>K7-L7</f>
        <v>533.47799999999984</v>
      </c>
      <c r="N7" s="14" t="s">
        <v>6</v>
      </c>
    </row>
    <row r="8" spans="1:14" x14ac:dyDescent="0.3">
      <c r="A8" s="3">
        <v>2</v>
      </c>
      <c r="B8" s="16">
        <v>2022</v>
      </c>
      <c r="C8" s="7">
        <v>2372.6</v>
      </c>
      <c r="D8" s="15">
        <v>1372.58</v>
      </c>
      <c r="E8" s="44">
        <f>C8-D8</f>
        <v>1000.02</v>
      </c>
      <c r="F8" s="35">
        <v>543.46799999999996</v>
      </c>
      <c r="G8" s="45">
        <v>0</v>
      </c>
      <c r="H8" s="36">
        <f>E8-F8-G8</f>
        <v>456.55200000000002</v>
      </c>
      <c r="I8" s="35">
        <v>33.412999999999997</v>
      </c>
      <c r="J8" s="35">
        <v>19.658000000000001</v>
      </c>
      <c r="K8" s="35">
        <f>H8-I8-J8</f>
        <v>403.48099999999999</v>
      </c>
      <c r="L8" s="35">
        <v>87.903999999999996</v>
      </c>
      <c r="M8" s="35">
        <f>K8-L8</f>
        <v>315.577</v>
      </c>
      <c r="N8" s="19" t="s">
        <v>6</v>
      </c>
    </row>
    <row r="9" spans="1:14" x14ac:dyDescent="0.3">
      <c r="A9" s="4">
        <v>3</v>
      </c>
      <c r="B9" s="4">
        <v>2022</v>
      </c>
      <c r="C9" s="8">
        <v>2728.15</v>
      </c>
      <c r="D9" s="8">
        <v>1619.65</v>
      </c>
      <c r="E9" s="49">
        <f>C9-D9</f>
        <v>1108.5</v>
      </c>
      <c r="F9" s="50">
        <v>551.88</v>
      </c>
      <c r="G9" s="51">
        <v>0</v>
      </c>
      <c r="H9" s="52">
        <f>E9-F9-G9</f>
        <v>556.62</v>
      </c>
      <c r="I9" s="50">
        <v>35.378</v>
      </c>
      <c r="J9" s="50">
        <v>48.156999999999996</v>
      </c>
      <c r="K9" s="50">
        <f>H9-I9-J9</f>
        <v>473.08499999999998</v>
      </c>
      <c r="L9" s="50">
        <v>73.597999999999999</v>
      </c>
      <c r="M9" s="50">
        <f>K9-L9</f>
        <v>399.48699999999997</v>
      </c>
      <c r="N9" s="9" t="s">
        <v>6</v>
      </c>
    </row>
    <row r="10" spans="1:14" x14ac:dyDescent="0.3">
      <c r="A10" s="5">
        <v>4</v>
      </c>
      <c r="B10" s="5">
        <v>2022</v>
      </c>
      <c r="C10" s="10">
        <v>2652.3380000000002</v>
      </c>
      <c r="D10" s="10">
        <v>1507.5319999999999</v>
      </c>
      <c r="E10" s="46">
        <f>C10-D10</f>
        <v>1144.8060000000003</v>
      </c>
      <c r="F10" s="11">
        <v>616.44500000000005</v>
      </c>
      <c r="G10" s="5">
        <v>1.7150000000000001</v>
      </c>
      <c r="H10" s="10">
        <f>E10-F10-G10</f>
        <v>526.64600000000019</v>
      </c>
      <c r="I10" s="11">
        <v>35.587000000000003</v>
      </c>
      <c r="J10" s="11">
        <v>127.937</v>
      </c>
      <c r="K10" s="11">
        <f>H10-I10-J10</f>
        <v>363.12200000000018</v>
      </c>
      <c r="L10" s="11">
        <v>-33.173999999999999</v>
      </c>
      <c r="M10" s="11">
        <f>K10-L10</f>
        <v>396.29600000000016</v>
      </c>
      <c r="N10" s="12" t="s">
        <v>6</v>
      </c>
    </row>
    <row r="11" spans="1:14" x14ac:dyDescent="0.3">
      <c r="A11" s="2">
        <v>1</v>
      </c>
      <c r="B11" s="2">
        <v>2021</v>
      </c>
      <c r="C11" s="6">
        <v>2295.9</v>
      </c>
      <c r="D11" s="6">
        <v>1246.99</v>
      </c>
      <c r="E11" s="34">
        <f>C11-D11</f>
        <v>1048.9100000000001</v>
      </c>
      <c r="F11" s="31">
        <v>494.66500000000002</v>
      </c>
      <c r="G11" s="38">
        <v>1.242</v>
      </c>
      <c r="H11" s="33">
        <f>E11-F11-G11</f>
        <v>553.00300000000016</v>
      </c>
      <c r="I11" s="31">
        <v>36.436</v>
      </c>
      <c r="J11" s="31">
        <v>2.4140000000000001</v>
      </c>
      <c r="K11" s="31">
        <f>H11-I11-J11</f>
        <v>514.15300000000013</v>
      </c>
      <c r="L11" s="31">
        <v>117.32299999999999</v>
      </c>
      <c r="M11" s="39">
        <f>K11-L11</f>
        <v>396.83000000000015</v>
      </c>
      <c r="N11" s="14" t="s">
        <v>6</v>
      </c>
    </row>
    <row r="12" spans="1:14" x14ac:dyDescent="0.3">
      <c r="A12" s="3">
        <v>2</v>
      </c>
      <c r="B12" s="16">
        <v>2021</v>
      </c>
      <c r="C12" s="7">
        <v>1989.42</v>
      </c>
      <c r="D12" s="15">
        <v>1063.97</v>
      </c>
      <c r="E12" s="44">
        <f>C12-D12</f>
        <v>925.45</v>
      </c>
      <c r="F12" s="35">
        <v>467.62900000000002</v>
      </c>
      <c r="G12" s="45">
        <v>1.141</v>
      </c>
      <c r="H12" s="36">
        <f>E12-F12-G12</f>
        <v>456.68</v>
      </c>
      <c r="I12" s="35">
        <v>31.065000000000001</v>
      </c>
      <c r="J12" s="35">
        <v>7.194</v>
      </c>
      <c r="K12" s="35">
        <f>H12-I12-J12</f>
        <v>418.42099999999999</v>
      </c>
      <c r="L12" s="35">
        <v>117.18600000000001</v>
      </c>
      <c r="M12" s="35">
        <f>K12-L12</f>
        <v>301.23500000000001</v>
      </c>
      <c r="N12" s="19" t="s">
        <v>6</v>
      </c>
    </row>
    <row r="13" spans="1:14" x14ac:dyDescent="0.3">
      <c r="A13" s="4">
        <v>3</v>
      </c>
      <c r="B13" s="4">
        <v>2021</v>
      </c>
      <c r="C13" s="8">
        <v>2359.84</v>
      </c>
      <c r="D13" s="8">
        <v>1298.5</v>
      </c>
      <c r="E13" s="49">
        <f>C13-D13</f>
        <v>1061.3400000000001</v>
      </c>
      <c r="F13" s="50">
        <v>486.13900000000001</v>
      </c>
      <c r="G13" s="51">
        <v>0.36499999999999999</v>
      </c>
      <c r="H13" s="52">
        <f>E13-F13-G13</f>
        <v>574.83600000000013</v>
      </c>
      <c r="I13" s="50">
        <v>30.154</v>
      </c>
      <c r="J13" s="50">
        <v>23.004000000000001</v>
      </c>
      <c r="K13" s="50">
        <f>H13-I13-J13</f>
        <v>521.67800000000011</v>
      </c>
      <c r="L13" s="50">
        <v>76.745999999999995</v>
      </c>
      <c r="M13" s="50">
        <f>K13-L13</f>
        <v>444.93200000000013</v>
      </c>
      <c r="N13" s="9" t="s">
        <v>6</v>
      </c>
    </row>
    <row r="14" spans="1:14" x14ac:dyDescent="0.3">
      <c r="A14" s="5">
        <v>4</v>
      </c>
      <c r="B14" s="5">
        <v>2021</v>
      </c>
      <c r="C14" s="10">
        <v>2326.13</v>
      </c>
      <c r="D14" s="10">
        <v>1313.26</v>
      </c>
      <c r="E14" s="46">
        <f>C14-D14</f>
        <v>1012.8700000000001</v>
      </c>
      <c r="F14" s="11">
        <v>552.91800000000001</v>
      </c>
      <c r="G14" s="5">
        <v>0.77700000000000002</v>
      </c>
      <c r="H14" s="10">
        <f>E14-F14-G14</f>
        <v>459.17500000000013</v>
      </c>
      <c r="I14" s="11">
        <v>29.762</v>
      </c>
      <c r="J14" s="11">
        <v>86.468999999999994</v>
      </c>
      <c r="K14" s="11">
        <f>H14-I14-J14</f>
        <v>342.94400000000013</v>
      </c>
      <c r="L14" s="11">
        <v>3.15</v>
      </c>
      <c r="M14" s="11">
        <f>K14-L14</f>
        <v>339.79400000000015</v>
      </c>
      <c r="N14" s="12" t="s">
        <v>6</v>
      </c>
    </row>
    <row r="15" spans="1:14" x14ac:dyDescent="0.3">
      <c r="A15" s="2">
        <v>1</v>
      </c>
      <c r="B15" s="2">
        <v>2020</v>
      </c>
      <c r="C15" s="6">
        <v>2037.3</v>
      </c>
      <c r="D15" s="6">
        <v>1170.6949999999999</v>
      </c>
      <c r="E15" s="34">
        <f>C15-D15</f>
        <v>866.60500000000002</v>
      </c>
      <c r="F15" s="31">
        <v>475.38400000000001</v>
      </c>
      <c r="G15" s="38">
        <f>0.895+7.543</f>
        <v>8.4380000000000006</v>
      </c>
      <c r="H15" s="33">
        <f>E15-F15-G15</f>
        <v>382.78300000000002</v>
      </c>
      <c r="I15" s="31">
        <v>36.255000000000003</v>
      </c>
      <c r="J15" s="31">
        <v>11.532999999999999</v>
      </c>
      <c r="K15" s="31">
        <f>H15-I15-J15</f>
        <v>334.995</v>
      </c>
      <c r="L15" s="31">
        <v>66.228999999999999</v>
      </c>
      <c r="M15" s="39">
        <f>K15-L15</f>
        <v>268.76600000000002</v>
      </c>
      <c r="N15" s="14" t="s">
        <v>6</v>
      </c>
    </row>
    <row r="16" spans="1:14" x14ac:dyDescent="0.3">
      <c r="A16" s="3">
        <v>2</v>
      </c>
      <c r="B16" s="16">
        <v>2020</v>
      </c>
      <c r="C16" s="7">
        <v>1707.3</v>
      </c>
      <c r="D16" s="15">
        <v>914.77700000000004</v>
      </c>
      <c r="E16" s="44">
        <f>C16-D16</f>
        <v>792.52299999999991</v>
      </c>
      <c r="F16" s="35">
        <v>408.94900000000001</v>
      </c>
      <c r="G16" s="45">
        <f>1.6-1.37</f>
        <v>0.22999999999999998</v>
      </c>
      <c r="H16" s="36">
        <f>E16-F16-G16</f>
        <v>383.34399999999988</v>
      </c>
      <c r="I16" s="35">
        <v>38.079000000000001</v>
      </c>
      <c r="J16" s="35">
        <v>11.217000000000001</v>
      </c>
      <c r="K16" s="35">
        <f>H16-I16-J16</f>
        <v>334.04799999999989</v>
      </c>
      <c r="L16" s="35">
        <v>66.034999999999997</v>
      </c>
      <c r="M16" s="35">
        <f>K16-L16</f>
        <v>268.01299999999992</v>
      </c>
      <c r="N16" s="19" t="s">
        <v>6</v>
      </c>
    </row>
    <row r="17" spans="1:14" x14ac:dyDescent="0.3">
      <c r="A17" s="4">
        <v>3</v>
      </c>
      <c r="B17" s="4">
        <v>2020</v>
      </c>
      <c r="C17" s="8">
        <v>2219.8000000000002</v>
      </c>
      <c r="D17" s="8">
        <v>1139.8050000000001</v>
      </c>
      <c r="E17" s="49">
        <f>C17-D17</f>
        <v>1079.9950000000001</v>
      </c>
      <c r="F17" s="50">
        <v>468.61399999999998</v>
      </c>
      <c r="G17" s="51">
        <v>0</v>
      </c>
      <c r="H17" s="52">
        <f>E17-F17-G17</f>
        <v>611.38100000000009</v>
      </c>
      <c r="I17" s="50">
        <v>37.258000000000003</v>
      </c>
      <c r="J17" s="50">
        <v>11.644</v>
      </c>
      <c r="K17" s="50">
        <f>H17-I17-J17</f>
        <v>562.47900000000004</v>
      </c>
      <c r="L17" s="50">
        <v>115.25</v>
      </c>
      <c r="M17" s="50">
        <f>K17-L17</f>
        <v>447.22900000000004</v>
      </c>
      <c r="N17" s="9" t="s">
        <v>6</v>
      </c>
    </row>
    <row r="18" spans="1:14" x14ac:dyDescent="0.3">
      <c r="A18" s="5">
        <v>4</v>
      </c>
      <c r="B18" s="5">
        <v>2020</v>
      </c>
      <c r="C18" s="10">
        <v>2185.1999999999998</v>
      </c>
      <c r="D18" s="10">
        <v>1223.173</v>
      </c>
      <c r="E18" s="46">
        <f>C18-D18</f>
        <v>962.02699999999982</v>
      </c>
      <c r="F18" s="11">
        <v>537.97799999999995</v>
      </c>
      <c r="G18" s="5">
        <v>18.978000000000002</v>
      </c>
      <c r="H18" s="10">
        <f>E18-F18-G18</f>
        <v>405.07099999999986</v>
      </c>
      <c r="I18" s="11">
        <v>37.781999999999996</v>
      </c>
      <c r="J18" s="11">
        <v>103.93300000000001</v>
      </c>
      <c r="K18" s="11">
        <f>H18-I18-J18</f>
        <v>263.35599999999988</v>
      </c>
      <c r="L18" s="11">
        <v>-27.93</v>
      </c>
      <c r="M18" s="11">
        <f>K18-L18</f>
        <v>291.28599999999989</v>
      </c>
      <c r="N18" s="12" t="s">
        <v>6</v>
      </c>
    </row>
    <row r="19" spans="1:14" x14ac:dyDescent="0.3">
      <c r="A19" s="2">
        <v>1</v>
      </c>
      <c r="B19" s="2">
        <v>2019</v>
      </c>
      <c r="C19" s="6">
        <v>2016.4880000000001</v>
      </c>
      <c r="D19" s="6">
        <v>1123.9839999999999</v>
      </c>
      <c r="E19" s="34">
        <f>C19-D19</f>
        <v>892.50400000000013</v>
      </c>
      <c r="F19" s="31">
        <v>453.57299999999998</v>
      </c>
      <c r="G19" s="38">
        <v>6.2E-2</v>
      </c>
      <c r="H19" s="33">
        <f>E19-F19-G19</f>
        <v>438.86900000000014</v>
      </c>
      <c r="I19" s="31">
        <v>37.457999999999998</v>
      </c>
      <c r="J19" s="31">
        <v>5.4770000000000003</v>
      </c>
      <c r="K19" s="31">
        <f>H19-I19-J19</f>
        <v>395.9340000000002</v>
      </c>
      <c r="L19" s="31">
        <v>92.052999999999997</v>
      </c>
      <c r="M19" s="39">
        <f>K19-L19</f>
        <v>303.8810000000002</v>
      </c>
      <c r="N19" s="14" t="s">
        <v>6</v>
      </c>
    </row>
    <row r="20" spans="1:14" x14ac:dyDescent="0.3">
      <c r="A20" s="3">
        <v>2</v>
      </c>
      <c r="B20" s="16">
        <v>2019</v>
      </c>
      <c r="C20" s="7">
        <v>1767.2170000000001</v>
      </c>
      <c r="D20" s="15">
        <v>892.47299999999996</v>
      </c>
      <c r="E20" s="44">
        <f>C20-D20</f>
        <v>874.74400000000014</v>
      </c>
      <c r="F20" s="35">
        <v>453.79300000000001</v>
      </c>
      <c r="G20" s="45">
        <f>4.741+6.14</f>
        <v>10.881</v>
      </c>
      <c r="H20" s="36">
        <f>E20-F20-G20</f>
        <v>410.07000000000016</v>
      </c>
      <c r="I20" s="35">
        <v>33.776000000000003</v>
      </c>
      <c r="J20" s="35">
        <v>13.125</v>
      </c>
      <c r="K20" s="35">
        <f>H20-I20-J20</f>
        <v>363.16900000000015</v>
      </c>
      <c r="L20" s="35">
        <v>49.898000000000003</v>
      </c>
      <c r="M20" s="35">
        <f>K20-L20</f>
        <v>313.27100000000013</v>
      </c>
      <c r="N20" s="19" t="s">
        <v>6</v>
      </c>
    </row>
    <row r="21" spans="1:14" x14ac:dyDescent="0.3">
      <c r="A21" s="4">
        <v>3</v>
      </c>
      <c r="B21" s="4">
        <v>2019</v>
      </c>
      <c r="C21" s="8">
        <v>2134.422</v>
      </c>
      <c r="D21" s="8">
        <v>1191.104</v>
      </c>
      <c r="E21" s="49">
        <f>C21-D21</f>
        <v>943.31799999999998</v>
      </c>
      <c r="F21" s="50">
        <v>481.363</v>
      </c>
      <c r="G21" s="51">
        <v>1.1399999999999999</v>
      </c>
      <c r="H21" s="52">
        <f>E21-F21-G21</f>
        <v>460.815</v>
      </c>
      <c r="I21" s="50">
        <v>35.456000000000003</v>
      </c>
      <c r="J21" s="50">
        <v>17.998999999999999</v>
      </c>
      <c r="K21" s="50">
        <f>H21-I21-J21</f>
        <v>407.35999999999996</v>
      </c>
      <c r="L21" s="50">
        <v>82.177999999999997</v>
      </c>
      <c r="M21" s="50">
        <f>K21-L21</f>
        <v>325.18199999999996</v>
      </c>
      <c r="N21" s="9" t="s">
        <v>6</v>
      </c>
    </row>
    <row r="22" spans="1:14" x14ac:dyDescent="0.3">
      <c r="A22" s="5">
        <v>4</v>
      </c>
      <c r="B22" s="5">
        <v>2019</v>
      </c>
      <c r="C22" s="10">
        <f>7986.252-C19-C20-C21</f>
        <v>2068.1250000000005</v>
      </c>
      <c r="D22" s="10">
        <f>4363.774-D19-D20-D21</f>
        <v>1156.2130000000004</v>
      </c>
      <c r="E22" s="46">
        <f>C22-D22</f>
        <v>911.91200000000003</v>
      </c>
      <c r="F22" s="11">
        <v>517.20000000000005</v>
      </c>
      <c r="G22" s="5">
        <f>107.744+0.77</f>
        <v>108.514</v>
      </c>
      <c r="H22" s="10">
        <f>E22-F22-G22</f>
        <v>286.19799999999998</v>
      </c>
      <c r="I22" s="11">
        <v>37.435000000000002</v>
      </c>
      <c r="J22" s="11">
        <v>34.442</v>
      </c>
      <c r="K22" s="11">
        <f>H22-I22-J22</f>
        <v>214.32099999999997</v>
      </c>
      <c r="L22" s="11">
        <v>9.9030000000000005</v>
      </c>
      <c r="M22" s="11">
        <f>K22-L22</f>
        <v>204.41799999999998</v>
      </c>
      <c r="N22" s="12" t="s">
        <v>6</v>
      </c>
    </row>
    <row r="23" spans="1:14" x14ac:dyDescent="0.3">
      <c r="A23" s="2">
        <v>1</v>
      </c>
      <c r="B23" s="2">
        <v>2018</v>
      </c>
      <c r="C23" s="6">
        <v>1971.9590000000001</v>
      </c>
      <c r="D23" s="6">
        <v>997.899</v>
      </c>
      <c r="E23" s="34">
        <f>C23-D23</f>
        <v>974.06000000000006</v>
      </c>
      <c r="F23" s="31">
        <v>485.32400000000001</v>
      </c>
      <c r="G23" s="38">
        <v>8.2240000000000002</v>
      </c>
      <c r="H23" s="33">
        <f>E23-F23-G23</f>
        <v>480.51200000000006</v>
      </c>
      <c r="I23" s="31">
        <v>29.338999999999999</v>
      </c>
      <c r="J23" s="31">
        <v>1.9419999999999999</v>
      </c>
      <c r="K23" s="31">
        <f>H23-I23-J23</f>
        <v>449.23100000000005</v>
      </c>
      <c r="L23" s="31">
        <v>98.512</v>
      </c>
      <c r="M23" s="39">
        <f>K23-L23</f>
        <v>350.71900000000005</v>
      </c>
      <c r="N23" s="14" t="s">
        <v>6</v>
      </c>
    </row>
    <row r="24" spans="1:14" x14ac:dyDescent="0.3">
      <c r="A24" s="3">
        <v>2</v>
      </c>
      <c r="B24" s="16">
        <v>2018</v>
      </c>
      <c r="C24" s="7">
        <v>1751.615</v>
      </c>
      <c r="D24" s="15">
        <v>958.19500000000005</v>
      </c>
      <c r="E24" s="44">
        <f>C24-D24</f>
        <v>793.42</v>
      </c>
      <c r="F24" s="35">
        <v>449.548</v>
      </c>
      <c r="G24" s="45">
        <f>27.168+0.98</f>
        <v>28.148</v>
      </c>
      <c r="H24" s="36">
        <f>E24-F24-G24</f>
        <v>315.72399999999993</v>
      </c>
      <c r="I24" s="35">
        <v>34.951999999999998</v>
      </c>
      <c r="J24" s="35">
        <v>20.765999999999998</v>
      </c>
      <c r="K24" s="35">
        <f>H24-I24-J24</f>
        <v>260.00599999999991</v>
      </c>
      <c r="L24" s="35">
        <v>36.686999999999998</v>
      </c>
      <c r="M24" s="35">
        <f>K24-L24</f>
        <v>223.3189999999999</v>
      </c>
      <c r="N24" s="19" t="s">
        <v>6</v>
      </c>
    </row>
    <row r="25" spans="1:14" x14ac:dyDescent="0.3">
      <c r="A25" s="4">
        <v>3</v>
      </c>
      <c r="B25" s="4">
        <v>2018</v>
      </c>
      <c r="C25" s="8">
        <v>2079.5929999999998</v>
      </c>
      <c r="D25" s="8">
        <v>1216.0999999999999</v>
      </c>
      <c r="E25" s="49">
        <f>C25-D25</f>
        <v>863.49299999999994</v>
      </c>
      <c r="F25" s="50">
        <v>453.92099999999999</v>
      </c>
      <c r="G25" s="51">
        <f>1.649+1.66</f>
        <v>3.3090000000000002</v>
      </c>
      <c r="H25" s="52">
        <f>E25-F25-G25</f>
        <v>406.26299999999992</v>
      </c>
      <c r="I25" s="50">
        <v>36.915999999999997</v>
      </c>
      <c r="J25" s="50">
        <v>12.493</v>
      </c>
      <c r="K25" s="50">
        <f>H25-I25-J25</f>
        <v>356.85399999999993</v>
      </c>
      <c r="L25" s="50">
        <v>91.441000000000003</v>
      </c>
      <c r="M25" s="50">
        <f>K25-L25</f>
        <v>265.4129999999999</v>
      </c>
      <c r="N25" s="9" t="s">
        <v>6</v>
      </c>
    </row>
    <row r="26" spans="1:14" x14ac:dyDescent="0.3">
      <c r="A26" s="5">
        <v>4</v>
      </c>
      <c r="B26" s="5">
        <v>2018</v>
      </c>
      <c r="C26" s="10">
        <v>1987.902</v>
      </c>
      <c r="D26" s="10">
        <v>1043.55</v>
      </c>
      <c r="E26" s="46">
        <f>C26-D26</f>
        <v>944.35200000000009</v>
      </c>
      <c r="F26" s="11">
        <v>486.036</v>
      </c>
      <c r="G26" s="5">
        <f>28.912+8.239</f>
        <v>37.150999999999996</v>
      </c>
      <c r="H26" s="10">
        <f>E26-F26-G26</f>
        <v>421.16500000000008</v>
      </c>
      <c r="I26" s="11">
        <v>37.630000000000003</v>
      </c>
      <c r="J26" s="11">
        <v>39.564999999999998</v>
      </c>
      <c r="K26" s="11">
        <f>H26-I26-J26</f>
        <v>343.97000000000008</v>
      </c>
      <c r="L26" s="11">
        <v>12.37</v>
      </c>
      <c r="M26" s="11">
        <f>K26-L26</f>
        <v>331.60000000000008</v>
      </c>
      <c r="N26" s="12" t="s">
        <v>6</v>
      </c>
    </row>
    <row r="27" spans="1:14" x14ac:dyDescent="0.3">
      <c r="A27" s="2">
        <v>1</v>
      </c>
      <c r="B27" s="2">
        <v>2017</v>
      </c>
      <c r="C27" s="6">
        <v>1879.6780000000001</v>
      </c>
      <c r="D27" s="6">
        <v>970.32600000000002</v>
      </c>
      <c r="E27" s="34">
        <f>C27-D27</f>
        <v>909.35200000000009</v>
      </c>
      <c r="F27" s="31">
        <v>459.38600000000002</v>
      </c>
      <c r="G27" s="38">
        <f>208.712+44.017</f>
        <v>252.72899999999998</v>
      </c>
      <c r="H27" s="33">
        <f>E27-F27-G27</f>
        <v>197.23700000000008</v>
      </c>
      <c r="I27" s="31">
        <v>23.741</v>
      </c>
      <c r="J27" s="31">
        <v>5.1349999999999998</v>
      </c>
      <c r="K27" s="31">
        <f>H27-I27-J27</f>
        <v>168.3610000000001</v>
      </c>
      <c r="L27" s="31">
        <v>70.113</v>
      </c>
      <c r="M27" s="39">
        <f>K27-L27</f>
        <v>98.248000000000104</v>
      </c>
      <c r="N27" s="14" t="s">
        <v>6</v>
      </c>
    </row>
    <row r="28" spans="1:14" x14ac:dyDescent="0.3">
      <c r="A28" s="3">
        <v>2</v>
      </c>
      <c r="B28" s="16">
        <v>2017</v>
      </c>
      <c r="C28" s="7">
        <v>1662.991</v>
      </c>
      <c r="D28" s="15">
        <v>897.14400000000001</v>
      </c>
      <c r="E28" s="44">
        <f>C28-D28</f>
        <v>765.84699999999998</v>
      </c>
      <c r="F28" s="35">
        <v>443.37400000000002</v>
      </c>
      <c r="G28" s="45">
        <v>1.9810000000000001</v>
      </c>
      <c r="H28" s="36">
        <f>E28-F28-G28</f>
        <v>320.49199999999996</v>
      </c>
      <c r="I28" s="35">
        <v>24.126000000000001</v>
      </c>
      <c r="J28" s="35">
        <v>15.249000000000001</v>
      </c>
      <c r="K28" s="35">
        <f>H28-I28-J28</f>
        <v>281.11699999999996</v>
      </c>
      <c r="L28" s="35">
        <v>78.39</v>
      </c>
      <c r="M28" s="35">
        <f>K28-L28</f>
        <v>202.72699999999998</v>
      </c>
      <c r="N28" s="19" t="s">
        <v>6</v>
      </c>
    </row>
    <row r="29" spans="1:14" x14ac:dyDescent="0.3">
      <c r="A29" s="4">
        <v>3</v>
      </c>
      <c r="B29" s="4">
        <v>2017</v>
      </c>
      <c r="C29" s="8">
        <v>2033.1210000000001</v>
      </c>
      <c r="D29" s="8">
        <v>1090.1849999999999</v>
      </c>
      <c r="E29" s="49">
        <f>C29-D29</f>
        <v>942.93600000000015</v>
      </c>
      <c r="F29" s="50">
        <v>477.452</v>
      </c>
      <c r="G29" s="51">
        <v>4.0199999999999996</v>
      </c>
      <c r="H29" s="52">
        <f>E29-F29-G29</f>
        <v>461.46400000000017</v>
      </c>
      <c r="I29" s="50">
        <v>24.588999999999999</v>
      </c>
      <c r="J29" s="50">
        <v>36.073999999999998</v>
      </c>
      <c r="K29" s="50">
        <f>H29-I29-J29</f>
        <v>400.80100000000016</v>
      </c>
      <c r="L29" s="50">
        <v>126.788</v>
      </c>
      <c r="M29" s="50">
        <f>K29-L29</f>
        <v>274.01300000000015</v>
      </c>
      <c r="N29" s="9" t="s">
        <v>6</v>
      </c>
    </row>
    <row r="30" spans="1:14" x14ac:dyDescent="0.3">
      <c r="A30" s="5">
        <v>4</v>
      </c>
      <c r="B30" s="5">
        <v>2017</v>
      </c>
      <c r="C30" s="10">
        <v>1939.636</v>
      </c>
      <c r="D30" s="10">
        <v>1102.395</v>
      </c>
      <c r="E30" s="46">
        <f>C30-D30</f>
        <v>837.24099999999999</v>
      </c>
      <c r="F30" s="11">
        <v>505.28</v>
      </c>
      <c r="G30" s="5">
        <v>-2.2549999999999999</v>
      </c>
      <c r="H30" s="10">
        <f>E30-F30-G30</f>
        <v>334.21600000000001</v>
      </c>
      <c r="I30" s="11">
        <v>25.826000000000001</v>
      </c>
      <c r="J30" s="11">
        <v>48.000999999999998</v>
      </c>
      <c r="K30" s="11">
        <f>H30-I30-J30</f>
        <v>260.38900000000001</v>
      </c>
      <c r="L30" s="11">
        <v>78.84</v>
      </c>
      <c r="M30" s="11">
        <f>K30-L30</f>
        <v>181.54900000000001</v>
      </c>
      <c r="N30" s="12" t="s">
        <v>6</v>
      </c>
    </row>
    <row r="31" spans="1:14" x14ac:dyDescent="0.3">
      <c r="A31" s="2">
        <v>1</v>
      </c>
      <c r="B31" s="2">
        <v>2016</v>
      </c>
      <c r="C31" s="6">
        <v>1828.8119999999999</v>
      </c>
      <c r="D31" s="6">
        <v>1011.436</v>
      </c>
      <c r="E31" s="34">
        <f>C31-D31</f>
        <v>817.37599999999986</v>
      </c>
      <c r="F31" s="31">
        <v>471.73399999999998</v>
      </c>
      <c r="G31" s="38">
        <v>6.133</v>
      </c>
      <c r="H31" s="33">
        <f>E31-F31-G31</f>
        <v>339.5089999999999</v>
      </c>
      <c r="I31" s="31">
        <v>21.004999999999999</v>
      </c>
      <c r="J31" s="31">
        <v>-21.225000000000001</v>
      </c>
      <c r="K31" s="31">
        <f>H31-I31-J31</f>
        <v>339.72899999999993</v>
      </c>
      <c r="L31" s="31">
        <v>109.89700000000001</v>
      </c>
      <c r="M31" s="39">
        <f>K31-L31</f>
        <v>229.83199999999994</v>
      </c>
      <c r="N31" s="14" t="s">
        <v>6</v>
      </c>
    </row>
    <row r="32" spans="1:14" x14ac:dyDescent="0.3">
      <c r="A32" s="3">
        <v>2</v>
      </c>
      <c r="B32" s="16">
        <v>2016</v>
      </c>
      <c r="C32" s="7">
        <v>1637.671</v>
      </c>
      <c r="D32" s="15">
        <v>890.27300000000002</v>
      </c>
      <c r="E32" s="44">
        <f>C32-D32</f>
        <v>747.39800000000002</v>
      </c>
      <c r="F32" s="35">
        <v>462.53100000000001</v>
      </c>
      <c r="G32" s="45">
        <v>22.105</v>
      </c>
      <c r="H32" s="36">
        <f>E32-F32-G32</f>
        <v>262.762</v>
      </c>
      <c r="I32" s="35">
        <v>21.338000000000001</v>
      </c>
      <c r="J32" s="35">
        <v>8.1280000000000001</v>
      </c>
      <c r="K32" s="35">
        <f>H32-I32-J32</f>
        <v>233.29599999999999</v>
      </c>
      <c r="L32" s="35">
        <v>87.34</v>
      </c>
      <c r="M32" s="35">
        <f>K32-L32</f>
        <v>145.95599999999999</v>
      </c>
      <c r="N32" s="19" t="s">
        <v>6</v>
      </c>
    </row>
    <row r="33" spans="1:14" x14ac:dyDescent="0.3">
      <c r="A33" s="4">
        <v>3</v>
      </c>
      <c r="B33" s="4">
        <v>2016</v>
      </c>
      <c r="C33" s="8">
        <v>2003.454</v>
      </c>
      <c r="D33" s="8">
        <v>1152.606</v>
      </c>
      <c r="E33" s="49">
        <f>C33-D33</f>
        <v>850.84799999999996</v>
      </c>
      <c r="F33" s="50">
        <v>474.49400000000003</v>
      </c>
      <c r="G33" s="51">
        <v>2.33</v>
      </c>
      <c r="H33" s="52">
        <f>E33-F33-G33</f>
        <v>374.02399999999994</v>
      </c>
      <c r="I33" s="50">
        <v>24.387</v>
      </c>
      <c r="J33" s="50">
        <v>21.8</v>
      </c>
      <c r="K33" s="50">
        <f>H33-I33-J33</f>
        <v>327.83699999999993</v>
      </c>
      <c r="L33" s="50">
        <v>100.434</v>
      </c>
      <c r="M33" s="50">
        <f>K33-L33</f>
        <v>227.40299999999993</v>
      </c>
      <c r="N33" s="9" t="s">
        <v>6</v>
      </c>
    </row>
    <row r="34" spans="1:14" x14ac:dyDescent="0.3">
      <c r="A34" s="5">
        <v>4</v>
      </c>
      <c r="B34" s="5">
        <v>2016</v>
      </c>
      <c r="C34" s="10">
        <v>1970.2439999999999</v>
      </c>
      <c r="D34" s="10">
        <v>1227.9749999999999</v>
      </c>
      <c r="E34" s="46">
        <f>C34-D34</f>
        <v>742.26900000000001</v>
      </c>
      <c r="F34" s="11">
        <v>506.61900000000003</v>
      </c>
      <c r="G34" s="5">
        <f>4.204+1.958</f>
        <v>6.1619999999999999</v>
      </c>
      <c r="H34" s="10">
        <f>E34-F34-G34</f>
        <v>229.48799999999997</v>
      </c>
      <c r="I34" s="11">
        <v>23.413</v>
      </c>
      <c r="J34" s="11">
        <v>7.4560000000000004</v>
      </c>
      <c r="K34" s="11">
        <f>H34-I34-J34</f>
        <v>198.61899999999997</v>
      </c>
      <c r="L34" s="11">
        <v>81.766000000000005</v>
      </c>
      <c r="M34" s="11">
        <f>K34-L34</f>
        <v>116.85299999999997</v>
      </c>
      <c r="N34" s="12" t="s">
        <v>6</v>
      </c>
    </row>
    <row r="35" spans="1:14" x14ac:dyDescent="0.3">
      <c r="A35" s="2">
        <v>1</v>
      </c>
      <c r="B35" s="2">
        <v>2015</v>
      </c>
      <c r="C35" s="6">
        <v>1937.8</v>
      </c>
      <c r="D35" s="6">
        <v>1036.9570000000001</v>
      </c>
      <c r="E35" s="34">
        <f>C35-D35</f>
        <v>900.84299999999985</v>
      </c>
      <c r="F35" s="31">
        <v>514.01</v>
      </c>
      <c r="G35" s="38">
        <v>2.6669999999999998</v>
      </c>
      <c r="H35" s="33">
        <f>E35-F35-G35</f>
        <v>384.16599999999988</v>
      </c>
      <c r="I35" s="31">
        <v>19.202000000000002</v>
      </c>
      <c r="J35" s="31">
        <v>-9.84</v>
      </c>
      <c r="K35" s="31">
        <f>H35-I35-J35</f>
        <v>374.80399999999986</v>
      </c>
      <c r="L35" s="31">
        <v>130.06700000000001</v>
      </c>
      <c r="M35" s="39">
        <f>K35-L35</f>
        <v>244.73699999999985</v>
      </c>
      <c r="N35" s="14" t="s">
        <v>6</v>
      </c>
    </row>
    <row r="36" spans="1:14" x14ac:dyDescent="0.3">
      <c r="A36" s="3">
        <v>2</v>
      </c>
      <c r="B36" s="16">
        <v>2015</v>
      </c>
      <c r="C36" s="7">
        <v>1578.825</v>
      </c>
      <c r="D36" s="15">
        <v>843.41700000000003</v>
      </c>
      <c r="E36" s="44">
        <f>C36-D36</f>
        <v>735.40800000000002</v>
      </c>
      <c r="F36" s="35">
        <v>455.54500000000002</v>
      </c>
      <c r="G36" s="45">
        <f>22.522+249.811</f>
        <v>272.33300000000003</v>
      </c>
      <c r="H36" s="36">
        <f>E36-F36-G36</f>
        <v>7.5299999999999727</v>
      </c>
      <c r="I36" s="35">
        <v>18.876999999999999</v>
      </c>
      <c r="J36" s="35">
        <v>4.7590000000000003</v>
      </c>
      <c r="K36" s="35">
        <f>H36-I36-J36</f>
        <v>-16.106000000000027</v>
      </c>
      <c r="L36" s="35">
        <v>83.805000000000007</v>
      </c>
      <c r="M36" s="35">
        <f>K36-L36</f>
        <v>-99.91100000000003</v>
      </c>
      <c r="N36" s="19" t="s">
        <v>6</v>
      </c>
    </row>
    <row r="37" spans="1:14" x14ac:dyDescent="0.3">
      <c r="A37" s="4">
        <v>3</v>
      </c>
      <c r="B37" s="4">
        <v>2015</v>
      </c>
      <c r="C37" s="8">
        <v>1960.779</v>
      </c>
      <c r="D37" s="8">
        <v>1068.7149999999999</v>
      </c>
      <c r="E37" s="49">
        <f>C37-D37</f>
        <v>892.06400000000008</v>
      </c>
      <c r="F37" s="50">
        <v>500.30599999999998</v>
      </c>
      <c r="G37" s="51">
        <f>30.991+57.753</f>
        <v>88.744</v>
      </c>
      <c r="H37" s="52">
        <f>E37-F37-G37</f>
        <v>303.01400000000012</v>
      </c>
      <c r="I37" s="50">
        <v>46.966999999999999</v>
      </c>
      <c r="J37" s="50">
        <v>9.4090000000000007</v>
      </c>
      <c r="K37" s="50">
        <f>H37-I37-J37</f>
        <v>246.63800000000015</v>
      </c>
      <c r="L37" s="50">
        <v>91.867000000000004</v>
      </c>
      <c r="M37" s="50">
        <f>K37-L37</f>
        <v>154.77100000000013</v>
      </c>
      <c r="N37" s="9" t="s">
        <v>6</v>
      </c>
    </row>
    <row r="38" spans="1:14" x14ac:dyDescent="0.3">
      <c r="A38" s="5">
        <v>4</v>
      </c>
      <c r="B38" s="5">
        <v>2015</v>
      </c>
      <c r="C38" s="10">
        <v>1909.222</v>
      </c>
      <c r="D38" s="10">
        <v>1031.5039999999999</v>
      </c>
      <c r="E38" s="46">
        <f>C38-D38</f>
        <v>877.71800000000007</v>
      </c>
      <c r="F38" s="11">
        <v>499.44799999999998</v>
      </c>
      <c r="G38" s="5">
        <v>11.834</v>
      </c>
      <c r="H38" s="10">
        <f>E38-F38-G38</f>
        <v>366.43600000000009</v>
      </c>
      <c r="I38" s="11">
        <v>20.725999999999999</v>
      </c>
      <c r="J38" s="11">
        <v>25.811</v>
      </c>
      <c r="K38" s="11">
        <f>H38-I38-J38</f>
        <v>319.89900000000011</v>
      </c>
      <c r="L38" s="11">
        <v>92.01</v>
      </c>
      <c r="M38" s="11">
        <f>K38-L38</f>
        <v>227.88900000000012</v>
      </c>
      <c r="N38" s="12" t="s">
        <v>6</v>
      </c>
    </row>
  </sheetData>
  <hyperlinks>
    <hyperlink ref="N2" r:id="rId1" xr:uid="{5B772FDF-FBB1-4818-91AF-81068688B0EC}"/>
    <hyperlink ref="N3" r:id="rId2" xr:uid="{B2C4D677-8A65-4C11-B820-CA523ABD8B10}"/>
    <hyperlink ref="N4" r:id="rId3" xr:uid="{015EA828-0F43-45EF-803C-F0DF524234FE}"/>
    <hyperlink ref="N5" r:id="rId4" xr:uid="{37986E8E-4527-4F63-A00A-8E46154C3825}"/>
    <hyperlink ref="N9" r:id="rId5" xr:uid="{C5B8FD7E-8F4F-4191-B9CC-2061B7CE70FC}"/>
    <hyperlink ref="N6" r:id="rId6" xr:uid="{5D6127AA-132F-4DFC-9B56-76E749882AEA}"/>
    <hyperlink ref="N10" r:id="rId7" xr:uid="{9886B712-8D45-465C-8CFC-B2BA87B5BEDD}"/>
    <hyperlink ref="N7" r:id="rId8" xr:uid="{8BBBB7F7-4579-4A0C-8511-8AF542BF8C19}"/>
    <hyperlink ref="N11" r:id="rId9" xr:uid="{04F4FFA4-DFC6-43B9-A022-5826B6DFF077}"/>
    <hyperlink ref="N8" r:id="rId10" xr:uid="{4716BC0E-F69D-4619-BCCF-ACC07FFAA5D5}"/>
    <hyperlink ref="N12" r:id="rId11" xr:uid="{6A488A91-D8AD-487F-89F3-127CAEF47B34}"/>
    <hyperlink ref="N13" r:id="rId12" xr:uid="{30DAEBF7-8CF0-400F-AC66-0BDDC00FE23F}"/>
    <hyperlink ref="N17" r:id="rId13" xr:uid="{FF55A2F4-91A3-40F3-88D8-B6B5760D7019}"/>
    <hyperlink ref="N14" r:id="rId14" xr:uid="{25BC67C1-E5CB-4B3B-A9F9-EAA0DD09E609}"/>
    <hyperlink ref="N18" r:id="rId15" xr:uid="{45E48342-3FE4-4477-9A17-4187D2FA368E}"/>
    <hyperlink ref="N15" r:id="rId16" xr:uid="{3E686882-43E3-4F7D-BF0F-34DC428FDD93}"/>
    <hyperlink ref="N19" r:id="rId17" xr:uid="{6DCE555C-8444-4374-BE59-4F060E84179F}"/>
    <hyperlink ref="N16" r:id="rId18" xr:uid="{92343857-C28D-433E-90F2-2341E510F1CB}"/>
    <hyperlink ref="N20" r:id="rId19" xr:uid="{3554CB13-254C-499D-B163-B0E7936D0039}"/>
    <hyperlink ref="N21" r:id="rId20" xr:uid="{FA3D8FF6-6A37-4BD2-8B94-C66423BF702A}"/>
    <hyperlink ref="N22" r:id="rId21" xr:uid="{8E93D5E9-6576-4A9B-856F-F4043ADFD7A7}"/>
    <hyperlink ref="N23" r:id="rId22" xr:uid="{2D5B8BF2-8035-4F47-8905-A3D17C4D5792}"/>
    <hyperlink ref="N27" r:id="rId23" xr:uid="{AE2AC938-75CF-4172-B7C9-12956C30F229}"/>
    <hyperlink ref="N24" r:id="rId24" xr:uid="{8BF72287-9B5A-4ABB-AABD-D29FE227D9F8}"/>
    <hyperlink ref="N28" r:id="rId25" xr:uid="{532F26E2-1330-49B4-A012-8816867258C3}"/>
    <hyperlink ref="N25" r:id="rId26" xr:uid="{58A71FE4-5A36-4939-8D58-2F632DFA9628}"/>
    <hyperlink ref="N29" r:id="rId27" xr:uid="{F3513879-B02D-4B02-BCDF-89748E1420DC}"/>
    <hyperlink ref="N26" r:id="rId28" xr:uid="{72E0F5D4-C9C3-494E-841C-75995B8EAFEC}"/>
    <hyperlink ref="N30" r:id="rId29" xr:uid="{EDEDD088-E882-43B9-AF10-F0ADA73FAF61}"/>
    <hyperlink ref="N31" r:id="rId30" xr:uid="{E74E5478-5C60-4CB6-B5BD-C575B221A89A}"/>
    <hyperlink ref="N35" r:id="rId31" xr:uid="{32E1EF8C-9CB1-43C4-AC40-2B022A8E65AA}"/>
    <hyperlink ref="N32" r:id="rId32" xr:uid="{7E008DBA-AB81-4419-A72D-3F469C77059B}"/>
    <hyperlink ref="N36" r:id="rId33" xr:uid="{6446E12D-71A0-4AF0-A1C4-0396BEF795CC}"/>
    <hyperlink ref="N33" r:id="rId34" xr:uid="{20100424-3ACD-4573-9ABC-D0F48E3FD3EC}"/>
    <hyperlink ref="N37" r:id="rId35" xr:uid="{3672D09F-A462-4F8D-8FAB-4A9A2049A872}"/>
    <hyperlink ref="N34" r:id="rId36" xr:uid="{A904C4A1-EF5A-4856-A7E9-286A41BEB382}"/>
    <hyperlink ref="N38" r:id="rId37" xr:uid="{98E15EBF-08D2-48C4-B317-7C535C45271D}"/>
  </hyperlinks>
  <pageMargins left="0.7" right="0.7" top="0.75" bottom="0.75" header="0.3" footer="0.3"/>
  <legacyDrawing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OG</vt:lpstr>
      <vt:lpstr>Everything</vt:lpstr>
      <vt:lpstr>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luke white</cp:lastModifiedBy>
  <cp:revision/>
  <dcterms:created xsi:type="dcterms:W3CDTF">2024-10-18T19:25:01Z</dcterms:created>
  <dcterms:modified xsi:type="dcterms:W3CDTF">2024-10-21T19:58:26Z</dcterms:modified>
  <cp:category/>
  <cp:contentStatus/>
</cp:coreProperties>
</file>