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wiersma/Documents/Academia/MSc Industrial Engineering and Management/Design Project/Results/20221129/"/>
    </mc:Choice>
  </mc:AlternateContent>
  <xr:revisionPtr revIDLastSave="0" documentId="13_ncr:1_{9C1B6AF3-F3EC-E245-8E60-2312DF16468F}" xr6:coauthVersionLast="47" xr6:coauthVersionMax="47" xr10:uidLastSave="{00000000-0000-0000-0000-000000000000}"/>
  <bookViews>
    <workbookView xWindow="0" yWindow="0" windowWidth="33600" windowHeight="21000" activeTab="2" xr2:uid="{41FA5DA6-DC4C-6C4C-A356-8C555BD933C3}"/>
  </bookViews>
  <sheets>
    <sheet name="Conventional filtration" sheetId="1" r:id="rId1"/>
    <sheet name="Microfiltration cartridge" sheetId="2" r:id="rId2"/>
    <sheet name="Ultrafiltration cartrid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5" i="1"/>
  <c r="E7" i="3"/>
  <c r="E7" i="2"/>
  <c r="E4" i="3" l="1"/>
  <c r="E6" i="3"/>
  <c r="E5" i="3"/>
  <c r="E6" i="2"/>
  <c r="E5" i="2"/>
  <c r="E4" i="2"/>
  <c r="E8" i="1"/>
  <c r="E4" i="1"/>
  <c r="E11" i="3" l="1"/>
  <c r="E12" i="3" s="1"/>
  <c r="E13" i="3" s="1"/>
  <c r="E10" i="1"/>
  <c r="E11" i="2"/>
  <c r="E12" i="2" s="1"/>
  <c r="E14" i="2" s="1"/>
  <c r="E14" i="3" l="1"/>
  <c r="E13" i="2"/>
</calcChain>
</file>

<file path=xl/sharedStrings.xml><?xml version="1.0" encoding="utf-8"?>
<sst xmlns="http://schemas.openxmlformats.org/spreadsheetml/2006/main" count="58" uniqueCount="27">
  <si>
    <t>Operating expenditures</t>
  </si>
  <si>
    <t>\Material costs</t>
  </si>
  <si>
    <t>\Labour costs</t>
  </si>
  <si>
    <t>Price per unit</t>
  </si>
  <si>
    <t>[ € ]</t>
  </si>
  <si>
    <t>Unit</t>
  </si>
  <si>
    <t>Price per test</t>
  </si>
  <si>
    <t>MicroFunnel with Polycarbonate Membrane 0.4 um (Pall Corporation)</t>
  </si>
  <si>
    <t>Tests per unit</t>
  </si>
  <si>
    <t>FX Cordiax 80 dialyser (Fresenius Medical Care)</t>
  </si>
  <si>
    <t>Accurel Capillary Membrane PP 6/2 (3M)</t>
  </si>
  <si>
    <t>RepliSet-F5 two-component silicone rubber (Struers)</t>
  </si>
  <si>
    <t>Total</t>
  </si>
  <si>
    <t>Wage of laboratory technician</t>
  </si>
  <si>
    <t>1.8 m^2</t>
  </si>
  <si>
    <t>780 m</t>
  </si>
  <si>
    <t>250 mL</t>
  </si>
  <si>
    <t>100 cm</t>
  </si>
  <si>
    <t>hour</t>
  </si>
  <si>
    <t>Sensitivity +/- 20%</t>
  </si>
  <si>
    <t>Total minimum sensitivity</t>
  </si>
  <si>
    <t>Total maximum sensitivity</t>
  </si>
  <si>
    <t>Polypropylene 6/4 mm tubing (n.a.)</t>
  </si>
  <si>
    <t>1 box</t>
  </si>
  <si>
    <t>10,000 mg</t>
  </si>
  <si>
    <t>Lysosyme (chicken's egg white) solution 0.1 mg/mL (Thermo Fisher)</t>
  </si>
  <si>
    <t>Lysosyme (chicken's egg white) solution 10 mg/mL (Thermo Fisher)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</si>
</sst>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44" fontId="0" fillId="0" borderId="0" xfId="1" applyFont="1"/>
    <xf numFmtId="0" fontId="4" fillId="2" borderId="0" xfId="3"/>
    <xf numFmtId="0" fontId="2" fillId="3" borderId="0" xfId="4"/>
    <xf numFmtId="0" fontId="3" fillId="2" borderId="0" xfId="3" applyFont="1"/>
    <xf numFmtId="0" fontId="1" fillId="3" borderId="0" xfId="4" applyFont="1"/>
    <xf numFmtId="44" fontId="1" fillId="0" borderId="0" xfId="1" applyFont="1"/>
    <xf numFmtId="44" fontId="1" fillId="0" borderId="0" xfId="0" applyNumberFormat="1" applyFont="1"/>
    <xf numFmtId="44" fontId="3" fillId="2" borderId="0" xfId="3" applyNumberFormat="1" applyFont="1"/>
    <xf numFmtId="44" fontId="1" fillId="3" borderId="0" xfId="4" applyNumberFormat="1" applyFont="1"/>
    <xf numFmtId="11" fontId="3" fillId="2" borderId="0" xfId="3" applyNumberFormat="1" applyFont="1"/>
    <xf numFmtId="164" fontId="0" fillId="0" borderId="0" xfId="2" applyNumberFormat="1" applyFont="1"/>
    <xf numFmtId="3" fontId="0" fillId="0" borderId="0" xfId="0" applyNumberFormat="1"/>
  </cellXfs>
  <cellStyles count="5">
    <cellStyle name="40% - Accent3" xfId="4" builtinId="39"/>
    <cellStyle name="Accent3" xfId="3" builtinId="37"/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BEA8-469F-084A-839E-217375ACD9D6}">
  <dimension ref="A1:E10"/>
  <sheetViews>
    <sheetView workbookViewId="0">
      <selection activeCell="B21" sqref="B21"/>
    </sheetView>
  </sheetViews>
  <sheetFormatPr baseColWidth="10" defaultRowHeight="16" x14ac:dyDescent="0.2"/>
  <cols>
    <col min="1" max="1" width="64" customWidth="1"/>
    <col min="2" max="4" width="14.1640625" customWidth="1"/>
    <col min="5" max="5" width="14.1640625" style="1" customWidth="1"/>
  </cols>
  <sheetData>
    <row r="1" spans="1:5" s="3" customFormat="1" x14ac:dyDescent="0.2">
      <c r="A1" s="3" t="s">
        <v>0</v>
      </c>
      <c r="E1" s="5"/>
    </row>
    <row r="2" spans="1:5" s="4" customFormat="1" x14ac:dyDescent="0.2">
      <c r="A2" s="4" t="s">
        <v>1</v>
      </c>
      <c r="B2" s="4" t="s">
        <v>3</v>
      </c>
      <c r="C2" s="4" t="s">
        <v>5</v>
      </c>
      <c r="D2" s="4" t="s">
        <v>8</v>
      </c>
      <c r="E2" s="6" t="s">
        <v>6</v>
      </c>
    </row>
    <row r="3" spans="1:5" s="4" customFormat="1" x14ac:dyDescent="0.2">
      <c r="B3" s="4" t="s">
        <v>4</v>
      </c>
      <c r="E3" s="6" t="s">
        <v>4</v>
      </c>
    </row>
    <row r="4" spans="1:5" x14ac:dyDescent="0.2">
      <c r="A4" t="s">
        <v>7</v>
      </c>
      <c r="B4" s="2">
        <v>274.56</v>
      </c>
      <c r="C4" s="2" t="s">
        <v>23</v>
      </c>
      <c r="D4">
        <v>50</v>
      </c>
      <c r="E4" s="7">
        <f>B4/D4</f>
        <v>5.4912000000000001</v>
      </c>
    </row>
    <row r="5" spans="1:5" x14ac:dyDescent="0.2">
      <c r="A5" t="s">
        <v>26</v>
      </c>
      <c r="B5" s="2">
        <v>209</v>
      </c>
      <c r="C5" t="s">
        <v>24</v>
      </c>
      <c r="D5" s="13">
        <v>100000</v>
      </c>
      <c r="E5" s="8">
        <f>B5/D5</f>
        <v>2.0899999999999998E-3</v>
      </c>
    </row>
    <row r="7" spans="1:5" s="4" customFormat="1" x14ac:dyDescent="0.2">
      <c r="A7" s="4" t="s">
        <v>2</v>
      </c>
      <c r="E7" s="6"/>
    </row>
    <row r="8" spans="1:5" x14ac:dyDescent="0.2">
      <c r="A8" t="s">
        <v>13</v>
      </c>
      <c r="B8" s="2">
        <v>18.940000000000001</v>
      </c>
      <c r="C8" s="2" t="s">
        <v>18</v>
      </c>
      <c r="D8">
        <v>12</v>
      </c>
      <c r="E8" s="8">
        <f>B8/D8</f>
        <v>1.5783333333333334</v>
      </c>
    </row>
    <row r="10" spans="1:5" s="3" customFormat="1" x14ac:dyDescent="0.2">
      <c r="A10" s="3" t="s">
        <v>12</v>
      </c>
      <c r="E10" s="9">
        <f>SUM(E4:E9)</f>
        <v>7.0716233333333332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7502-1674-1C46-9F56-58F92CBC59BB}">
  <dimension ref="A1:E14"/>
  <sheetViews>
    <sheetView workbookViewId="0">
      <selection activeCell="A7" sqref="A7"/>
    </sheetView>
  </sheetViews>
  <sheetFormatPr baseColWidth="10" defaultRowHeight="16" x14ac:dyDescent="0.2"/>
  <cols>
    <col min="1" max="1" width="64" customWidth="1"/>
    <col min="2" max="4" width="14.1640625" customWidth="1"/>
    <col min="5" max="5" width="14.1640625" style="1" customWidth="1"/>
  </cols>
  <sheetData>
    <row r="1" spans="1:5" s="3" customFormat="1" x14ac:dyDescent="0.2">
      <c r="A1" s="3" t="s">
        <v>0</v>
      </c>
      <c r="E1" s="5"/>
    </row>
    <row r="2" spans="1:5" s="4" customFormat="1" x14ac:dyDescent="0.2">
      <c r="A2" s="4" t="s">
        <v>1</v>
      </c>
      <c r="B2" s="4" t="s">
        <v>3</v>
      </c>
      <c r="C2" s="4" t="s">
        <v>5</v>
      </c>
      <c r="D2" s="4" t="s">
        <v>8</v>
      </c>
      <c r="E2" s="6" t="s">
        <v>6</v>
      </c>
    </row>
    <row r="3" spans="1:5" s="4" customFormat="1" x14ac:dyDescent="0.2">
      <c r="B3" s="4" t="s">
        <v>4</v>
      </c>
      <c r="E3" s="6" t="s">
        <v>4</v>
      </c>
    </row>
    <row r="4" spans="1:5" x14ac:dyDescent="0.2">
      <c r="A4" t="s">
        <v>10</v>
      </c>
      <c r="B4" s="2">
        <v>476</v>
      </c>
      <c r="C4" s="2" t="s">
        <v>15</v>
      </c>
      <c r="D4" s="12">
        <v>8500</v>
      </c>
      <c r="E4" s="8">
        <f>B4/D4</f>
        <v>5.6000000000000001E-2</v>
      </c>
    </row>
    <row r="5" spans="1:5" x14ac:dyDescent="0.2">
      <c r="A5" t="s">
        <v>11</v>
      </c>
      <c r="B5" s="2">
        <v>435</v>
      </c>
      <c r="C5" s="2" t="s">
        <v>16</v>
      </c>
      <c r="D5" s="12">
        <v>395</v>
      </c>
      <c r="E5" s="8">
        <f>B5/D5</f>
        <v>1.1012658227848102</v>
      </c>
    </row>
    <row r="6" spans="1:5" x14ac:dyDescent="0.2">
      <c r="A6" t="s">
        <v>22</v>
      </c>
      <c r="B6" s="2">
        <v>4.95</v>
      </c>
      <c r="C6" s="2" t="s">
        <v>17</v>
      </c>
      <c r="D6" s="12">
        <v>12.5</v>
      </c>
      <c r="E6" s="8">
        <f>B6/D6</f>
        <v>0.39600000000000002</v>
      </c>
    </row>
    <row r="7" spans="1:5" x14ac:dyDescent="0.2">
      <c r="A7" t="s">
        <v>25</v>
      </c>
      <c r="B7" s="2">
        <v>209</v>
      </c>
      <c r="C7" t="s">
        <v>24</v>
      </c>
      <c r="D7" s="12">
        <v>357000</v>
      </c>
      <c r="E7" s="8">
        <f>B7/D7</f>
        <v>5.8543417366946782E-4</v>
      </c>
    </row>
    <row r="9" spans="1:5" s="4" customFormat="1" x14ac:dyDescent="0.2">
      <c r="A9" s="4" t="s">
        <v>2</v>
      </c>
      <c r="E9" s="6"/>
    </row>
    <row r="11" spans="1:5" s="5" customFormat="1" x14ac:dyDescent="0.2">
      <c r="A11" s="5" t="s">
        <v>12</v>
      </c>
      <c r="E11" s="9">
        <f>SUM(E4:E10)</f>
        <v>1.5538512569584797</v>
      </c>
    </row>
    <row r="12" spans="1:5" s="4" customFormat="1" x14ac:dyDescent="0.2">
      <c r="A12" s="4" t="s">
        <v>19</v>
      </c>
      <c r="E12" s="10">
        <f>0.2*E11</f>
        <v>0.31077025139169595</v>
      </c>
    </row>
    <row r="13" spans="1:5" s="6" customFormat="1" x14ac:dyDescent="0.2">
      <c r="A13" s="6" t="s">
        <v>20</v>
      </c>
      <c r="E13" s="10">
        <f>E11-E12</f>
        <v>1.2430810055667838</v>
      </c>
    </row>
    <row r="14" spans="1:5" s="6" customFormat="1" x14ac:dyDescent="0.2">
      <c r="A14" s="6" t="s">
        <v>21</v>
      </c>
      <c r="E14" s="10">
        <f>E11+E12</f>
        <v>1.8646215083501756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FD34-1C29-584D-8743-0210DF972DDF}">
  <dimension ref="A1:H14"/>
  <sheetViews>
    <sheetView tabSelected="1" workbookViewId="0">
      <selection activeCell="C33" sqref="C33"/>
    </sheetView>
  </sheetViews>
  <sheetFormatPr baseColWidth="10" defaultRowHeight="16" x14ac:dyDescent="0.2"/>
  <cols>
    <col min="1" max="1" width="64" customWidth="1"/>
    <col min="2" max="4" width="14.1640625" customWidth="1"/>
    <col min="5" max="5" width="14.1640625" style="1" customWidth="1"/>
  </cols>
  <sheetData>
    <row r="1" spans="1:8" s="3" customFormat="1" x14ac:dyDescent="0.2">
      <c r="A1" s="3" t="s">
        <v>0</v>
      </c>
      <c r="E1" s="5"/>
    </row>
    <row r="2" spans="1:8" s="4" customFormat="1" x14ac:dyDescent="0.2">
      <c r="A2" s="4" t="s">
        <v>1</v>
      </c>
      <c r="B2" s="4" t="s">
        <v>3</v>
      </c>
      <c r="C2" s="4" t="s">
        <v>5</v>
      </c>
      <c r="D2" s="4" t="s">
        <v>8</v>
      </c>
      <c r="E2" s="6" t="s">
        <v>6</v>
      </c>
    </row>
    <row r="3" spans="1:8" s="4" customFormat="1" x14ac:dyDescent="0.2">
      <c r="B3" s="4" t="s">
        <v>4</v>
      </c>
      <c r="E3" s="6" t="s">
        <v>4</v>
      </c>
    </row>
    <row r="4" spans="1:8" x14ac:dyDescent="0.2">
      <c r="A4" t="s">
        <v>9</v>
      </c>
      <c r="B4" s="2">
        <v>9.73</v>
      </c>
      <c r="C4" s="2" t="s">
        <v>14</v>
      </c>
      <c r="D4">
        <v>2750</v>
      </c>
      <c r="E4" s="7">
        <f>B4/D4</f>
        <v>3.5381818181818184E-3</v>
      </c>
    </row>
    <row r="5" spans="1:8" x14ac:dyDescent="0.2">
      <c r="A5" t="s">
        <v>11</v>
      </c>
      <c r="B5" s="2">
        <v>435</v>
      </c>
      <c r="C5" s="2" t="s">
        <v>16</v>
      </c>
      <c r="D5">
        <v>395</v>
      </c>
      <c r="E5" s="8">
        <f>B5/D5</f>
        <v>1.1012658227848102</v>
      </c>
    </row>
    <row r="6" spans="1:8" x14ac:dyDescent="0.2">
      <c r="A6" t="s">
        <v>22</v>
      </c>
      <c r="B6" s="2">
        <v>4.95</v>
      </c>
      <c r="C6" s="2" t="s">
        <v>17</v>
      </c>
      <c r="D6">
        <v>14.3</v>
      </c>
      <c r="E6" s="8">
        <f>B6/D6</f>
        <v>0.34615384615384615</v>
      </c>
    </row>
    <row r="7" spans="1:8" x14ac:dyDescent="0.2">
      <c r="A7" t="s">
        <v>25</v>
      </c>
      <c r="B7" s="2">
        <v>209</v>
      </c>
      <c r="C7" t="s">
        <v>24</v>
      </c>
      <c r="D7" s="12">
        <f>1650000</f>
        <v>1650000</v>
      </c>
      <c r="E7" s="8">
        <f>B7/D7</f>
        <v>1.2666666666666666E-4</v>
      </c>
    </row>
    <row r="9" spans="1:8" s="4" customFormat="1" x14ac:dyDescent="0.2">
      <c r="A9" s="4" t="s">
        <v>2</v>
      </c>
      <c r="E9" s="6"/>
    </row>
    <row r="11" spans="1:8" s="5" customFormat="1" x14ac:dyDescent="0.2">
      <c r="A11" s="5" t="s">
        <v>12</v>
      </c>
      <c r="E11" s="9">
        <f>SUM(E4:E10)</f>
        <v>1.4510845174235047</v>
      </c>
      <c r="H11" s="11"/>
    </row>
    <row r="12" spans="1:8" s="4" customFormat="1" x14ac:dyDescent="0.2">
      <c r="A12" s="4" t="s">
        <v>19</v>
      </c>
      <c r="E12" s="10">
        <f>0.2*E11</f>
        <v>0.29021690348470097</v>
      </c>
    </row>
    <row r="13" spans="1:8" s="6" customFormat="1" x14ac:dyDescent="0.2">
      <c r="A13" s="6" t="s">
        <v>20</v>
      </c>
      <c r="E13" s="10">
        <f>E11-E12</f>
        <v>1.1608676139388039</v>
      </c>
    </row>
    <row r="14" spans="1:8" s="6" customFormat="1" x14ac:dyDescent="0.2">
      <c r="A14" s="6" t="s">
        <v>21</v>
      </c>
      <c r="E14" s="10">
        <f>E11+E12</f>
        <v>1.7413014209082056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Conventional filtration</vt:lpstr>
      <vt:lpstr>Microfiltration cartridge</vt:lpstr>
      <vt:lpstr>Ultrafiltration cartridge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Wiersma</dc:creator>
  <cp:lastModifiedBy>L. Wiersma</cp:lastModifiedBy>
  <dcterms:created xsi:type="dcterms:W3CDTF">2022-11-29T17:36:51Z</dcterms:created>
  <dcterms:modified xsi:type="dcterms:W3CDTF">2023-01-10T20:03:30Z</dcterms:modified>
</cp:coreProperties>
</file>