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wolu\OneDrive\Documents\College\Siena\Spring 2022 Semester\CSIS 320 - Machine Learning\Projects\Text-Clustering\"/>
    </mc:Choice>
  </mc:AlternateContent>
  <xr:revisionPtr revIDLastSave="0" documentId="13_ncr:1_{9AA721A7-0DE7-4E8C-8EFB-D465D12F04A3}" xr6:coauthVersionLast="47" xr6:coauthVersionMax="47" xr10:uidLastSave="{00000000-0000-0000-0000-000000000000}"/>
  <bookViews>
    <workbookView xWindow="28680" yWindow="-120" windowWidth="29040" windowHeight="15720" xr2:uid="{235DBEE7-B7BE-44C7-9110-4B8B835124E8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72" i="1" l="1"/>
  <c r="L71" i="1"/>
  <c r="L70" i="1"/>
  <c r="L69" i="1"/>
  <c r="E72" i="1"/>
  <c r="E71" i="1"/>
  <c r="E70" i="1"/>
  <c r="E69" i="1"/>
  <c r="L59" i="1"/>
  <c r="L58" i="1"/>
  <c r="L57" i="1"/>
  <c r="L56" i="1"/>
  <c r="E59" i="1"/>
  <c r="E58" i="1"/>
  <c r="E57" i="1"/>
  <c r="E56" i="1"/>
  <c r="L46" i="1"/>
  <c r="L45" i="1"/>
  <c r="L44" i="1"/>
  <c r="L43" i="1"/>
  <c r="E46" i="1"/>
  <c r="E45" i="1"/>
  <c r="E44" i="1"/>
  <c r="E43" i="1"/>
  <c r="Y28" i="1"/>
  <c r="Y27" i="1"/>
  <c r="Y26" i="1"/>
  <c r="Y25" i="1"/>
  <c r="S28" i="1"/>
  <c r="S27" i="1"/>
  <c r="S26" i="1"/>
  <c r="S25" i="1"/>
  <c r="L28" i="1"/>
  <c r="L27" i="1"/>
  <c r="L26" i="1"/>
  <c r="L25" i="1"/>
  <c r="E28" i="1"/>
  <c r="E27" i="1"/>
  <c r="E26" i="1"/>
  <c r="E25" i="1"/>
  <c r="X28" i="1"/>
  <c r="W28" i="1"/>
  <c r="V28" i="1"/>
  <c r="R28" i="1"/>
  <c r="Q28" i="1"/>
  <c r="P28" i="1"/>
  <c r="X27" i="1"/>
  <c r="W27" i="1"/>
  <c r="V27" i="1"/>
  <c r="R27" i="1"/>
  <c r="Q27" i="1"/>
  <c r="P27" i="1"/>
  <c r="X26" i="1"/>
  <c r="W26" i="1"/>
  <c r="V26" i="1"/>
  <c r="R26" i="1"/>
  <c r="Q26" i="1"/>
  <c r="P26" i="1"/>
  <c r="X25" i="1"/>
  <c r="W25" i="1"/>
  <c r="V25" i="1"/>
  <c r="R25" i="1"/>
  <c r="Q25" i="1"/>
  <c r="P25" i="1"/>
  <c r="C28" i="1"/>
  <c r="D28" i="1"/>
  <c r="I28" i="1"/>
  <c r="J28" i="1"/>
  <c r="K28" i="1"/>
  <c r="C27" i="1"/>
  <c r="D27" i="1"/>
  <c r="I27" i="1"/>
  <c r="J27" i="1"/>
  <c r="K27" i="1"/>
  <c r="C26" i="1"/>
  <c r="D26" i="1"/>
  <c r="I26" i="1"/>
  <c r="J26" i="1"/>
  <c r="K26" i="1"/>
  <c r="B28" i="1"/>
  <c r="B27" i="1"/>
  <c r="B26" i="1"/>
  <c r="K72" i="1"/>
  <c r="J72" i="1"/>
  <c r="I72" i="1"/>
  <c r="D72" i="1"/>
  <c r="C72" i="1"/>
  <c r="B72" i="1"/>
  <c r="K71" i="1"/>
  <c r="J71" i="1"/>
  <c r="I71" i="1"/>
  <c r="D71" i="1"/>
  <c r="C71" i="1"/>
  <c r="B71" i="1"/>
  <c r="K70" i="1"/>
  <c r="J70" i="1"/>
  <c r="I70" i="1"/>
  <c r="D70" i="1"/>
  <c r="C70" i="1"/>
  <c r="B70" i="1"/>
  <c r="K69" i="1"/>
  <c r="J69" i="1"/>
  <c r="I69" i="1"/>
  <c r="D69" i="1"/>
  <c r="C69" i="1"/>
  <c r="B69" i="1"/>
  <c r="K59" i="1"/>
  <c r="J59" i="1"/>
  <c r="I59" i="1"/>
  <c r="D59" i="1"/>
  <c r="C59" i="1"/>
  <c r="B59" i="1"/>
  <c r="K58" i="1"/>
  <c r="J58" i="1"/>
  <c r="I58" i="1"/>
  <c r="D58" i="1"/>
  <c r="C58" i="1"/>
  <c r="B58" i="1"/>
  <c r="K57" i="1"/>
  <c r="J57" i="1"/>
  <c r="I57" i="1"/>
  <c r="D57" i="1"/>
  <c r="C57" i="1"/>
  <c r="B57" i="1"/>
  <c r="K56" i="1"/>
  <c r="J56" i="1"/>
  <c r="I56" i="1"/>
  <c r="D56" i="1"/>
  <c r="C56" i="1"/>
  <c r="B56" i="1"/>
  <c r="C46" i="1"/>
  <c r="D46" i="1"/>
  <c r="I46" i="1"/>
  <c r="J46" i="1"/>
  <c r="K46" i="1"/>
  <c r="C45" i="1"/>
  <c r="D45" i="1"/>
  <c r="I45" i="1"/>
  <c r="J45" i="1"/>
  <c r="K45" i="1"/>
  <c r="B46" i="1"/>
  <c r="B45" i="1"/>
  <c r="C44" i="1"/>
  <c r="D44" i="1"/>
  <c r="I44" i="1"/>
  <c r="J44" i="1"/>
  <c r="K44" i="1"/>
  <c r="B44" i="1"/>
  <c r="D43" i="1"/>
  <c r="I43" i="1"/>
  <c r="J43" i="1"/>
  <c r="K43" i="1"/>
  <c r="C43" i="1"/>
  <c r="B43" i="1"/>
  <c r="K25" i="1"/>
  <c r="I25" i="1"/>
  <c r="J25" i="1"/>
  <c r="D25" i="1"/>
  <c r="C25" i="1"/>
  <c r="B25" i="1"/>
  <c r="O40" i="1" l="1"/>
  <c r="O54" i="1"/>
  <c r="O67" i="1"/>
  <c r="O39" i="1"/>
  <c r="O53" i="1"/>
  <c r="O66" i="1"/>
  <c r="O38" i="1"/>
  <c r="O52" i="1"/>
  <c r="O65" i="1"/>
</calcChain>
</file>

<file path=xl/sharedStrings.xml><?xml version="1.0" encoding="utf-8"?>
<sst xmlns="http://schemas.openxmlformats.org/spreadsheetml/2006/main" count="153" uniqueCount="36">
  <si>
    <t>Silhouette Testing for Cluster Types using CountVectorizer and TfidfVectorizer</t>
  </si>
  <si>
    <t>CountVec</t>
  </si>
  <si>
    <t>Kmeans</t>
  </si>
  <si>
    <t>Parameters: max_df = 0.2; ngram_range=(1,1)</t>
  </si>
  <si>
    <t>Agglo</t>
  </si>
  <si>
    <t>lda</t>
  </si>
  <si>
    <t>TfidfVec</t>
  </si>
  <si>
    <t># Clusters</t>
  </si>
  <si>
    <t>ARI SCORES</t>
  </si>
  <si>
    <t>schools</t>
  </si>
  <si>
    <t>departments</t>
  </si>
  <si>
    <t>prefixes</t>
  </si>
  <si>
    <t>Parameters: max_df = 0.2; ngram_range=(2,2)</t>
  </si>
  <si>
    <t>mean</t>
  </si>
  <si>
    <t>range</t>
  </si>
  <si>
    <t>max</t>
  </si>
  <si>
    <t>min</t>
  </si>
  <si>
    <t>Parameters: min_df=0.05; max_df = 0.6; ngram_range=(1,1)</t>
  </si>
  <si>
    <t>mean CountVec</t>
  </si>
  <si>
    <t>mean TfidfVec</t>
  </si>
  <si>
    <t>mean total</t>
  </si>
  <si>
    <t>Combined cluster scores</t>
  </si>
  <si>
    <t>Silhouette Testing for DBSCAN</t>
  </si>
  <si>
    <t>db2 = DBSCAN(eps=50, min_samples=7, metric="manhattan", n_jobs=-1)</t>
  </si>
  <si>
    <t>db3 = DBSCAN(eps=75, min_samples=5, metric="manhattan", n_jobs=-1)</t>
  </si>
  <si>
    <t>DBSCAN</t>
  </si>
  <si>
    <t>db1</t>
  </si>
  <si>
    <t>db2</t>
  </si>
  <si>
    <t>db3</t>
  </si>
  <si>
    <t>db1 = DBSCAN(eps=50, min_samples=3, metric="manhattan", n_jobs=-1)</t>
  </si>
  <si>
    <t>db1 = DBSCAN(eps=7, min_samples=3, metric="manhattan", n_jobs=-1)</t>
  </si>
  <si>
    <t>db3 = DBSCAN(eps=7, min_samples=5, metric="manhattan", n_jobs=-1)</t>
  </si>
  <si>
    <t>db2 = DBSCAN(eps=2, min_samples=6, metric="manhattan", n_jobs=-1)</t>
  </si>
  <si>
    <t>Parameters: min_df = 0.05, max_df = 0.6; ngram_range=(1,1)</t>
  </si>
  <si>
    <t>best # clusters</t>
  </si>
  <si>
    <t>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</si>
</sst>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6" formatCode="0.000"/>
  </numFmts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rgb="FF00B050"/>
      <name val="Calibri"/>
      <family val="2"/>
      <scheme val="minor"/>
    </font>
    <font>
      <sz val="11"/>
      <name val="Arial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164" fontId="0" fillId="0" borderId="0" xfId="0" applyNumberFormat="1"/>
    <xf numFmtId="0" fontId="2" fillId="0" borderId="0" xfId="0" applyFont="1"/>
    <xf numFmtId="0" fontId="0" fillId="0" borderId="1" xfId="0" applyBorder="1"/>
    <xf numFmtId="0" fontId="7" fillId="0" borderId="0" xfId="0" applyFont="1"/>
    <xf numFmtId="0" fontId="6" fillId="0" borderId="0" xfId="0" applyFont="1" applyAlignment="1">
      <alignment horizontal="left" vertical="center" indent="1"/>
    </xf>
    <xf numFmtId="0" fontId="1" fillId="0" borderId="3" xfId="0" applyFont="1" applyBorder="1"/>
    <xf numFmtId="0" fontId="0" fillId="0" borderId="3" xfId="0" applyBorder="1"/>
    <xf numFmtId="0" fontId="0" fillId="0" borderId="2" xfId="0" applyBorder="1"/>
    <xf numFmtId="164" fontId="4" fillId="0" borderId="0" xfId="0" applyNumberFormat="1" applyFont="1"/>
    <xf numFmtId="164" fontId="6" fillId="0" borderId="0" xfId="0" applyNumberFormat="1" applyFont="1" applyAlignment="1">
      <alignment horizontal="left" vertical="center"/>
    </xf>
    <xf numFmtId="164" fontId="6" fillId="0" borderId="0" xfId="0" applyNumberFormat="1" applyFont="1"/>
    <xf numFmtId="164" fontId="6" fillId="0" borderId="0" xfId="0" applyNumberFormat="1" applyFont="1" applyAlignment="1">
      <alignment horizontal="left"/>
    </xf>
    <xf numFmtId="164" fontId="7" fillId="0" borderId="0" xfId="0" applyNumberFormat="1" applyFont="1"/>
    <xf numFmtId="164" fontId="6" fillId="0" borderId="0" xfId="0" applyNumberFormat="1" applyFont="1" applyAlignment="1">
      <alignment horizontal="left" vertical="center" indent="1"/>
    </xf>
    <xf numFmtId="166" fontId="6" fillId="0" borderId="0" xfId="0" applyNumberFormat="1" applyFont="1" applyAlignment="1">
      <alignment horizontal="left" vertical="center"/>
    </xf>
    <xf numFmtId="166" fontId="6" fillId="0" borderId="0" xfId="0" applyNumberFormat="1" applyFont="1"/>
    <xf numFmtId="166" fontId="6" fillId="0" borderId="0" xfId="0" applyNumberFormat="1" applyFont="1" applyAlignment="1">
      <alignment horizontal="left"/>
    </xf>
    <xf numFmtId="166" fontId="7" fillId="0" borderId="0" xfId="0" applyNumberFormat="1" applyFont="1"/>
    <xf numFmtId="166" fontId="6" fillId="0" borderId="0" xfId="0" applyNumberFormat="1" applyFont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C1769-1408-4D20-890E-387C1445C92E}">
  <dimension ref="A1:Y87"/>
  <sheetViews>
    <sheetView tabSelected="1" topLeftCell="A32" zoomScale="140" zoomScaleNormal="140" workbookViewId="0">
      <selection activeCell="A35" sqref="A35"/>
    </sheetView>
  </sheetViews>
  <sheetFormatPr defaultRowHeight="15" x14ac:dyDescent="0.25"/>
  <cols>
    <col min="1" max="1" width="13.7109375" customWidth="1"/>
    <col min="8" max="8" width="14.140625" customWidth="1"/>
    <col min="11" max="11" width="10.28515625" bestFit="1" customWidth="1"/>
    <col min="13" max="13" width="9.140625" customWidth="1"/>
    <col min="14" max="14" width="15.140625" bestFit="1" customWidth="1"/>
    <col min="15" max="15" width="13.85546875" customWidth="1"/>
    <col min="21" max="21" width="14.5703125" customWidth="1"/>
    <col min="22" max="23" width="9.5703125" bestFit="1" customWidth="1"/>
    <col min="24" max="24" width="10.28515625" bestFit="1" customWidth="1"/>
  </cols>
  <sheetData>
    <row r="1" spans="1:25" ht="15.75" x14ac:dyDescent="0.25">
      <c r="A1" s="1" t="s">
        <v>0</v>
      </c>
      <c r="L1" s="3"/>
      <c r="M1" s="3"/>
      <c r="N1" s="10"/>
    </row>
    <row r="2" spans="1:25" x14ac:dyDescent="0.25">
      <c r="N2" s="11"/>
    </row>
    <row r="3" spans="1:25" x14ac:dyDescent="0.25">
      <c r="A3" t="s">
        <v>3</v>
      </c>
      <c r="N3" s="11"/>
      <c r="O3" t="s">
        <v>33</v>
      </c>
    </row>
    <row r="4" spans="1:25" x14ac:dyDescent="0.25">
      <c r="A4" t="s">
        <v>1</v>
      </c>
      <c r="H4" t="s">
        <v>6</v>
      </c>
      <c r="N4" s="11"/>
      <c r="O4" t="s">
        <v>1</v>
      </c>
      <c r="U4" t="s">
        <v>6</v>
      </c>
    </row>
    <row r="5" spans="1:25" x14ac:dyDescent="0.25">
      <c r="A5" t="s">
        <v>7</v>
      </c>
      <c r="B5" t="s">
        <v>2</v>
      </c>
      <c r="C5" t="s">
        <v>4</v>
      </c>
      <c r="D5" t="s">
        <v>5</v>
      </c>
      <c r="H5" t="s">
        <v>7</v>
      </c>
      <c r="I5" t="s">
        <v>2</v>
      </c>
      <c r="J5" t="s">
        <v>4</v>
      </c>
      <c r="K5" t="s">
        <v>5</v>
      </c>
      <c r="N5" s="11"/>
      <c r="O5" t="s">
        <v>7</v>
      </c>
      <c r="P5" t="s">
        <v>2</v>
      </c>
      <c r="Q5" t="s">
        <v>4</v>
      </c>
      <c r="R5" t="s">
        <v>5</v>
      </c>
      <c r="U5" t="s">
        <v>7</v>
      </c>
      <c r="V5" t="s">
        <v>2</v>
      </c>
      <c r="W5" t="s">
        <v>4</v>
      </c>
      <c r="X5" t="s">
        <v>5</v>
      </c>
    </row>
    <row r="6" spans="1:25" x14ac:dyDescent="0.25">
      <c r="A6">
        <v>2</v>
      </c>
      <c r="B6" s="19">
        <v>0.1086</v>
      </c>
      <c r="C6" s="20">
        <v>4.3400000000000001E-2</v>
      </c>
      <c r="D6" s="20">
        <v>1.0800000000000001E-2</v>
      </c>
      <c r="H6">
        <v>2</v>
      </c>
      <c r="I6" s="20">
        <v>3.3000000000000002E-2</v>
      </c>
      <c r="J6" s="20">
        <v>1.7999999999999999E-2</v>
      </c>
      <c r="K6" s="20">
        <v>-0.2959</v>
      </c>
      <c r="N6" s="11"/>
      <c r="O6">
        <v>2</v>
      </c>
      <c r="P6" s="14">
        <v>0.22770000000000001</v>
      </c>
      <c r="Q6" s="15">
        <v>5.6899999999999999E-2</v>
      </c>
      <c r="R6" s="15">
        <v>4.8500000000000001E-2</v>
      </c>
      <c r="U6">
        <v>2</v>
      </c>
      <c r="V6" s="15">
        <v>0.1245</v>
      </c>
      <c r="W6" s="15">
        <v>2.6800000000000001E-2</v>
      </c>
      <c r="X6" s="15">
        <v>3.3000000000000002E-2</v>
      </c>
      <c r="Y6" s="4"/>
    </row>
    <row r="7" spans="1:25" x14ac:dyDescent="0.25">
      <c r="A7">
        <v>3</v>
      </c>
      <c r="B7" s="21">
        <v>9.7799999999999998E-2</v>
      </c>
      <c r="C7" s="20">
        <v>3.9100000000000003E-2</v>
      </c>
      <c r="D7" s="20">
        <v>-2.3900000000000001E-2</v>
      </c>
      <c r="H7">
        <v>3</v>
      </c>
      <c r="I7" s="20">
        <v>-5.9999999999999995E-4</v>
      </c>
      <c r="J7" s="20">
        <v>1.35E-2</v>
      </c>
      <c r="K7" s="20">
        <v>-0.31709999999999999</v>
      </c>
      <c r="N7" s="11"/>
      <c r="O7">
        <v>3</v>
      </c>
      <c r="P7" s="16">
        <v>0.20499999999999999</v>
      </c>
      <c r="Q7" s="15">
        <v>4.6699999999999998E-2</v>
      </c>
      <c r="R7" s="15">
        <v>-5.8500000000000003E-2</v>
      </c>
      <c r="U7">
        <v>3</v>
      </c>
      <c r="V7" s="15">
        <v>4.2799999999999998E-2</v>
      </c>
      <c r="W7" s="15">
        <v>2.7199999999999998E-2</v>
      </c>
      <c r="X7" s="15">
        <v>-3.2399999999999998E-2</v>
      </c>
      <c r="Y7" s="4"/>
    </row>
    <row r="8" spans="1:25" x14ac:dyDescent="0.25">
      <c r="A8">
        <v>4</v>
      </c>
      <c r="B8" s="19">
        <v>-3.9800000000000002E-2</v>
      </c>
      <c r="C8" s="20">
        <v>4.2200000000000001E-2</v>
      </c>
      <c r="D8" s="20">
        <v>-0.30030000000000001</v>
      </c>
      <c r="H8">
        <v>4</v>
      </c>
      <c r="I8" s="20">
        <v>1.2200000000000001E-2</v>
      </c>
      <c r="J8" s="20">
        <v>3.0000000000000001E-3</v>
      </c>
      <c r="K8" s="23">
        <v>-0.31840000000000002</v>
      </c>
      <c r="N8" s="11"/>
      <c r="O8">
        <v>4</v>
      </c>
      <c r="P8" s="14">
        <v>0.1971</v>
      </c>
      <c r="Q8" s="15">
        <v>6.1600000000000002E-2</v>
      </c>
      <c r="R8" s="15">
        <v>6.0000000000000002E-5</v>
      </c>
      <c r="U8">
        <v>4</v>
      </c>
      <c r="V8" s="5">
        <v>3.7900000000000003E-2</v>
      </c>
      <c r="W8" s="15">
        <v>3.032E-2</v>
      </c>
      <c r="X8" s="18">
        <v>3.1199999999999999E-2</v>
      </c>
      <c r="Y8" s="9"/>
    </row>
    <row r="9" spans="1:25" x14ac:dyDescent="0.25">
      <c r="A9">
        <v>5</v>
      </c>
      <c r="B9" s="22">
        <v>6.2199999999999998E-2</v>
      </c>
      <c r="C9" s="20">
        <v>4.6699999999999998E-2</v>
      </c>
      <c r="D9" s="20">
        <v>-0.1273</v>
      </c>
      <c r="H9">
        <v>5</v>
      </c>
      <c r="I9" s="22">
        <v>1.264E-2</v>
      </c>
      <c r="J9" s="20">
        <v>7.4999999999999997E-3</v>
      </c>
      <c r="K9" s="20">
        <v>-0.25309999999999999</v>
      </c>
      <c r="N9" s="11"/>
      <c r="O9">
        <v>5</v>
      </c>
      <c r="P9" s="17">
        <v>0.106</v>
      </c>
      <c r="Q9" s="15">
        <v>6.6600000000000006E-2</v>
      </c>
      <c r="R9" s="15">
        <v>4.1869999999999997E-2</v>
      </c>
      <c r="U9">
        <v>5</v>
      </c>
      <c r="V9" s="17">
        <v>3.0800000000000001E-2</v>
      </c>
      <c r="W9" s="5">
        <v>3.2300000000000002E-2</v>
      </c>
      <c r="X9" s="15">
        <v>-4.1500000000000002E-2</v>
      </c>
      <c r="Y9" s="4"/>
    </row>
    <row r="10" spans="1:25" x14ac:dyDescent="0.25">
      <c r="A10">
        <v>6</v>
      </c>
      <c r="B10" s="19">
        <v>-2.7699999999999999E-2</v>
      </c>
      <c r="C10" s="20">
        <v>3.3799999999999997E-2</v>
      </c>
      <c r="D10" s="20">
        <v>-0.12839999999999999</v>
      </c>
      <c r="H10">
        <v>6</v>
      </c>
      <c r="I10" s="20">
        <v>8.3000000000000001E-3</v>
      </c>
      <c r="J10" s="20">
        <v>8.9999999999999998E-4</v>
      </c>
      <c r="K10" s="20">
        <v>-0.32129999999999997</v>
      </c>
      <c r="N10" s="11"/>
      <c r="O10">
        <v>6</v>
      </c>
      <c r="P10" s="14">
        <v>9.1899999999999996E-2</v>
      </c>
      <c r="Q10" s="15">
        <v>6.6299999999999998E-2</v>
      </c>
      <c r="R10" s="15">
        <v>-0.33660000000000001</v>
      </c>
      <c r="U10">
        <v>6</v>
      </c>
      <c r="V10" s="15">
        <v>3.6600000000000001E-2</v>
      </c>
      <c r="W10" s="15">
        <v>2.1600000000000001E-2</v>
      </c>
      <c r="X10" s="15">
        <v>-0.37940000000000002</v>
      </c>
      <c r="Y10" s="4"/>
    </row>
    <row r="11" spans="1:25" x14ac:dyDescent="0.25">
      <c r="A11">
        <v>10</v>
      </c>
      <c r="B11" s="21">
        <v>1.26E-2</v>
      </c>
      <c r="C11" s="20">
        <v>2.98E-2</v>
      </c>
      <c r="D11" s="20">
        <v>-0.34050000000000002</v>
      </c>
      <c r="H11">
        <v>10</v>
      </c>
      <c r="I11" s="20">
        <v>-0.2084</v>
      </c>
      <c r="J11" s="20">
        <v>-0.20760000000000001</v>
      </c>
      <c r="K11" s="20">
        <v>-0.30470000000000003</v>
      </c>
      <c r="N11" s="11"/>
      <c r="O11">
        <v>10</v>
      </c>
      <c r="P11" s="16">
        <v>5.5100000000000003E-2</v>
      </c>
      <c r="Q11" s="15">
        <v>4.19E-2</v>
      </c>
      <c r="R11" s="15">
        <v>-0.16209999999999999</v>
      </c>
      <c r="U11">
        <v>10</v>
      </c>
      <c r="V11" s="15">
        <v>-7.9000000000000008E-3</v>
      </c>
      <c r="W11" s="15">
        <v>-0.1109</v>
      </c>
      <c r="X11" s="15">
        <v>-0.28339999999999999</v>
      </c>
      <c r="Y11" s="4"/>
    </row>
    <row r="12" spans="1:25" x14ac:dyDescent="0.25">
      <c r="A12">
        <v>15</v>
      </c>
      <c r="B12" s="21">
        <v>5.5500000000000001E-2</v>
      </c>
      <c r="C12" s="20">
        <v>-4.02E-2</v>
      </c>
      <c r="D12" s="20">
        <v>-0.44400000000000001</v>
      </c>
      <c r="H12">
        <v>15</v>
      </c>
      <c r="I12" s="20">
        <v>-2.5000000000000001E-2</v>
      </c>
      <c r="J12" s="20">
        <v>-0.19769999999999999</v>
      </c>
      <c r="K12" s="20">
        <v>-0.30159999999999998</v>
      </c>
      <c r="N12" s="11"/>
      <c r="O12">
        <v>15</v>
      </c>
      <c r="P12" s="16">
        <v>4.7E-2</v>
      </c>
      <c r="Q12" s="15">
        <v>5.7099999999999998E-2</v>
      </c>
      <c r="R12" s="15">
        <v>-0.1867</v>
      </c>
      <c r="U12">
        <v>15</v>
      </c>
      <c r="V12" s="15">
        <v>-0.02</v>
      </c>
      <c r="W12" s="15">
        <v>-9.0200000000000002E-2</v>
      </c>
      <c r="X12" s="15">
        <v>-5.0299999999999997E-2</v>
      </c>
      <c r="Y12" s="4"/>
    </row>
    <row r="13" spans="1:25" x14ac:dyDescent="0.25">
      <c r="A13">
        <v>20</v>
      </c>
      <c r="B13" s="21">
        <v>5.5500000000000001E-2</v>
      </c>
      <c r="C13" s="20">
        <v>-3.9100000000000003E-2</v>
      </c>
      <c r="D13" s="20">
        <v>-0.24099999999999999</v>
      </c>
      <c r="H13">
        <v>20</v>
      </c>
      <c r="I13" s="20">
        <v>-0.1658</v>
      </c>
      <c r="J13" s="20">
        <v>-0.18859999999999999</v>
      </c>
      <c r="K13" s="20">
        <v>-0.32029999999999997</v>
      </c>
      <c r="N13" s="11"/>
      <c r="O13">
        <v>20</v>
      </c>
      <c r="P13" s="16">
        <v>5.5500000000000001E-2</v>
      </c>
      <c r="Q13" s="15">
        <v>6.2799999999999995E-2</v>
      </c>
      <c r="R13" s="15">
        <v>-0.29470000000000002</v>
      </c>
      <c r="U13">
        <v>20</v>
      </c>
      <c r="V13" s="15">
        <v>-3.5400000000000001E-2</v>
      </c>
      <c r="W13" s="15">
        <v>-9.1389999999999999E-2</v>
      </c>
      <c r="X13" s="15">
        <v>-0.35489999999999999</v>
      </c>
      <c r="Y13" s="4"/>
    </row>
    <row r="14" spans="1:25" x14ac:dyDescent="0.25">
      <c r="A14">
        <v>30</v>
      </c>
      <c r="B14" s="21">
        <v>-6.1699999999999998E-2</v>
      </c>
      <c r="C14" s="20">
        <v>-2.7799999999999998E-2</v>
      </c>
      <c r="D14" s="20">
        <v>-0.373</v>
      </c>
      <c r="H14">
        <v>30</v>
      </c>
      <c r="I14" s="20">
        <v>-0.20699999999999999</v>
      </c>
      <c r="J14" s="20">
        <v>-0.1736</v>
      </c>
      <c r="K14" s="20">
        <v>-0.30059999999999998</v>
      </c>
      <c r="N14" s="11"/>
      <c r="O14">
        <v>30</v>
      </c>
      <c r="P14" s="16">
        <v>3.1699999999999999E-2</v>
      </c>
      <c r="Q14" s="15">
        <v>-5.9999999999999995E-4</v>
      </c>
      <c r="R14" s="15">
        <v>-0.34320000000000001</v>
      </c>
      <c r="U14">
        <v>30</v>
      </c>
      <c r="V14" s="15">
        <v>-1.9900000000000001E-2</v>
      </c>
      <c r="W14" s="15">
        <v>-6.4100000000000004E-2</v>
      </c>
      <c r="X14" s="15">
        <v>-0.2167</v>
      </c>
      <c r="Y14" s="4"/>
    </row>
    <row r="15" spans="1:25" x14ac:dyDescent="0.25">
      <c r="A15">
        <v>33</v>
      </c>
      <c r="B15" s="21">
        <v>-1.17E-2</v>
      </c>
      <c r="C15" s="20">
        <v>-2.4799999999999999E-2</v>
      </c>
      <c r="D15" s="20">
        <v>-0.35170000000000001</v>
      </c>
      <c r="H15">
        <v>33</v>
      </c>
      <c r="I15" s="20">
        <v>-0.21340000000000001</v>
      </c>
      <c r="J15" s="20">
        <v>-0.1731</v>
      </c>
      <c r="K15" s="20">
        <v>-0.29459999999999997</v>
      </c>
      <c r="N15" s="11"/>
      <c r="O15">
        <v>33</v>
      </c>
      <c r="P15" s="16">
        <v>3.09E-2</v>
      </c>
      <c r="Q15" s="15">
        <v>4.3E-3</v>
      </c>
      <c r="R15" s="15">
        <v>-0.31459999999999999</v>
      </c>
      <c r="U15">
        <v>33</v>
      </c>
      <c r="V15" s="15">
        <v>-1.0800000000000001E-2</v>
      </c>
      <c r="W15" s="15">
        <v>-5.6399999999999999E-2</v>
      </c>
      <c r="X15" s="15">
        <v>-0.36840000000000001</v>
      </c>
      <c r="Y15" s="4"/>
    </row>
    <row r="16" spans="1:25" x14ac:dyDescent="0.25">
      <c r="A16">
        <v>40</v>
      </c>
      <c r="B16" s="22">
        <v>-0.3206</v>
      </c>
      <c r="C16" s="22">
        <v>1.95E-2</v>
      </c>
      <c r="D16" s="22">
        <v>-0.25280000000000002</v>
      </c>
      <c r="H16">
        <v>40</v>
      </c>
      <c r="I16" s="22">
        <v>-0.20080000000000001</v>
      </c>
      <c r="J16" s="22">
        <v>-0.1605</v>
      </c>
      <c r="K16" s="20">
        <v>-0.3201</v>
      </c>
      <c r="N16" s="11"/>
      <c r="O16">
        <v>40</v>
      </c>
      <c r="P16" s="17">
        <v>3.1E-2</v>
      </c>
      <c r="Q16" s="17">
        <v>1.72E-2</v>
      </c>
      <c r="R16" s="17">
        <v>-0.30520000000000003</v>
      </c>
      <c r="U16">
        <v>40</v>
      </c>
      <c r="V16" s="17">
        <v>-9.2999999999999992E-3</v>
      </c>
      <c r="W16" s="17">
        <v>-4.3779999999999999E-2</v>
      </c>
      <c r="X16" s="15">
        <v>-0.31850000000000001</v>
      </c>
      <c r="Y16" s="4"/>
    </row>
    <row r="17" spans="1:25" x14ac:dyDescent="0.25">
      <c r="A17">
        <v>45</v>
      </c>
      <c r="B17" s="21">
        <v>-0.2545</v>
      </c>
      <c r="C17" s="22">
        <v>2.8500000000000001E-2</v>
      </c>
      <c r="D17" s="22">
        <v>-0.14280000000000001</v>
      </c>
      <c r="H17">
        <v>45</v>
      </c>
      <c r="I17" s="22">
        <v>-0.1988</v>
      </c>
      <c r="J17" s="22">
        <v>-0.1487</v>
      </c>
      <c r="K17" s="20">
        <v>-0.27260000000000001</v>
      </c>
      <c r="N17" s="11"/>
      <c r="O17">
        <v>45</v>
      </c>
      <c r="P17" s="16">
        <v>4.2200000000000001E-2</v>
      </c>
      <c r="Q17" s="17">
        <v>-2.92E-2</v>
      </c>
      <c r="R17" s="17">
        <v>-0.2535</v>
      </c>
      <c r="U17">
        <v>45</v>
      </c>
      <c r="V17" s="17">
        <v>-2.2700000000000001E-2</v>
      </c>
      <c r="W17" s="17">
        <v>-3.7199999999999997E-2</v>
      </c>
      <c r="X17" s="15">
        <v>-0.2974</v>
      </c>
      <c r="Y17" s="4"/>
    </row>
    <row r="18" spans="1:25" x14ac:dyDescent="0.25">
      <c r="A18">
        <v>50</v>
      </c>
      <c r="B18" s="21">
        <v>-0.29210000000000003</v>
      </c>
      <c r="C18" s="22">
        <v>3.5990000000000001E-2</v>
      </c>
      <c r="D18" s="22">
        <v>-0.1048</v>
      </c>
      <c r="H18">
        <v>50</v>
      </c>
      <c r="I18" s="22">
        <v>-0.2019</v>
      </c>
      <c r="J18" s="22">
        <v>-0.14069999999999999</v>
      </c>
      <c r="K18" s="20">
        <v>-0.17879999999999999</v>
      </c>
      <c r="N18" s="11"/>
      <c r="O18">
        <v>50</v>
      </c>
      <c r="P18" s="16">
        <v>4.0899999999999999E-2</v>
      </c>
      <c r="Q18" s="17">
        <v>-2.1399999999999999E-2</v>
      </c>
      <c r="R18" s="17">
        <v>-0.33040000000000003</v>
      </c>
      <c r="U18">
        <v>50</v>
      </c>
      <c r="V18" s="17">
        <v>-1.9380000000000001E-2</v>
      </c>
      <c r="W18" s="17">
        <v>-3.0079999999999999E-2</v>
      </c>
      <c r="X18" s="15">
        <v>-0.29430000000000001</v>
      </c>
      <c r="Y18" s="4"/>
    </row>
    <row r="19" spans="1:25" x14ac:dyDescent="0.25">
      <c r="A19">
        <v>57</v>
      </c>
      <c r="B19" s="21">
        <v>-4.6800000000000001E-2</v>
      </c>
      <c r="C19" s="20">
        <v>-7.0000000000000001E-3</v>
      </c>
      <c r="D19" s="20">
        <v>-0.3624</v>
      </c>
      <c r="H19">
        <v>57</v>
      </c>
      <c r="I19" s="20">
        <v>-0.15720000000000001</v>
      </c>
      <c r="J19" s="20">
        <v>-0.13139999999999999</v>
      </c>
      <c r="K19" s="20">
        <v>-0.2621</v>
      </c>
      <c r="N19" s="11"/>
      <c r="O19">
        <v>57</v>
      </c>
      <c r="P19" s="16">
        <v>-3.3399999999999999E-2</v>
      </c>
      <c r="Q19" s="15">
        <v>-8.6E-3</v>
      </c>
      <c r="R19" s="15">
        <v>-0.3337</v>
      </c>
      <c r="U19">
        <v>57</v>
      </c>
      <c r="V19" s="15">
        <v>4.4999999999999997E-3</v>
      </c>
      <c r="W19" s="15">
        <v>-2.06E-2</v>
      </c>
      <c r="X19" s="15">
        <v>-0.33650000000000002</v>
      </c>
      <c r="Y19" s="4"/>
    </row>
    <row r="20" spans="1:25" x14ac:dyDescent="0.25">
      <c r="A20">
        <v>65</v>
      </c>
      <c r="B20" s="22">
        <v>-5.7299999999999997E-2</v>
      </c>
      <c r="C20" s="22">
        <v>4.2700000000000002E-2</v>
      </c>
      <c r="D20" s="22">
        <v>-0.24959999999999999</v>
      </c>
      <c r="H20">
        <v>65</v>
      </c>
      <c r="I20" s="22">
        <v>-0.19170000000000001</v>
      </c>
      <c r="J20" s="22">
        <v>-0.12130000000000001</v>
      </c>
      <c r="K20" s="22">
        <v>-0.2671</v>
      </c>
      <c r="N20" s="11"/>
      <c r="O20">
        <v>65</v>
      </c>
      <c r="P20" s="17">
        <v>-1.2999999999999999E-2</v>
      </c>
      <c r="Q20" s="17">
        <v>-1.54E-2</v>
      </c>
      <c r="R20" s="17">
        <v>-0.28920000000000001</v>
      </c>
      <c r="U20">
        <v>65</v>
      </c>
      <c r="V20" s="17">
        <v>-1.01E-2</v>
      </c>
      <c r="W20" s="17">
        <v>-1.11E-2</v>
      </c>
      <c r="X20" s="17">
        <v>-0.18429999999999999</v>
      </c>
      <c r="Y20" s="8"/>
    </row>
    <row r="21" spans="1:25" x14ac:dyDescent="0.25">
      <c r="A21">
        <v>70</v>
      </c>
      <c r="B21" s="22">
        <v>-0.1663</v>
      </c>
      <c r="C21" s="22">
        <v>0.05</v>
      </c>
      <c r="D21" s="22">
        <v>-0.22470000000000001</v>
      </c>
      <c r="H21">
        <v>70</v>
      </c>
      <c r="I21" s="22">
        <v>-0.19470000000000001</v>
      </c>
      <c r="J21" s="22">
        <v>-0.1144</v>
      </c>
      <c r="K21" s="22">
        <v>-0.2787</v>
      </c>
      <c r="N21" s="11"/>
      <c r="O21">
        <v>70</v>
      </c>
      <c r="P21" s="17">
        <v>-2.8500000000000001E-2</v>
      </c>
      <c r="Q21" s="17">
        <v>-9.4000000000000004E-3</v>
      </c>
      <c r="R21" s="17">
        <v>-0.33090000000000003</v>
      </c>
      <c r="U21">
        <v>70</v>
      </c>
      <c r="V21" s="17">
        <v>1.9300000000000001E-2</v>
      </c>
      <c r="W21" s="17">
        <v>-2.12E-2</v>
      </c>
      <c r="X21" s="17">
        <v>-0.26300000000000001</v>
      </c>
      <c r="Y21" s="8"/>
    </row>
    <row r="22" spans="1:25" x14ac:dyDescent="0.25">
      <c r="A22">
        <v>75</v>
      </c>
      <c r="B22" s="22">
        <v>-2.5100000000000001E-2</v>
      </c>
      <c r="C22" s="22">
        <v>4.3099999999999999E-2</v>
      </c>
      <c r="D22" s="22">
        <v>-0.32379999999999998</v>
      </c>
      <c r="H22">
        <v>75</v>
      </c>
      <c r="I22" s="22">
        <v>-0.18559999999999999</v>
      </c>
      <c r="J22" s="22">
        <v>-0.10829999999999999</v>
      </c>
      <c r="K22" s="22">
        <v>-0.27760000000000001</v>
      </c>
      <c r="N22" s="11"/>
      <c r="O22">
        <v>75</v>
      </c>
      <c r="P22" s="17">
        <v>-9.7999999999999997E-3</v>
      </c>
      <c r="Q22" s="17">
        <v>-2E-3</v>
      </c>
      <c r="R22" s="17">
        <v>-0.33779999999999999</v>
      </c>
      <c r="U22">
        <v>75</v>
      </c>
      <c r="V22" s="17">
        <v>-1.379E-2</v>
      </c>
      <c r="W22" s="17">
        <v>-1.5100000000000001E-2</v>
      </c>
      <c r="X22" s="17">
        <v>-0.2024</v>
      </c>
      <c r="Y22" s="8"/>
    </row>
    <row r="23" spans="1:25" x14ac:dyDescent="0.25">
      <c r="B23" s="8"/>
      <c r="C23" s="8"/>
      <c r="D23" s="8"/>
      <c r="I23" s="8"/>
      <c r="J23" s="8"/>
      <c r="K23" s="8"/>
      <c r="N23" s="11"/>
      <c r="P23" s="8"/>
      <c r="Q23" s="8"/>
      <c r="R23" s="8"/>
      <c r="V23" s="8"/>
      <c r="W23" s="8"/>
      <c r="X23" s="8"/>
      <c r="Y23" s="8"/>
    </row>
    <row r="24" spans="1:25" x14ac:dyDescent="0.25">
      <c r="E24" t="s">
        <v>35</v>
      </c>
      <c r="L24" t="s">
        <v>35</v>
      </c>
      <c r="N24" s="11"/>
      <c r="S24" t="s">
        <v>35</v>
      </c>
      <c r="Y24" t="s">
        <v>35</v>
      </c>
    </row>
    <row r="25" spans="1:25" x14ac:dyDescent="0.25">
      <c r="A25" s="2" t="s">
        <v>13</v>
      </c>
      <c r="B25" s="13">
        <f>AVERAGE(B6:B22)</f>
        <v>-5.3611764705882352E-2</v>
      </c>
      <c r="C25" s="13">
        <f>AVERAGE(C6:C22)</f>
        <v>1.8581764705882353E-2</v>
      </c>
      <c r="D25" s="13">
        <f>AVERAGE(D6:D22)</f>
        <v>-0.23412941176470586</v>
      </c>
      <c r="E25" s="5">
        <f>AVERAGE(B6:D22)</f>
        <v>-8.9719803921568655E-2</v>
      </c>
      <c r="H25" s="2" t="s">
        <v>13</v>
      </c>
      <c r="I25" s="5">
        <f>AVERAGE(I6:I22)</f>
        <v>-0.1226329411764706</v>
      </c>
      <c r="J25" s="5">
        <f>AVERAGE(J6:J22)</f>
        <v>-0.10723529411764707</v>
      </c>
      <c r="K25" s="5">
        <f>AVERAGE(K6:K22)</f>
        <v>-0.28732941176470583</v>
      </c>
      <c r="L25" s="5">
        <f>AVERAGE(I6:K22)</f>
        <v>-0.17239921568627448</v>
      </c>
      <c r="N25" s="11"/>
      <c r="O25" s="2" t="s">
        <v>13</v>
      </c>
      <c r="P25" s="13">
        <f>AVERAGE(P6:P22)</f>
        <v>6.3370588235294095E-2</v>
      </c>
      <c r="Q25" s="13">
        <f>AVERAGE(Q6:Q22)</f>
        <v>2.3223529411764705E-2</v>
      </c>
      <c r="R25" s="13">
        <f>AVERAGE(R6:R22)</f>
        <v>-0.22274529411764707</v>
      </c>
      <c r="S25" s="5">
        <f>AVERAGE(P6:R22)</f>
        <v>-4.5383725490196071E-2</v>
      </c>
      <c r="U25" s="2" t="s">
        <v>13</v>
      </c>
      <c r="V25" s="5">
        <f>AVERAGE(V6:V22)</f>
        <v>7.4782352941176466E-3</v>
      </c>
      <c r="W25" s="5">
        <f>AVERAGE(W6:W22)</f>
        <v>-2.6695882352941177E-2</v>
      </c>
      <c r="X25" s="5">
        <f>AVERAGE(X6:X22)</f>
        <v>-0.20936470588235295</v>
      </c>
      <c r="Y25" s="5">
        <f>AVERAGE(V6:X22)</f>
        <v>-7.6194117647058815E-2</v>
      </c>
    </row>
    <row r="26" spans="1:25" x14ac:dyDescent="0.25">
      <c r="A26" t="s">
        <v>14</v>
      </c>
      <c r="B26" s="5">
        <f>MAX(B6:B22)-MIN(B6:B22)</f>
        <v>0.42920000000000003</v>
      </c>
      <c r="C26" s="5">
        <f t="shared" ref="C26:K26" si="0">MAX(C6:C22)-MIN(C6:C22)</f>
        <v>9.0200000000000002E-2</v>
      </c>
      <c r="D26" s="5">
        <f t="shared" si="0"/>
        <v>0.45479999999999998</v>
      </c>
      <c r="E26" s="5">
        <f>MAX(B6:D22)-MIN(B6:D22)</f>
        <v>0.55259999999999998</v>
      </c>
      <c r="H26" t="s">
        <v>14</v>
      </c>
      <c r="I26" s="5">
        <f t="shared" si="0"/>
        <v>0.24640000000000001</v>
      </c>
      <c r="J26" s="5">
        <f t="shared" si="0"/>
        <v>0.22559999999999999</v>
      </c>
      <c r="K26" s="5">
        <f t="shared" si="0"/>
        <v>0.14249999999999999</v>
      </c>
      <c r="L26" s="5">
        <f>MAX(I6:K22)-MIN(I6:K22)</f>
        <v>0.35429999999999995</v>
      </c>
      <c r="N26" s="11"/>
      <c r="O26" t="s">
        <v>14</v>
      </c>
      <c r="P26" s="5">
        <f>MAX(P6:P22)-MIN(P6:P22)</f>
        <v>0.2611</v>
      </c>
      <c r="Q26" s="5">
        <f t="shared" ref="Q26:R26" si="1">MAX(Q6:Q22)-MIN(Q6:Q22)</f>
        <v>9.580000000000001E-2</v>
      </c>
      <c r="R26" s="5">
        <f t="shared" si="1"/>
        <v>0.39169999999999999</v>
      </c>
      <c r="S26" s="5">
        <f>MAX(P6:R22)-MIN(P6:R22)</f>
        <v>0.57089999999999996</v>
      </c>
      <c r="U26" t="s">
        <v>14</v>
      </c>
      <c r="V26" s="5">
        <f>MAX(V6:V22)-MIN(V6:V22)</f>
        <v>0.15989999999999999</v>
      </c>
      <c r="W26" s="5">
        <f>MAX(W6:W22)-MIN(W6:W22)</f>
        <v>0.14319999999999999</v>
      </c>
      <c r="X26" s="5">
        <f t="shared" ref="X26" si="2">MAX(X6:X22)-MIN(X6:X22)</f>
        <v>0.41239999999999999</v>
      </c>
      <c r="Y26" s="5">
        <f>MAX(V6:X22)-MIN(V6:X22)</f>
        <v>0.50390000000000001</v>
      </c>
    </row>
    <row r="27" spans="1:25" x14ac:dyDescent="0.25">
      <c r="A27" t="s">
        <v>15</v>
      </c>
      <c r="B27" s="5">
        <f>MAX(B6:B22)</f>
        <v>0.1086</v>
      </c>
      <c r="C27" s="5">
        <f t="shared" ref="C27:K27" si="3">MAX(C6:C22)</f>
        <v>0.05</v>
      </c>
      <c r="D27" s="5">
        <f t="shared" si="3"/>
        <v>1.0800000000000001E-2</v>
      </c>
      <c r="E27" s="5">
        <f>MAX(B6:D22)</f>
        <v>0.1086</v>
      </c>
      <c r="H27" t="s">
        <v>15</v>
      </c>
      <c r="I27" s="5">
        <f t="shared" si="3"/>
        <v>3.3000000000000002E-2</v>
      </c>
      <c r="J27" s="5">
        <f t="shared" si="3"/>
        <v>1.7999999999999999E-2</v>
      </c>
      <c r="K27" s="5">
        <f t="shared" si="3"/>
        <v>-0.17879999999999999</v>
      </c>
      <c r="L27" s="5">
        <f>MAX(I6:K22)</f>
        <v>3.3000000000000002E-2</v>
      </c>
      <c r="N27" s="11"/>
      <c r="O27" t="s">
        <v>15</v>
      </c>
      <c r="P27" s="5">
        <f>MAX(P6:P22)</f>
        <v>0.22770000000000001</v>
      </c>
      <c r="Q27" s="5">
        <f t="shared" ref="Q27:R27" si="4">MAX(Q6:Q22)</f>
        <v>6.6600000000000006E-2</v>
      </c>
      <c r="R27" s="5">
        <f t="shared" si="4"/>
        <v>4.8500000000000001E-2</v>
      </c>
      <c r="S27" s="5">
        <f>MAX(P6:R22)</f>
        <v>0.22770000000000001</v>
      </c>
      <c r="U27" t="s">
        <v>15</v>
      </c>
      <c r="V27" s="5">
        <f>MAX(V6:V22)</f>
        <v>0.1245</v>
      </c>
      <c r="W27" s="5">
        <f>MAX(W6:W22)</f>
        <v>3.2300000000000002E-2</v>
      </c>
      <c r="X27" s="5">
        <f t="shared" ref="X27" si="5">MAX(X6:X22)</f>
        <v>3.3000000000000002E-2</v>
      </c>
      <c r="Y27" s="5">
        <f>MAX(V6:X22)</f>
        <v>0.1245</v>
      </c>
    </row>
    <row r="28" spans="1:25" x14ac:dyDescent="0.25">
      <c r="A28" t="s">
        <v>16</v>
      </c>
      <c r="B28" s="5">
        <f>MIN(B6:B22)</f>
        <v>-0.3206</v>
      </c>
      <c r="C28" s="5">
        <f t="shared" ref="C28:K28" si="6">MIN(C6:C22)</f>
        <v>-4.02E-2</v>
      </c>
      <c r="D28" s="5">
        <f t="shared" si="6"/>
        <v>-0.44400000000000001</v>
      </c>
      <c r="E28" s="5">
        <f>MIN(B6:D22)</f>
        <v>-0.44400000000000001</v>
      </c>
      <c r="H28" t="s">
        <v>16</v>
      </c>
      <c r="I28" s="5">
        <f t="shared" si="6"/>
        <v>-0.21340000000000001</v>
      </c>
      <c r="J28" s="5">
        <f t="shared" si="6"/>
        <v>-0.20760000000000001</v>
      </c>
      <c r="K28" s="5">
        <f t="shared" si="6"/>
        <v>-0.32129999999999997</v>
      </c>
      <c r="L28" s="5">
        <f>MIN(I6:K22)</f>
        <v>-0.32129999999999997</v>
      </c>
      <c r="N28" s="11"/>
      <c r="O28" t="s">
        <v>16</v>
      </c>
      <c r="P28" s="5">
        <f>MIN(P6:P22)</f>
        <v>-3.3399999999999999E-2</v>
      </c>
      <c r="Q28" s="5">
        <f t="shared" ref="Q28:R28" si="7">MIN(Q6:Q22)</f>
        <v>-2.92E-2</v>
      </c>
      <c r="R28" s="5">
        <f t="shared" si="7"/>
        <v>-0.34320000000000001</v>
      </c>
      <c r="S28" s="5">
        <f>MIN(P6:R22)</f>
        <v>-0.34320000000000001</v>
      </c>
      <c r="U28" t="s">
        <v>16</v>
      </c>
      <c r="V28" s="5">
        <f>MIN(V6:V22)</f>
        <v>-3.5400000000000001E-2</v>
      </c>
      <c r="W28" s="5">
        <f>MIN(W6:W22)</f>
        <v>-0.1109</v>
      </c>
      <c r="X28" s="5">
        <f t="shared" ref="X28" si="8">MIN(X6:X22)</f>
        <v>-0.37940000000000002</v>
      </c>
      <c r="Y28" s="5">
        <f>MIN(V6:X22)</f>
        <v>-0.37940000000000002</v>
      </c>
    </row>
    <row r="29" spans="1:25" x14ac:dyDescent="0.25">
      <c r="N29" s="11"/>
    </row>
    <row r="30" spans="1:25" x14ac:dyDescent="0.25">
      <c r="A30" t="s">
        <v>34</v>
      </c>
      <c r="B30">
        <v>2</v>
      </c>
      <c r="C30">
        <v>70</v>
      </c>
      <c r="D30">
        <v>3</v>
      </c>
      <c r="H30" t="s">
        <v>34</v>
      </c>
      <c r="I30">
        <v>2</v>
      </c>
      <c r="J30">
        <v>2</v>
      </c>
      <c r="K30">
        <v>50</v>
      </c>
      <c r="N30" s="11"/>
      <c r="O30" t="s">
        <v>34</v>
      </c>
      <c r="P30">
        <v>2</v>
      </c>
      <c r="Q30">
        <v>5</v>
      </c>
      <c r="R30">
        <v>2</v>
      </c>
      <c r="U30" t="s">
        <v>34</v>
      </c>
      <c r="V30">
        <v>2</v>
      </c>
      <c r="W30">
        <v>5</v>
      </c>
      <c r="X30">
        <v>2</v>
      </c>
    </row>
    <row r="31" spans="1:25" s="7" customFormat="1" x14ac:dyDescent="0.25">
      <c r="N31" s="12"/>
    </row>
    <row r="33" spans="1:15" x14ac:dyDescent="0.25">
      <c r="A33" s="6" t="s">
        <v>8</v>
      </c>
    </row>
    <row r="35" spans="1:15" x14ac:dyDescent="0.25">
      <c r="A35" t="s">
        <v>3</v>
      </c>
    </row>
    <row r="36" spans="1:15" x14ac:dyDescent="0.25">
      <c r="A36" t="s">
        <v>1</v>
      </c>
      <c r="H36" t="s">
        <v>6</v>
      </c>
      <c r="N36" t="s">
        <v>21</v>
      </c>
    </row>
    <row r="37" spans="1:15" x14ac:dyDescent="0.25">
      <c r="B37" t="s">
        <v>2</v>
      </c>
      <c r="C37" t="s">
        <v>4</v>
      </c>
      <c r="D37" t="s">
        <v>5</v>
      </c>
      <c r="I37" t="s">
        <v>2</v>
      </c>
      <c r="J37" t="s">
        <v>4</v>
      </c>
      <c r="K37" t="s">
        <v>5</v>
      </c>
    </row>
    <row r="38" spans="1:15" x14ac:dyDescent="0.25">
      <c r="A38" t="s">
        <v>9</v>
      </c>
      <c r="B38">
        <v>-1.18E-2</v>
      </c>
      <c r="C38">
        <v>2.3999999999999998E-3</v>
      </c>
      <c r="D38">
        <v>0.13930000000000001</v>
      </c>
      <c r="H38" t="s">
        <v>9</v>
      </c>
      <c r="I38">
        <v>-1.21E-2</v>
      </c>
      <c r="J38">
        <v>6.7999999999999996E-3</v>
      </c>
      <c r="K38">
        <v>-1.23E-2</v>
      </c>
      <c r="N38" t="s">
        <v>18</v>
      </c>
      <c r="O38" s="5">
        <f>AVERAGE(B43:D43)</f>
        <v>4.1796666666666669E-2</v>
      </c>
    </row>
    <row r="39" spans="1:15" x14ac:dyDescent="0.25">
      <c r="A39" t="s">
        <v>10</v>
      </c>
      <c r="B39">
        <v>7.1999999999999998E-3</v>
      </c>
      <c r="C39">
        <v>4.5699999999999998E-2</v>
      </c>
      <c r="D39" s="5">
        <v>7.4800000000000005E-2</v>
      </c>
      <c r="H39" t="s">
        <v>10</v>
      </c>
      <c r="I39" s="5">
        <v>0.1552</v>
      </c>
      <c r="J39">
        <v>0.1341</v>
      </c>
      <c r="K39" s="5">
        <v>1.038E-2</v>
      </c>
      <c r="N39" t="s">
        <v>19</v>
      </c>
      <c r="O39" s="5">
        <f>AVERAGE(I43:K43)</f>
        <v>6.1121111111111105E-2</v>
      </c>
    </row>
    <row r="40" spans="1:15" x14ac:dyDescent="0.25">
      <c r="A40" t="s">
        <v>11</v>
      </c>
      <c r="B40">
        <v>3.2500000000000001E-2</v>
      </c>
      <c r="C40" s="5">
        <v>3.3000000000000002E-2</v>
      </c>
      <c r="D40" s="5">
        <v>5.3069999999999999E-2</v>
      </c>
      <c r="H40" t="s">
        <v>11</v>
      </c>
      <c r="I40">
        <v>0.13789999999999999</v>
      </c>
      <c r="J40">
        <v>0.1211</v>
      </c>
      <c r="K40" s="5">
        <v>9.0100000000000006E-3</v>
      </c>
      <c r="N40" t="s">
        <v>20</v>
      </c>
      <c r="O40" s="5">
        <f>AVERAGE(B43:D43,I43:K43)</f>
        <v>5.1458888888888887E-2</v>
      </c>
    </row>
    <row r="41" spans="1:15" x14ac:dyDescent="0.25">
      <c r="C41" s="5"/>
      <c r="D41" s="5"/>
      <c r="K41" s="5"/>
    </row>
    <row r="42" spans="1:15" x14ac:dyDescent="0.25">
      <c r="D42" s="5"/>
      <c r="E42" t="s">
        <v>35</v>
      </c>
      <c r="K42" s="5"/>
      <c r="L42" t="s">
        <v>35</v>
      </c>
    </row>
    <row r="43" spans="1:15" x14ac:dyDescent="0.25">
      <c r="A43" t="s">
        <v>13</v>
      </c>
      <c r="B43">
        <f>AVERAGE(B38:B40)</f>
        <v>9.300000000000001E-3</v>
      </c>
      <c r="C43">
        <f>AVERAGE(C38:C40)</f>
        <v>2.7033333333333336E-2</v>
      </c>
      <c r="D43">
        <f t="shared" ref="D43:K43" si="9">AVERAGE(D38:D40)</f>
        <v>8.9056666666666673E-2</v>
      </c>
      <c r="E43">
        <f>AVERAGE(B38:D40)</f>
        <v>4.1796666666666676E-2</v>
      </c>
      <c r="H43" t="s">
        <v>13</v>
      </c>
      <c r="I43">
        <f t="shared" si="9"/>
        <v>9.3666666666666676E-2</v>
      </c>
      <c r="J43">
        <f t="shared" si="9"/>
        <v>8.7333333333333332E-2</v>
      </c>
      <c r="K43">
        <f t="shared" si="9"/>
        <v>2.3633333333333336E-3</v>
      </c>
      <c r="L43">
        <f>AVERAGE(I38:K40)</f>
        <v>6.1121111111111105E-2</v>
      </c>
    </row>
    <row r="44" spans="1:15" x14ac:dyDescent="0.25">
      <c r="A44" t="s">
        <v>14</v>
      </c>
      <c r="B44">
        <f>MAX(B38:B40)-MIN(B38:B40)</f>
        <v>4.4299999999999999E-2</v>
      </c>
      <c r="C44">
        <f t="shared" ref="C44:K44" si="10">MAX(C38:C40)-MIN(C38:C40)</f>
        <v>4.3299999999999998E-2</v>
      </c>
      <c r="D44">
        <f t="shared" si="10"/>
        <v>8.6230000000000001E-2</v>
      </c>
      <c r="E44">
        <f>MAX(B38:D40)-MIN(B38:D40)</f>
        <v>0.15110000000000001</v>
      </c>
      <c r="H44" t="s">
        <v>14</v>
      </c>
      <c r="I44">
        <f t="shared" si="10"/>
        <v>0.1673</v>
      </c>
      <c r="J44">
        <f t="shared" si="10"/>
        <v>0.1273</v>
      </c>
      <c r="K44">
        <f t="shared" si="10"/>
        <v>2.2679999999999999E-2</v>
      </c>
      <c r="L44">
        <f>MAX(I38:K40)-MIN(I38:K40)</f>
        <v>0.16750000000000001</v>
      </c>
    </row>
    <row r="45" spans="1:15" x14ac:dyDescent="0.25">
      <c r="A45" t="s">
        <v>15</v>
      </c>
      <c r="B45">
        <f>MAX(B38:B40)</f>
        <v>3.2500000000000001E-2</v>
      </c>
      <c r="C45">
        <f t="shared" ref="C45:K45" si="11">MAX(C38:C40)</f>
        <v>4.5699999999999998E-2</v>
      </c>
      <c r="D45">
        <f t="shared" si="11"/>
        <v>0.13930000000000001</v>
      </c>
      <c r="E45">
        <f>MAX(B38:D40)</f>
        <v>0.13930000000000001</v>
      </c>
      <c r="H45" t="s">
        <v>15</v>
      </c>
      <c r="I45">
        <f t="shared" si="11"/>
        <v>0.1552</v>
      </c>
      <c r="J45">
        <f t="shared" si="11"/>
        <v>0.1341</v>
      </c>
      <c r="K45">
        <f t="shared" si="11"/>
        <v>1.038E-2</v>
      </c>
      <c r="L45">
        <f>MAX(I38:K40)</f>
        <v>0.1552</v>
      </c>
    </row>
    <row r="46" spans="1:15" x14ac:dyDescent="0.25">
      <c r="A46" t="s">
        <v>16</v>
      </c>
      <c r="B46">
        <f>MIN(B38:B40)</f>
        <v>-1.18E-2</v>
      </c>
      <c r="C46">
        <f t="shared" ref="C46:K46" si="12">MIN(C38:C40)</f>
        <v>2.3999999999999998E-3</v>
      </c>
      <c r="D46">
        <f t="shared" si="12"/>
        <v>5.3069999999999999E-2</v>
      </c>
      <c r="E46">
        <f>MIN(B38:D40)</f>
        <v>-1.18E-2</v>
      </c>
      <c r="H46" t="s">
        <v>16</v>
      </c>
      <c r="I46">
        <f t="shared" si="12"/>
        <v>-1.21E-2</v>
      </c>
      <c r="J46">
        <f t="shared" si="12"/>
        <v>6.7999999999999996E-3</v>
      </c>
      <c r="K46">
        <f t="shared" si="12"/>
        <v>-1.23E-2</v>
      </c>
      <c r="L46">
        <f>MIN(I38:K40)</f>
        <v>-1.23E-2</v>
      </c>
    </row>
    <row r="47" spans="1:15" x14ac:dyDescent="0.25">
      <c r="D47" s="5"/>
      <c r="K47" s="5"/>
    </row>
    <row r="49" spans="1:15" x14ac:dyDescent="0.25">
      <c r="A49" t="s">
        <v>12</v>
      </c>
    </row>
    <row r="50" spans="1:15" x14ac:dyDescent="0.25">
      <c r="A50" t="s">
        <v>1</v>
      </c>
      <c r="H50" t="s">
        <v>6</v>
      </c>
      <c r="N50" t="s">
        <v>21</v>
      </c>
    </row>
    <row r="51" spans="1:15" x14ac:dyDescent="0.25">
      <c r="B51" t="s">
        <v>2</v>
      </c>
      <c r="C51" t="s">
        <v>4</v>
      </c>
      <c r="D51" t="s">
        <v>5</v>
      </c>
      <c r="I51" t="s">
        <v>2</v>
      </c>
      <c r="J51" t="s">
        <v>4</v>
      </c>
      <c r="K51" t="s">
        <v>5</v>
      </c>
    </row>
    <row r="52" spans="1:15" x14ac:dyDescent="0.25">
      <c r="A52" t="s">
        <v>9</v>
      </c>
      <c r="B52">
        <v>2.0999999999999999E-3</v>
      </c>
      <c r="C52">
        <v>-5.8999999999999999E-3</v>
      </c>
      <c r="D52">
        <v>6.9999999999999999E-4</v>
      </c>
      <c r="H52" t="s">
        <v>9</v>
      </c>
      <c r="I52">
        <v>-1.32E-2</v>
      </c>
      <c r="J52">
        <v>3.3999999999999998E-3</v>
      </c>
      <c r="K52">
        <v>-5.9999999999999995E-4</v>
      </c>
      <c r="N52" t="s">
        <v>18</v>
      </c>
      <c r="O52" s="5">
        <f>AVERAGE(B56:D56)</f>
        <v>6.7999999999999996E-3</v>
      </c>
    </row>
    <row r="53" spans="1:15" x14ac:dyDescent="0.25">
      <c r="A53" t="s">
        <v>10</v>
      </c>
      <c r="B53">
        <v>4.0000000000000002E-4</v>
      </c>
      <c r="C53">
        <v>9.2999999999999992E-3</v>
      </c>
      <c r="D53" s="5">
        <v>1.7000000000000001E-2</v>
      </c>
      <c r="H53" t="s">
        <v>10</v>
      </c>
      <c r="I53" s="5">
        <v>3.7999999999999999E-2</v>
      </c>
      <c r="J53">
        <v>-6.1999999999999998E-3</v>
      </c>
      <c r="K53" s="5">
        <v>2.3949999999999999E-2</v>
      </c>
      <c r="N53" t="s">
        <v>19</v>
      </c>
      <c r="O53" s="5">
        <f>AVERAGE(I56:K56)</f>
        <v>1.2572222222222221E-2</v>
      </c>
    </row>
    <row r="54" spans="1:15" x14ac:dyDescent="0.25">
      <c r="A54" t="s">
        <v>11</v>
      </c>
      <c r="B54">
        <v>1.9E-3</v>
      </c>
      <c r="C54">
        <v>1.29E-2</v>
      </c>
      <c r="D54" s="5">
        <v>2.2800000000000001E-2</v>
      </c>
      <c r="H54" t="s">
        <v>11</v>
      </c>
      <c r="I54">
        <v>5.1700000000000003E-2</v>
      </c>
      <c r="J54">
        <v>-1.6000000000000001E-3</v>
      </c>
      <c r="K54" s="5">
        <v>1.77E-2</v>
      </c>
      <c r="N54" t="s">
        <v>20</v>
      </c>
      <c r="O54" s="5">
        <f>AVERAGE(B56:D56,I56:K56)</f>
        <v>9.6861111111111106E-3</v>
      </c>
    </row>
    <row r="55" spans="1:15" x14ac:dyDescent="0.25">
      <c r="E55" t="s">
        <v>35</v>
      </c>
      <c r="L55" t="s">
        <v>35</v>
      </c>
    </row>
    <row r="56" spans="1:15" x14ac:dyDescent="0.25">
      <c r="A56" t="s">
        <v>13</v>
      </c>
      <c r="B56">
        <f>AVERAGE(B52:B54)</f>
        <v>1.4666666666666667E-3</v>
      </c>
      <c r="C56">
        <f>AVERAGE(C52:C54)</f>
        <v>5.4333333333333326E-3</v>
      </c>
      <c r="D56">
        <f t="shared" ref="D56" si="13">AVERAGE(D52:D54)</f>
        <v>1.35E-2</v>
      </c>
      <c r="E56">
        <f>AVERAGE(B52:D54)</f>
        <v>6.8000000000000005E-3</v>
      </c>
      <c r="H56" t="s">
        <v>13</v>
      </c>
      <c r="I56">
        <f t="shared" ref="I56:K56" si="14">AVERAGE(I52:I54)</f>
        <v>2.5499999999999998E-2</v>
      </c>
      <c r="J56">
        <f t="shared" si="14"/>
        <v>-1.4666666666666667E-3</v>
      </c>
      <c r="K56">
        <f t="shared" si="14"/>
        <v>1.3683333333333334E-2</v>
      </c>
      <c r="L56">
        <f>AVERAGE(I52:K54)</f>
        <v>1.2572222222222222E-2</v>
      </c>
    </row>
    <row r="57" spans="1:15" x14ac:dyDescent="0.25">
      <c r="A57" t="s">
        <v>14</v>
      </c>
      <c r="B57">
        <f>MAX(B52:B54)-MIN(B52:B54)</f>
        <v>1.6999999999999999E-3</v>
      </c>
      <c r="C57">
        <f t="shared" ref="C57:D57" si="15">MAX(C52:C54)-MIN(C52:C54)</f>
        <v>1.8800000000000001E-2</v>
      </c>
      <c r="D57">
        <f t="shared" si="15"/>
        <v>2.2100000000000002E-2</v>
      </c>
      <c r="E57">
        <f>MAX(B52:D54)-MIN(B52:D54)</f>
        <v>2.87E-2</v>
      </c>
      <c r="H57" t="s">
        <v>14</v>
      </c>
      <c r="I57">
        <f t="shared" ref="I57:K57" si="16">MAX(I52:I54)-MIN(I52:I54)</f>
        <v>6.4899999999999999E-2</v>
      </c>
      <c r="J57">
        <f t="shared" si="16"/>
        <v>9.5999999999999992E-3</v>
      </c>
      <c r="K57">
        <f t="shared" si="16"/>
        <v>2.4549999999999999E-2</v>
      </c>
      <c r="L57">
        <f>MAX(I52:K54)-MIN(I52:K54)</f>
        <v>6.4899999999999999E-2</v>
      </c>
    </row>
    <row r="58" spans="1:15" x14ac:dyDescent="0.25">
      <c r="A58" t="s">
        <v>15</v>
      </c>
      <c r="B58">
        <f>MAX(B52:B54)</f>
        <v>2.0999999999999999E-3</v>
      </c>
      <c r="C58">
        <f t="shared" ref="C58:D58" si="17">MAX(C52:C54)</f>
        <v>1.29E-2</v>
      </c>
      <c r="D58">
        <f t="shared" si="17"/>
        <v>2.2800000000000001E-2</v>
      </c>
      <c r="E58">
        <f>MAX(B52:D54)</f>
        <v>2.2800000000000001E-2</v>
      </c>
      <c r="H58" t="s">
        <v>15</v>
      </c>
      <c r="I58">
        <f t="shared" ref="I58:K58" si="18">MAX(I52:I54)</f>
        <v>5.1700000000000003E-2</v>
      </c>
      <c r="J58">
        <f t="shared" si="18"/>
        <v>3.3999999999999998E-3</v>
      </c>
      <c r="K58">
        <f t="shared" si="18"/>
        <v>2.3949999999999999E-2</v>
      </c>
      <c r="L58">
        <f>MAX(I52:K54)</f>
        <v>5.1700000000000003E-2</v>
      </c>
    </row>
    <row r="59" spans="1:15" x14ac:dyDescent="0.25">
      <c r="A59" t="s">
        <v>16</v>
      </c>
      <c r="B59">
        <f>MIN(B52:B54)</f>
        <v>4.0000000000000002E-4</v>
      </c>
      <c r="C59">
        <f t="shared" ref="C59:D59" si="19">MIN(C52:C54)</f>
        <v>-5.8999999999999999E-3</v>
      </c>
      <c r="D59">
        <f t="shared" si="19"/>
        <v>6.9999999999999999E-4</v>
      </c>
      <c r="E59">
        <f>MIN(B52:D54)</f>
        <v>-5.8999999999999999E-3</v>
      </c>
      <c r="H59" t="s">
        <v>16</v>
      </c>
      <c r="I59">
        <f t="shared" ref="I59:K59" si="20">MIN(I52:I54)</f>
        <v>-1.32E-2</v>
      </c>
      <c r="J59">
        <f t="shared" si="20"/>
        <v>-6.1999999999999998E-3</v>
      </c>
      <c r="K59">
        <f t="shared" si="20"/>
        <v>-5.9999999999999995E-4</v>
      </c>
      <c r="L59">
        <f>MIN(I52:K54)</f>
        <v>-1.32E-2</v>
      </c>
    </row>
    <row r="62" spans="1:15" x14ac:dyDescent="0.25">
      <c r="A62" t="s">
        <v>17</v>
      </c>
    </row>
    <row r="63" spans="1:15" x14ac:dyDescent="0.25">
      <c r="A63" t="s">
        <v>1</v>
      </c>
      <c r="H63" t="s">
        <v>6</v>
      </c>
      <c r="N63" t="s">
        <v>21</v>
      </c>
    </row>
    <row r="64" spans="1:15" x14ac:dyDescent="0.25">
      <c r="B64" t="s">
        <v>2</v>
      </c>
      <c r="C64" t="s">
        <v>4</v>
      </c>
      <c r="D64" t="s">
        <v>5</v>
      </c>
      <c r="I64" t="s">
        <v>2</v>
      </c>
      <c r="J64" t="s">
        <v>4</v>
      </c>
      <c r="K64" t="s">
        <v>5</v>
      </c>
    </row>
    <row r="65" spans="1:15" x14ac:dyDescent="0.25">
      <c r="A65" t="s">
        <v>9</v>
      </c>
      <c r="B65">
        <v>2.1899999999999999E-2</v>
      </c>
      <c r="C65">
        <v>2.0000000000000002E-5</v>
      </c>
      <c r="D65">
        <v>3.5810000000000002E-2</v>
      </c>
      <c r="H65" t="s">
        <v>9</v>
      </c>
      <c r="I65">
        <v>-5.0000000000000001E-4</v>
      </c>
      <c r="J65">
        <v>-2.9700000000000001E-2</v>
      </c>
      <c r="K65">
        <v>0.1288</v>
      </c>
      <c r="N65" t="s">
        <v>18</v>
      </c>
      <c r="O65" s="5">
        <f>AVERAGE(B69:D69)</f>
        <v>3.0665555555555554E-2</v>
      </c>
    </row>
    <row r="66" spans="1:15" x14ac:dyDescent="0.25">
      <c r="A66" t="s">
        <v>10</v>
      </c>
      <c r="B66" s="5">
        <v>3.9469999999999998E-2</v>
      </c>
      <c r="C66">
        <v>5.756E-2</v>
      </c>
      <c r="D66" s="5">
        <v>1.9529999999999999E-2</v>
      </c>
      <c r="H66" t="s">
        <v>10</v>
      </c>
      <c r="I66">
        <v>7.51E-2</v>
      </c>
      <c r="J66">
        <v>4.7789999999999999E-2</v>
      </c>
      <c r="K66" s="5">
        <v>2.0389999999999998E-2</v>
      </c>
      <c r="N66" t="s">
        <v>19</v>
      </c>
      <c r="O66" s="5">
        <f>AVERAGE(I69:K69)</f>
        <v>4.4360000000000004E-2</v>
      </c>
    </row>
    <row r="67" spans="1:15" x14ac:dyDescent="0.25">
      <c r="A67" t="s">
        <v>11</v>
      </c>
      <c r="B67" s="5">
        <v>4.376E-2</v>
      </c>
      <c r="C67">
        <v>4.2849999999999999E-2</v>
      </c>
      <c r="D67" s="5">
        <v>1.5089999999999999E-2</v>
      </c>
      <c r="H67" t="s">
        <v>11</v>
      </c>
      <c r="I67">
        <v>7.3899999999999993E-2</v>
      </c>
      <c r="J67">
        <v>6.2420000000000003E-2</v>
      </c>
      <c r="K67" s="5">
        <v>2.104E-2</v>
      </c>
      <c r="N67" t="s">
        <v>20</v>
      </c>
      <c r="O67" s="5">
        <f>AVERAGE(B69:D69,I69:K69)</f>
        <v>3.7512777777777777E-2</v>
      </c>
    </row>
    <row r="68" spans="1:15" x14ac:dyDescent="0.25">
      <c r="E68" t="s">
        <v>35</v>
      </c>
      <c r="L68" t="s">
        <v>35</v>
      </c>
    </row>
    <row r="69" spans="1:15" x14ac:dyDescent="0.25">
      <c r="A69" t="s">
        <v>13</v>
      </c>
      <c r="B69">
        <f>AVERAGE(B65:B67)</f>
        <v>3.5043333333333336E-2</v>
      </c>
      <c r="C69">
        <f>AVERAGE(C65:C67)</f>
        <v>3.3476666666666662E-2</v>
      </c>
      <c r="D69">
        <f t="shared" ref="D69" si="21">AVERAGE(D65:D67)</f>
        <v>2.3476666666666663E-2</v>
      </c>
      <c r="E69">
        <f>AVERAGE(B65:D67)</f>
        <v>3.0665555555555557E-2</v>
      </c>
      <c r="H69" t="s">
        <v>13</v>
      </c>
      <c r="I69">
        <f>AVERAGE(I65:I67)</f>
        <v>4.9499999999999995E-2</v>
      </c>
      <c r="J69">
        <f t="shared" ref="J69:K69" si="22">AVERAGE(J65:J67)</f>
        <v>2.6836666666666665E-2</v>
      </c>
      <c r="K69">
        <f t="shared" si="22"/>
        <v>5.6743333333333333E-2</v>
      </c>
      <c r="L69">
        <f>AVERAGE(I65:K67)</f>
        <v>4.4359999999999997E-2</v>
      </c>
    </row>
    <row r="70" spans="1:15" x14ac:dyDescent="0.25">
      <c r="A70" t="s">
        <v>14</v>
      </c>
      <c r="B70">
        <f>MAX(B65:B67)-MIN(B65:B67)</f>
        <v>2.1860000000000001E-2</v>
      </c>
      <c r="C70">
        <f t="shared" ref="C70:D70" si="23">MAX(C65:C67)-MIN(C65:C67)</f>
        <v>5.7540000000000001E-2</v>
      </c>
      <c r="D70">
        <f t="shared" si="23"/>
        <v>2.0720000000000002E-2</v>
      </c>
      <c r="E70">
        <f>MAX(B65:D67)-MIN(B65:D67)</f>
        <v>5.7540000000000001E-2</v>
      </c>
      <c r="H70" t="s">
        <v>14</v>
      </c>
      <c r="I70">
        <f>MAX(I65:I67)-MIN(I65:I67)</f>
        <v>7.5600000000000001E-2</v>
      </c>
      <c r="J70">
        <f t="shared" ref="J70:K70" si="24">MAX(J65:J67)-MIN(J65:J67)</f>
        <v>9.2120000000000007E-2</v>
      </c>
      <c r="K70">
        <f t="shared" si="24"/>
        <v>0.10841000000000001</v>
      </c>
      <c r="L70">
        <f>MAX(I65:K67)-MIN(I65:K67)</f>
        <v>0.1585</v>
      </c>
    </row>
    <row r="71" spans="1:15" x14ac:dyDescent="0.25">
      <c r="A71" t="s">
        <v>15</v>
      </c>
      <c r="B71">
        <f>MAX(B65:B67)</f>
        <v>4.376E-2</v>
      </c>
      <c r="C71">
        <f t="shared" ref="C71:D71" si="25">MAX(C65:C67)</f>
        <v>5.756E-2</v>
      </c>
      <c r="D71">
        <f t="shared" si="25"/>
        <v>3.5810000000000002E-2</v>
      </c>
      <c r="E71">
        <f>MAX(B65:D67)</f>
        <v>5.756E-2</v>
      </c>
      <c r="H71" t="s">
        <v>15</v>
      </c>
      <c r="I71">
        <f>MAX(I65:I67)</f>
        <v>7.51E-2</v>
      </c>
      <c r="J71">
        <f t="shared" ref="J71:K71" si="26">MAX(J65:J67)</f>
        <v>6.2420000000000003E-2</v>
      </c>
      <c r="K71">
        <f t="shared" si="26"/>
        <v>0.1288</v>
      </c>
      <c r="L71">
        <f>MAX(I65:K67)</f>
        <v>0.1288</v>
      </c>
    </row>
    <row r="72" spans="1:15" x14ac:dyDescent="0.25">
      <c r="A72" t="s">
        <v>16</v>
      </c>
      <c r="B72">
        <f>MIN(B65:B67)</f>
        <v>2.1899999999999999E-2</v>
      </c>
      <c r="C72">
        <f t="shared" ref="C72:D72" si="27">MIN(C65:C67)</f>
        <v>2.0000000000000002E-5</v>
      </c>
      <c r="D72">
        <f t="shared" si="27"/>
        <v>1.5089999999999999E-2</v>
      </c>
      <c r="E72">
        <f>MIN(B65:D67)</f>
        <v>2.0000000000000002E-5</v>
      </c>
      <c r="H72" t="s">
        <v>16</v>
      </c>
      <c r="I72">
        <f>MIN(I65:I67)</f>
        <v>-5.0000000000000001E-4</v>
      </c>
      <c r="J72">
        <f t="shared" ref="J72:K72" si="28">MIN(J65:J67)</f>
        <v>-2.9700000000000001E-2</v>
      </c>
      <c r="K72">
        <f t="shared" si="28"/>
        <v>2.0389999999999998E-2</v>
      </c>
      <c r="L72">
        <f>MIN(I65:K67)</f>
        <v>-2.9700000000000001E-2</v>
      </c>
    </row>
    <row r="74" spans="1:15" s="7" customFormat="1" x14ac:dyDescent="0.25"/>
    <row r="76" spans="1:15" x14ac:dyDescent="0.25">
      <c r="A76" s="6" t="s">
        <v>22</v>
      </c>
    </row>
    <row r="77" spans="1:15" x14ac:dyDescent="0.25">
      <c r="A77" t="s">
        <v>29</v>
      </c>
      <c r="J77" t="s">
        <v>30</v>
      </c>
    </row>
    <row r="78" spans="1:15" x14ac:dyDescent="0.25">
      <c r="A78" t="s">
        <v>23</v>
      </c>
      <c r="J78" t="s">
        <v>32</v>
      </c>
    </row>
    <row r="79" spans="1:15" x14ac:dyDescent="0.25">
      <c r="A79" t="s">
        <v>24</v>
      </c>
      <c r="J79" t="s">
        <v>31</v>
      </c>
    </row>
    <row r="81" spans="1:11" x14ac:dyDescent="0.25">
      <c r="A81" t="s">
        <v>3</v>
      </c>
    </row>
    <row r="82" spans="1:11" x14ac:dyDescent="0.25">
      <c r="A82" t="s">
        <v>1</v>
      </c>
      <c r="J82" t="s">
        <v>6</v>
      </c>
    </row>
    <row r="84" spans="1:11" x14ac:dyDescent="0.25">
      <c r="B84" t="s">
        <v>25</v>
      </c>
      <c r="K84" t="s">
        <v>25</v>
      </c>
    </row>
    <row r="85" spans="1:11" x14ac:dyDescent="0.25">
      <c r="A85" t="s">
        <v>26</v>
      </c>
      <c r="B85">
        <v>0.12570000000000001</v>
      </c>
      <c r="J85" t="s">
        <v>26</v>
      </c>
      <c r="K85">
        <v>3.1800000000000002E-2</v>
      </c>
    </row>
    <row r="86" spans="1:11" x14ac:dyDescent="0.25">
      <c r="A86" t="s">
        <v>27</v>
      </c>
      <c r="B86">
        <v>0.25650000000000001</v>
      </c>
      <c r="J86" t="s">
        <v>27</v>
      </c>
      <c r="K86">
        <v>-0.45610000000000001</v>
      </c>
    </row>
    <row r="87" spans="1:11" x14ac:dyDescent="0.25">
      <c r="A87" t="s">
        <v>28</v>
      </c>
      <c r="B87">
        <v>0.4541</v>
      </c>
      <c r="J87" t="s">
        <v>28</v>
      </c>
      <c r="K87">
        <v>3.8100000000000002E-2</v>
      </c>
    </row>
  </sheetData>
  <conditionalFormatting sqref="B6:D2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:K23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:R23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0:Y23 V9 W8 X8:Y9 V6:Y7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0:X23 V9 X9 V6:X8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6:X2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8:D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8:K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2:D54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2:K54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5:D6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5:K6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5:B8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85:K8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:D2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Ostrander</dc:creator>
  <cp:lastModifiedBy>Luke Ostrander</cp:lastModifiedBy>
  <dcterms:created xsi:type="dcterms:W3CDTF">2022-04-16T19:01:48Z</dcterms:created>
  <dcterms:modified xsi:type="dcterms:W3CDTF">2022-04-17T19:21:57Z</dcterms:modified>
</cp:coreProperties>
</file>