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Z.TEST" sheetId="1" r:id="rId1"/>
    <sheet name="2024.5.1" sheetId="2" r:id="rId2"/>
    <sheet name="2025.5.1" sheetId="3" r:id="rId3"/>
  </sheets>
  <definedNames>
    <definedName name="_688057.SH_20240501_to_20250810" localSheetId="1">'2024.5.1'!#REF!</definedName>
    <definedName name="_688057.SH_20240501_to_20250811" localSheetId="1">'2024.5.1'!$A$1:$A$311</definedName>
    <definedName name="_688057.SH_20250501_to_20250810" localSheetId="2">'2025.5.1'!$A$1:$K$73</definedName>
  </definedNames>
  <calcPr calcId="145621"/>
</workbook>
</file>

<file path=xl/calcChain.xml><?xml version="1.0" encoding="utf-8"?>
<calcChain xmlns="http://schemas.openxmlformats.org/spreadsheetml/2006/main">
  <c r="M2" i="2" l="1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2" i="3"/>
  <c r="M2" i="3"/>
  <c r="L2" i="2"/>
  <c r="L2" i="3" s="1"/>
  <c r="B2" i="1"/>
  <c r="S6" i="3" l="1"/>
  <c r="T6" i="3" s="1"/>
  <c r="S2" i="3"/>
  <c r="T2" i="3" s="1"/>
  <c r="S53" i="3"/>
  <c r="T53" i="3" s="1"/>
  <c r="S45" i="3"/>
  <c r="T45" i="3" s="1"/>
  <c r="S37" i="3"/>
  <c r="T37" i="3" s="1"/>
  <c r="S29" i="3"/>
  <c r="T29" i="3" s="1"/>
  <c r="S21" i="3"/>
  <c r="T21" i="3" s="1"/>
  <c r="S13" i="3"/>
  <c r="T13" i="3" s="1"/>
  <c r="S61" i="3"/>
  <c r="T61" i="3" s="1"/>
  <c r="S5" i="3"/>
  <c r="T5" i="3" s="1"/>
  <c r="S68" i="3"/>
  <c r="T68" i="3" s="1"/>
  <c r="S60" i="3"/>
  <c r="T60" i="3" s="1"/>
  <c r="S52" i="3"/>
  <c r="T52" i="3" s="1"/>
  <c r="S44" i="3"/>
  <c r="T44" i="3" s="1"/>
  <c r="S36" i="3"/>
  <c r="T36" i="3" s="1"/>
  <c r="S28" i="3"/>
  <c r="T28" i="3" s="1"/>
  <c r="S20" i="3"/>
  <c r="T20" i="3" s="1"/>
  <c r="S12" i="3"/>
  <c r="T12" i="3" s="1"/>
  <c r="S4" i="3"/>
  <c r="T4" i="3" s="1"/>
  <c r="S67" i="3"/>
  <c r="T67" i="3" s="1"/>
  <c r="S59" i="3"/>
  <c r="T59" i="3" s="1"/>
  <c r="S51" i="3"/>
  <c r="T51" i="3" s="1"/>
  <c r="S43" i="3"/>
  <c r="T43" i="3" s="1"/>
  <c r="S35" i="3"/>
  <c r="T35" i="3" s="1"/>
  <c r="S27" i="3"/>
  <c r="T27" i="3" s="1"/>
  <c r="S19" i="3"/>
  <c r="T19" i="3" s="1"/>
  <c r="S11" i="3"/>
  <c r="T11" i="3" s="1"/>
  <c r="S3" i="3"/>
  <c r="T3" i="3" s="1"/>
  <c r="S66" i="3"/>
  <c r="T66" i="3" s="1"/>
  <c r="S58" i="3"/>
  <c r="T58" i="3" s="1"/>
  <c r="S50" i="3"/>
  <c r="T50" i="3" s="1"/>
  <c r="S42" i="3"/>
  <c r="T42" i="3" s="1"/>
  <c r="S34" i="3"/>
  <c r="T34" i="3" s="1"/>
  <c r="S26" i="3"/>
  <c r="T26" i="3" s="1"/>
  <c r="S18" i="3"/>
  <c r="T18" i="3" s="1"/>
  <c r="S10" i="3"/>
  <c r="T10" i="3" s="1"/>
  <c r="S65" i="3"/>
  <c r="T65" i="3" s="1"/>
  <c r="S57" i="3"/>
  <c r="T57" i="3" s="1"/>
  <c r="S49" i="3"/>
  <c r="T49" i="3" s="1"/>
  <c r="S41" i="3"/>
  <c r="T41" i="3" s="1"/>
  <c r="S33" i="3"/>
  <c r="T33" i="3" s="1"/>
  <c r="S25" i="3"/>
  <c r="T25" i="3" s="1"/>
  <c r="S17" i="3"/>
  <c r="T17" i="3" s="1"/>
  <c r="S9" i="3"/>
  <c r="T9" i="3" s="1"/>
  <c r="S64" i="3"/>
  <c r="T64" i="3" s="1"/>
  <c r="S56" i="3"/>
  <c r="T56" i="3" s="1"/>
  <c r="S48" i="3"/>
  <c r="T48" i="3" s="1"/>
  <c r="S40" i="3"/>
  <c r="T40" i="3" s="1"/>
  <c r="S32" i="3"/>
  <c r="T32" i="3" s="1"/>
  <c r="S24" i="3"/>
  <c r="T24" i="3" s="1"/>
  <c r="S16" i="3"/>
  <c r="T16" i="3" s="1"/>
  <c r="S8" i="3"/>
  <c r="T8" i="3" s="1"/>
  <c r="S63" i="3"/>
  <c r="T63" i="3" s="1"/>
  <c r="S55" i="3"/>
  <c r="T55" i="3" s="1"/>
  <c r="S47" i="3"/>
  <c r="T47" i="3" s="1"/>
  <c r="S39" i="3"/>
  <c r="T39" i="3" s="1"/>
  <c r="S31" i="3"/>
  <c r="T31" i="3" s="1"/>
  <c r="S23" i="3"/>
  <c r="T23" i="3" s="1"/>
  <c r="S15" i="3"/>
  <c r="T15" i="3" s="1"/>
  <c r="S7" i="3"/>
  <c r="T7" i="3" s="1"/>
  <c r="S62" i="3"/>
  <c r="T62" i="3" s="1"/>
  <c r="S54" i="3"/>
  <c r="T54" i="3" s="1"/>
  <c r="S46" i="3"/>
  <c r="T46" i="3" s="1"/>
  <c r="S38" i="3"/>
  <c r="T38" i="3" s="1"/>
  <c r="S30" i="3"/>
  <c r="T30" i="3" s="1"/>
  <c r="S22" i="3"/>
  <c r="T22" i="3" s="1"/>
  <c r="S14" i="3"/>
  <c r="T14" i="3" s="1"/>
  <c r="N65" i="3"/>
  <c r="N33" i="3"/>
  <c r="N9" i="3"/>
  <c r="N57" i="3"/>
  <c r="N25" i="3"/>
  <c r="N10" i="3"/>
  <c r="N49" i="3"/>
  <c r="N41" i="3"/>
  <c r="N17" i="3"/>
  <c r="N40" i="3"/>
  <c r="N16" i="3"/>
  <c r="N8" i="3"/>
  <c r="N56" i="3"/>
  <c r="N63" i="3"/>
  <c r="N55" i="3"/>
  <c r="N47" i="3"/>
  <c r="N39" i="3"/>
  <c r="N31" i="3"/>
  <c r="N23" i="3"/>
  <c r="N15" i="3"/>
  <c r="N7" i="3"/>
  <c r="N48" i="3"/>
  <c r="N62" i="3"/>
  <c r="N54" i="3"/>
  <c r="N46" i="3"/>
  <c r="N38" i="3"/>
  <c r="N30" i="3"/>
  <c r="N22" i="3"/>
  <c r="N14" i="3"/>
  <c r="N6" i="3"/>
  <c r="N2" i="3"/>
  <c r="N69" i="3"/>
  <c r="N61" i="3"/>
  <c r="N53" i="3"/>
  <c r="N45" i="3"/>
  <c r="N37" i="3"/>
  <c r="N29" i="3"/>
  <c r="N21" i="3"/>
  <c r="N13" i="3"/>
  <c r="N5" i="3"/>
  <c r="N24" i="3"/>
  <c r="N68" i="3"/>
  <c r="N60" i="3"/>
  <c r="N52" i="3"/>
  <c r="N44" i="3"/>
  <c r="N36" i="3"/>
  <c r="N28" i="3"/>
  <c r="N20" i="3"/>
  <c r="N12" i="3"/>
  <c r="N4" i="3"/>
  <c r="N32" i="3"/>
  <c r="N67" i="3"/>
  <c r="N59" i="3"/>
  <c r="N51" i="3"/>
  <c r="N43" i="3"/>
  <c r="N35" i="3"/>
  <c r="N27" i="3"/>
  <c r="N19" i="3"/>
  <c r="N11" i="3"/>
  <c r="N3" i="3"/>
  <c r="N64" i="3"/>
  <c r="N66" i="3"/>
  <c r="N58" i="3"/>
  <c r="N50" i="3"/>
  <c r="N42" i="3"/>
  <c r="N34" i="3"/>
  <c r="N26" i="3"/>
  <c r="N18" i="3"/>
  <c r="O68" i="3" l="1"/>
  <c r="O67" i="3"/>
  <c r="P67" i="3"/>
  <c r="P52" i="3"/>
  <c r="Q52" i="3"/>
  <c r="O52" i="3"/>
  <c r="P37" i="3"/>
  <c r="Q37" i="3"/>
  <c r="O37" i="3"/>
  <c r="Q22" i="3"/>
  <c r="O22" i="3"/>
  <c r="P22" i="3"/>
  <c r="Q15" i="3"/>
  <c r="O15" i="3"/>
  <c r="P15" i="3"/>
  <c r="P8" i="3"/>
  <c r="Q8" i="3"/>
  <c r="O8" i="3"/>
  <c r="P57" i="3"/>
  <c r="O57" i="3"/>
  <c r="Q57" i="3"/>
  <c r="P45" i="3"/>
  <c r="Q45" i="3"/>
  <c r="O45" i="3"/>
  <c r="Q30" i="3"/>
  <c r="O30" i="3"/>
  <c r="P30" i="3"/>
  <c r="Q23" i="3"/>
  <c r="O23" i="3"/>
  <c r="P23" i="3"/>
  <c r="P16" i="3"/>
  <c r="Q16" i="3"/>
  <c r="O16" i="3"/>
  <c r="P9" i="3"/>
  <c r="Q9" i="3"/>
  <c r="O9" i="3"/>
  <c r="P18" i="3"/>
  <c r="Q18" i="3"/>
  <c r="O18" i="3"/>
  <c r="P34" i="3"/>
  <c r="Q34" i="3"/>
  <c r="O34" i="3"/>
  <c r="P53" i="3"/>
  <c r="Q53" i="3"/>
  <c r="O53" i="3"/>
  <c r="Q38" i="3"/>
  <c r="O38" i="3"/>
  <c r="P38" i="3"/>
  <c r="Q31" i="3"/>
  <c r="O31" i="3"/>
  <c r="P31" i="3"/>
  <c r="P40" i="3"/>
  <c r="Q40" i="3"/>
  <c r="O40" i="3"/>
  <c r="P33" i="3"/>
  <c r="O33" i="3"/>
  <c r="Q33" i="3"/>
  <c r="P32" i="3"/>
  <c r="Q32" i="3"/>
  <c r="O32" i="3"/>
  <c r="P42" i="3"/>
  <c r="Q42" i="3"/>
  <c r="O42" i="3"/>
  <c r="P12" i="3"/>
  <c r="Q12" i="3"/>
  <c r="O12" i="3"/>
  <c r="P24" i="3"/>
  <c r="Q24" i="3"/>
  <c r="O24" i="3"/>
  <c r="P61" i="3"/>
  <c r="Q61" i="3"/>
  <c r="O61" i="3"/>
  <c r="Q46" i="3"/>
  <c r="O46" i="3"/>
  <c r="P46" i="3"/>
  <c r="Q39" i="3"/>
  <c r="O39" i="3"/>
  <c r="P39" i="3"/>
  <c r="P17" i="3"/>
  <c r="O17" i="3"/>
  <c r="Q17" i="3"/>
  <c r="P65" i="3"/>
  <c r="O65" i="3"/>
  <c r="Q3" i="3"/>
  <c r="O3" i="3"/>
  <c r="P3" i="3"/>
  <c r="Q19" i="3"/>
  <c r="O19" i="3"/>
  <c r="P19" i="3"/>
  <c r="Q35" i="3"/>
  <c r="O35" i="3"/>
  <c r="P35" i="3"/>
  <c r="P20" i="3"/>
  <c r="Q20" i="3"/>
  <c r="O20" i="3"/>
  <c r="P5" i="3"/>
  <c r="Q5" i="3"/>
  <c r="O5" i="3"/>
  <c r="Q54" i="3"/>
  <c r="O54" i="3"/>
  <c r="P54" i="3"/>
  <c r="Q47" i="3"/>
  <c r="O47" i="3"/>
  <c r="P47" i="3"/>
  <c r="P41" i="3"/>
  <c r="Q41" i="3"/>
  <c r="O41" i="3"/>
  <c r="Q11" i="3"/>
  <c r="O11" i="3"/>
  <c r="P11" i="3"/>
  <c r="Q27" i="3"/>
  <c r="O27" i="3"/>
  <c r="P27" i="3"/>
  <c r="P58" i="3"/>
  <c r="Q58" i="3"/>
  <c r="O58" i="3"/>
  <c r="Q43" i="3"/>
  <c r="O43" i="3"/>
  <c r="P43" i="3"/>
  <c r="P28" i="3"/>
  <c r="Q28" i="3"/>
  <c r="O28" i="3"/>
  <c r="P13" i="3"/>
  <c r="Q13" i="3"/>
  <c r="O13" i="3"/>
  <c r="Q2" i="3"/>
  <c r="P2" i="3"/>
  <c r="O2" i="3"/>
  <c r="Q62" i="3"/>
  <c r="O62" i="3"/>
  <c r="P62" i="3"/>
  <c r="Q55" i="3"/>
  <c r="O55" i="3"/>
  <c r="P55" i="3"/>
  <c r="P49" i="3"/>
  <c r="O49" i="3"/>
  <c r="Q49" i="3"/>
  <c r="P60" i="3"/>
  <c r="Q60" i="3"/>
  <c r="O60" i="3"/>
  <c r="P50" i="3"/>
  <c r="Q50" i="3"/>
  <c r="O50" i="3"/>
  <c r="P66" i="3"/>
  <c r="O66" i="3"/>
  <c r="Q51" i="3"/>
  <c r="O51" i="3"/>
  <c r="P51" i="3"/>
  <c r="P36" i="3"/>
  <c r="Q36" i="3"/>
  <c r="O36" i="3"/>
  <c r="P21" i="3"/>
  <c r="Q21" i="3"/>
  <c r="O21" i="3"/>
  <c r="Q6" i="3"/>
  <c r="O6" i="3"/>
  <c r="P6" i="3"/>
  <c r="P48" i="3"/>
  <c r="Q48" i="3"/>
  <c r="O48" i="3"/>
  <c r="Q63" i="3"/>
  <c r="O63" i="3"/>
  <c r="P63" i="3"/>
  <c r="P10" i="3"/>
  <c r="Q10" i="3"/>
  <c r="O10" i="3"/>
  <c r="P26" i="3"/>
  <c r="Q26" i="3"/>
  <c r="O26" i="3"/>
  <c r="P4" i="3"/>
  <c r="Q4" i="3"/>
  <c r="O4" i="3"/>
  <c r="P64" i="3"/>
  <c r="O64" i="3"/>
  <c r="Q59" i="3"/>
  <c r="O59" i="3"/>
  <c r="P59" i="3"/>
  <c r="P44" i="3"/>
  <c r="Q44" i="3"/>
  <c r="O44" i="3"/>
  <c r="P29" i="3"/>
  <c r="Q29" i="3"/>
  <c r="O29" i="3"/>
  <c r="Q14" i="3"/>
  <c r="O14" i="3"/>
  <c r="P14" i="3"/>
  <c r="Q7" i="3"/>
  <c r="O7" i="3"/>
  <c r="P7" i="3"/>
  <c r="P56" i="3"/>
  <c r="Q56" i="3"/>
  <c r="O56" i="3"/>
  <c r="P25" i="3"/>
  <c r="Q25" i="3"/>
  <c r="O25" i="3"/>
</calcChain>
</file>

<file path=xl/comments1.xml><?xml version="1.0" encoding="utf-8"?>
<comments xmlns="http://schemas.openxmlformats.org/spreadsheetml/2006/main">
  <authors>
    <author>作者</author>
  </authors>
  <commentLis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PC:越低越罕见</t>
        </r>
      </text>
    </comment>
  </commentList>
</comments>
</file>

<file path=xl/connections.xml><?xml version="1.0" encoding="utf-8"?>
<connections xmlns="http://schemas.openxmlformats.org/spreadsheetml/2006/main">
  <connection id="1" name="688057.SH_20240501_to_20250810" type="6" refreshedVersion="4" background="1">
    <textPr codePage="936" sourceFile="C:\Users\Administrator\Desktop\资料\程序\tare\688057.SH_20240501_to_20250810.csv" tab="0" semicolon="1">
      <textFields>
        <textField/>
      </textFields>
    </textPr>
  </connection>
  <connection id="2" name="688057.SH_20240501_to_202508101" type="6" refreshedVersion="4" background="1" saveData="1">
    <textPr codePage="936" sourceFile="C:\Users\Administrator\Desktop\资料\程序\tare\688057.SH_20240501_to_20250810.csv" tab="0" semicolon="1">
      <textFields>
        <textField/>
      </textFields>
    </textPr>
  </connection>
  <connection id="3" name="688057.SH_20250501_to_20250810" type="6" refreshedVersion="4" background="1" saveData="1">
    <textPr codePage="936" sourceFile="C:\Users\Administrator\Desktop\资料\程序\tare\688057.SH_20250501_to_20250810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<sst xmlns="http://schemas.openxmlformats.org/spreadsheetml/2006/main" count="418" uniqueCount="27">
  <si>
    <t>ts_code</t>
  </si>
  <si>
    <t>trade_date</t>
  </si>
  <si>
    <t>open</t>
  </si>
  <si>
    <t>high</t>
  </si>
  <si>
    <t>low</t>
  </si>
  <si>
    <t>close</t>
  </si>
  <si>
    <t>pre_close</t>
  </si>
  <si>
    <t>change</t>
  </si>
  <si>
    <t>pct_chg</t>
  </si>
  <si>
    <t>vol</t>
  </si>
  <si>
    <t>amount</t>
  </si>
  <si>
    <t>688057.SH</t>
  </si>
  <si>
    <t>std_population</t>
    <phoneticPr fontId="1" type="noConversion"/>
  </si>
  <si>
    <t>三日概率</t>
    <phoneticPr fontId="1" type="noConversion"/>
  </si>
  <si>
    <t>七日概率</t>
    <phoneticPr fontId="1" type="noConversion"/>
  </si>
  <si>
    <t>N/A</t>
    <phoneticPr fontId="1" type="noConversion"/>
  </si>
  <si>
    <t>N/A</t>
    <phoneticPr fontId="1" type="noConversion"/>
  </si>
  <si>
    <t>一日概率</t>
    <phoneticPr fontId="1" type="noConversion"/>
  </si>
  <si>
    <t>change平均值</t>
    <phoneticPr fontId="1" type="noConversion"/>
  </si>
  <si>
    <t>change总体标准差</t>
    <phoneticPr fontId="1" type="noConversion"/>
  </si>
  <si>
    <t>出现概率</t>
    <phoneticPr fontId="1" type="noConversion"/>
  </si>
  <si>
    <t>Z-test ON delta change</t>
    <phoneticPr fontId="1" type="noConversion"/>
  </si>
  <si>
    <t>delta change（today - yesterday）相邻日变化值差值</t>
    <phoneticPr fontId="1" type="noConversion"/>
  </si>
  <si>
    <t>change_norm_pdf概率密度函数</t>
    <phoneticPr fontId="1" type="noConversion"/>
  </si>
  <si>
    <t>change_population_mean总体平均值（24/5/1~25/5/1）</t>
    <phoneticPr fontId="1" type="noConversion"/>
  </si>
  <si>
    <t>change_population_std总体标准差（24/5/1~25/5/1）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</si>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</sst>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_);[Red]\(0.00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NumberFormat="1"/>
    <xf numFmtId="0" fontId="3" fillId="0" borderId="0" xfId="0" applyFont="1"/>
    <xf numFmtId="0" fontId="4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0" fontId="4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0" fillId="0" borderId="0" xfId="0" applyFill="1"/>
    <xf numFmtId="0" fontId="3" fillId="2" borderId="0" xfId="0" applyFont="1" applyFill="1"/>
    <xf numFmtId="0" fontId="3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76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77" formatCode="0.0000_);[Red]\(0.0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77" formatCode="0.0000_);[Red]\(0.00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77" formatCode="0.0000_);[Red]\(0.0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77" formatCode="0.0000_);[Red]\(0.0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77" formatCode="0.0000_);[Red]\(0.0000\)"/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276225</xdr:colOff>
      <xdr:row>1</xdr:row>
      <xdr:rowOff>38100</xdr:rowOff>
    </xdr:from>
    <xdr:to>
      <xdr:col>41</xdr:col>
      <xdr:colOff>171450</xdr:colOff>
      <xdr:row>48</xdr:row>
      <xdr:rowOff>95250</xdr:rowOff>
    </xdr:to>
    <xdr:pic>
      <xdr:nvPicPr>
        <xdr:cNvPr id="2" name="图片 1" descr="Z Scores (Z Value) &amp; Z Table &amp; Z Transformations | Six Sigma Study Gu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1625" y="304800"/>
          <a:ext cx="15725775" cy="1259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688057.SH_20240501_to_2025081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88057.SH_20250501_to_20250810" connectionId="3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表2" displayName="表2" ref="O1:Q69" totalsRowShown="0" headerRowDxfId="8">
  <autoFilter ref="O1:Q69"/>
  <tableColumns count="3">
    <tableColumn id="1" name="一日概率" dataDxfId="7"/>
    <tableColumn id="2" name="三日概率" dataDxfId="6"/>
    <tableColumn id="3" name="七日概率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S1:T69" totalsRowShown="0" dataDxfId="4">
  <autoFilter ref="S1:T69"/>
  <tableColumns count="2">
    <tableColumn id="1" name="Z-test ON delta change" dataDxfId="3"/>
    <tableColumn id="2" name="出现概率" dataDxfId="2">
      <calculatedColumnFormula>IF(表3[[#This Row],[Z-test ON delta change]]&gt;0,1-_xlfn.NORM.S.DIST(S2,TRUE),_xlfn.NORM.S.DIST(S2,TRUE))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E9" sqref="E9"/>
    </sheetView>
  </sheetViews>
  <sheetFormatPr defaultRowHeight="13.5" x14ac:dyDescent="0.15"/>
  <cols>
    <col min="2" max="2" width="16.125" bestFit="1" customWidth="1"/>
  </cols>
  <sheetData>
    <row r="1" spans="2:2" x14ac:dyDescent="0.15">
      <c r="B1" t="s">
        <v>12</v>
      </c>
    </row>
    <row r="2" spans="2:2" x14ac:dyDescent="0.15">
      <c r="B2">
        <f>_xlfn.STDEV.P('2024.5.1'!H:H,'2024.5.1'!H1)</f>
        <v>0.22161727234271336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"/>
  <sheetViews>
    <sheetView topLeftCell="B1" workbookViewId="0">
      <selection activeCell="D19" sqref="D19"/>
    </sheetView>
  </sheetViews>
  <sheetFormatPr defaultRowHeight="13.5" x14ac:dyDescent="0.15"/>
  <cols>
    <col min="1" max="1" width="11.375" customWidth="1"/>
    <col min="12" max="12" width="54" bestFit="1" customWidth="1"/>
    <col min="13" max="13" width="52.875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25</v>
      </c>
    </row>
    <row r="2" spans="1:13" x14ac:dyDescent="0.15">
      <c r="A2" t="s">
        <v>11</v>
      </c>
      <c r="B2">
        <v>20250808</v>
      </c>
      <c r="C2">
        <v>13.25</v>
      </c>
      <c r="D2">
        <v>14.19</v>
      </c>
      <c r="E2">
        <v>13.2</v>
      </c>
      <c r="F2">
        <v>13.8</v>
      </c>
      <c r="G2">
        <v>13.25</v>
      </c>
      <c r="H2">
        <v>0.55000000000000004</v>
      </c>
      <c r="I2">
        <v>4.1509</v>
      </c>
      <c r="J2">
        <v>69227</v>
      </c>
      <c r="K2">
        <v>95032.823999999993</v>
      </c>
      <c r="L2">
        <f>AVERAGE(H70:H311)</f>
        <v>1.9834710743801692E-3</v>
      </c>
      <c r="M2">
        <f>_xlfn.STDEV.P(H70:H311)</f>
        <v>0.23916217339148785</v>
      </c>
    </row>
    <row r="3" spans="1:13" x14ac:dyDescent="0.15">
      <c r="A3" t="s">
        <v>11</v>
      </c>
      <c r="B3">
        <v>20250807</v>
      </c>
      <c r="C3">
        <v>13.17</v>
      </c>
      <c r="D3">
        <v>13.68</v>
      </c>
      <c r="E3">
        <v>13.12</v>
      </c>
      <c r="F3">
        <v>13.25</v>
      </c>
      <c r="G3">
        <v>13.17</v>
      </c>
      <c r="H3">
        <v>0.08</v>
      </c>
      <c r="I3">
        <v>0.60740000000000005</v>
      </c>
      <c r="J3">
        <v>41933.120000000003</v>
      </c>
      <c r="K3">
        <v>56017.968000000001</v>
      </c>
    </row>
    <row r="4" spans="1:13" x14ac:dyDescent="0.15">
      <c r="A4" t="s">
        <v>11</v>
      </c>
      <c r="B4">
        <v>20250806</v>
      </c>
      <c r="C4">
        <v>13.23</v>
      </c>
      <c r="D4">
        <v>13.23</v>
      </c>
      <c r="E4">
        <v>13.1</v>
      </c>
      <c r="F4">
        <v>13.17</v>
      </c>
      <c r="G4">
        <v>13.1</v>
      </c>
      <c r="H4">
        <v>7.0000000000000007E-2</v>
      </c>
      <c r="I4">
        <v>0.53439999999999999</v>
      </c>
      <c r="J4">
        <v>17876.689999999999</v>
      </c>
      <c r="K4">
        <v>23544.077000000001</v>
      </c>
    </row>
    <row r="5" spans="1:13" x14ac:dyDescent="0.15">
      <c r="A5" t="s">
        <v>11</v>
      </c>
      <c r="B5">
        <v>20250805</v>
      </c>
      <c r="C5">
        <v>13.13</v>
      </c>
      <c r="D5">
        <v>13.19</v>
      </c>
      <c r="E5">
        <v>13.06</v>
      </c>
      <c r="F5">
        <v>13.1</v>
      </c>
      <c r="G5">
        <v>13.11</v>
      </c>
      <c r="H5">
        <v>-0.01</v>
      </c>
      <c r="I5">
        <v>-7.6300000000000007E-2</v>
      </c>
      <c r="J5">
        <v>18417.560000000001</v>
      </c>
      <c r="K5">
        <v>24136.04</v>
      </c>
    </row>
    <row r="6" spans="1:13" x14ac:dyDescent="0.15">
      <c r="A6" t="s">
        <v>11</v>
      </c>
      <c r="B6">
        <v>20250804</v>
      </c>
      <c r="C6">
        <v>13</v>
      </c>
      <c r="D6">
        <v>13.11</v>
      </c>
      <c r="E6">
        <v>12.8</v>
      </c>
      <c r="F6">
        <v>13.11</v>
      </c>
      <c r="G6">
        <v>12.96</v>
      </c>
      <c r="H6">
        <v>0.15</v>
      </c>
      <c r="I6">
        <v>1.1574</v>
      </c>
      <c r="J6">
        <v>22235.360000000001</v>
      </c>
      <c r="K6">
        <v>28986.978999999999</v>
      </c>
    </row>
    <row r="7" spans="1:13" x14ac:dyDescent="0.15">
      <c r="A7" t="s">
        <v>11</v>
      </c>
      <c r="B7">
        <v>20250801</v>
      </c>
      <c r="C7">
        <v>12.73</v>
      </c>
      <c r="D7">
        <v>12.97</v>
      </c>
      <c r="E7">
        <v>12.71</v>
      </c>
      <c r="F7">
        <v>12.96</v>
      </c>
      <c r="G7">
        <v>12.68</v>
      </c>
      <c r="H7">
        <v>0.28000000000000003</v>
      </c>
      <c r="I7">
        <v>2.2082000000000002</v>
      </c>
      <c r="J7">
        <v>22161.05</v>
      </c>
      <c r="K7">
        <v>28558.093000000001</v>
      </c>
    </row>
    <row r="8" spans="1:13" x14ac:dyDescent="0.15">
      <c r="A8" t="s">
        <v>11</v>
      </c>
      <c r="B8">
        <v>20250731</v>
      </c>
      <c r="C8">
        <v>12.93</v>
      </c>
      <c r="D8">
        <v>12.95</v>
      </c>
      <c r="E8">
        <v>12.66</v>
      </c>
      <c r="F8">
        <v>12.68</v>
      </c>
      <c r="G8">
        <v>12.93</v>
      </c>
      <c r="H8">
        <v>-0.25</v>
      </c>
      <c r="I8">
        <v>-1.9335</v>
      </c>
      <c r="J8">
        <v>20654.95</v>
      </c>
      <c r="K8">
        <v>26399.268</v>
      </c>
    </row>
    <row r="9" spans="1:13" x14ac:dyDescent="0.15">
      <c r="A9" t="s">
        <v>11</v>
      </c>
      <c r="B9">
        <v>20250730</v>
      </c>
      <c r="C9">
        <v>12.99</v>
      </c>
      <c r="D9">
        <v>13.03</v>
      </c>
      <c r="E9">
        <v>12.83</v>
      </c>
      <c r="F9">
        <v>12.93</v>
      </c>
      <c r="G9">
        <v>12.99</v>
      </c>
      <c r="H9">
        <v>-0.06</v>
      </c>
      <c r="I9">
        <v>-0.46189999999999998</v>
      </c>
      <c r="J9">
        <v>21138.93</v>
      </c>
      <c r="K9">
        <v>27304.496999999999</v>
      </c>
    </row>
    <row r="10" spans="1:13" x14ac:dyDescent="0.15">
      <c r="A10" t="s">
        <v>11</v>
      </c>
      <c r="B10">
        <v>20250729</v>
      </c>
      <c r="C10">
        <v>12.88</v>
      </c>
      <c r="D10">
        <v>13</v>
      </c>
      <c r="E10">
        <v>12.8</v>
      </c>
      <c r="F10">
        <v>12.99</v>
      </c>
      <c r="G10">
        <v>12.84</v>
      </c>
      <c r="H10">
        <v>0.15</v>
      </c>
      <c r="I10">
        <v>1.1681999999999999</v>
      </c>
      <c r="J10">
        <v>25677.11</v>
      </c>
      <c r="K10">
        <v>33140.002</v>
      </c>
    </row>
    <row r="11" spans="1:13" x14ac:dyDescent="0.15">
      <c r="A11" t="s">
        <v>11</v>
      </c>
      <c r="B11">
        <v>20250728</v>
      </c>
      <c r="C11">
        <v>12.86</v>
      </c>
      <c r="D11">
        <v>12.94</v>
      </c>
      <c r="E11">
        <v>12.73</v>
      </c>
      <c r="F11">
        <v>12.84</v>
      </c>
      <c r="G11">
        <v>12.83</v>
      </c>
      <c r="H11">
        <v>0.01</v>
      </c>
      <c r="I11">
        <v>7.7899999999999997E-2</v>
      </c>
      <c r="J11">
        <v>23179.61</v>
      </c>
      <c r="K11">
        <v>29653.416000000001</v>
      </c>
    </row>
    <row r="12" spans="1:13" x14ac:dyDescent="0.15">
      <c r="A12" t="s">
        <v>11</v>
      </c>
      <c r="B12">
        <v>20250725</v>
      </c>
      <c r="C12">
        <v>12.75</v>
      </c>
      <c r="D12">
        <v>12.84</v>
      </c>
      <c r="E12">
        <v>12.7</v>
      </c>
      <c r="F12">
        <v>12.83</v>
      </c>
      <c r="G12">
        <v>12.78</v>
      </c>
      <c r="H12">
        <v>0.05</v>
      </c>
      <c r="I12">
        <v>0.39119999999999999</v>
      </c>
      <c r="J12">
        <v>15623.34</v>
      </c>
      <c r="K12">
        <v>19954.717000000001</v>
      </c>
    </row>
    <row r="13" spans="1:13" x14ac:dyDescent="0.15">
      <c r="A13" t="s">
        <v>11</v>
      </c>
      <c r="B13">
        <v>20250724</v>
      </c>
      <c r="C13">
        <v>12.7</v>
      </c>
      <c r="D13">
        <v>12.83</v>
      </c>
      <c r="E13">
        <v>12.67</v>
      </c>
      <c r="F13">
        <v>12.78</v>
      </c>
      <c r="G13">
        <v>12.69</v>
      </c>
      <c r="H13">
        <v>0.09</v>
      </c>
      <c r="I13">
        <v>0.70920000000000005</v>
      </c>
      <c r="J13">
        <v>19509.830000000002</v>
      </c>
      <c r="K13">
        <v>24902.263999999999</v>
      </c>
    </row>
    <row r="14" spans="1:13" x14ac:dyDescent="0.15">
      <c r="A14" t="s">
        <v>11</v>
      </c>
      <c r="B14">
        <v>20250723</v>
      </c>
      <c r="C14">
        <v>12.78</v>
      </c>
      <c r="D14">
        <v>12.81</v>
      </c>
      <c r="E14">
        <v>12.67</v>
      </c>
      <c r="F14">
        <v>12.69</v>
      </c>
      <c r="G14">
        <v>12.78</v>
      </c>
      <c r="H14">
        <v>-0.09</v>
      </c>
      <c r="I14">
        <v>-0.70420000000000005</v>
      </c>
      <c r="J14">
        <v>18158.919999999998</v>
      </c>
      <c r="K14">
        <v>23090.598000000002</v>
      </c>
    </row>
    <row r="15" spans="1:13" x14ac:dyDescent="0.15">
      <c r="A15" t="s">
        <v>11</v>
      </c>
      <c r="B15">
        <v>20250722</v>
      </c>
      <c r="C15">
        <v>12.81</v>
      </c>
      <c r="D15">
        <v>12.83</v>
      </c>
      <c r="E15">
        <v>12.66</v>
      </c>
      <c r="F15">
        <v>12.78</v>
      </c>
      <c r="G15">
        <v>12.73</v>
      </c>
      <c r="H15">
        <v>0.05</v>
      </c>
      <c r="I15">
        <v>0.39279999999999998</v>
      </c>
      <c r="J15">
        <v>19594.59</v>
      </c>
      <c r="K15">
        <v>24938.981</v>
      </c>
    </row>
    <row r="16" spans="1:13" x14ac:dyDescent="0.15">
      <c r="A16" t="s">
        <v>11</v>
      </c>
      <c r="B16">
        <v>20250721</v>
      </c>
      <c r="C16">
        <v>12.41</v>
      </c>
      <c r="D16">
        <v>12.86</v>
      </c>
      <c r="E16">
        <v>12.41</v>
      </c>
      <c r="F16">
        <v>12.73</v>
      </c>
      <c r="G16">
        <v>12.37</v>
      </c>
      <c r="H16">
        <v>0.36</v>
      </c>
      <c r="I16">
        <v>2.9102999999999999</v>
      </c>
      <c r="J16">
        <v>29372.03</v>
      </c>
      <c r="K16">
        <v>37375.557999999997</v>
      </c>
    </row>
    <row r="17" spans="1:11" x14ac:dyDescent="0.15">
      <c r="A17" t="s">
        <v>11</v>
      </c>
      <c r="B17">
        <v>20250718</v>
      </c>
      <c r="C17">
        <v>12.34</v>
      </c>
      <c r="D17">
        <v>12.38</v>
      </c>
      <c r="E17">
        <v>12.28</v>
      </c>
      <c r="F17">
        <v>12.37</v>
      </c>
      <c r="G17">
        <v>12.25</v>
      </c>
      <c r="H17">
        <v>0.12</v>
      </c>
      <c r="I17">
        <v>0.97960000000000003</v>
      </c>
      <c r="J17">
        <v>14111.14</v>
      </c>
      <c r="K17">
        <v>17411.36</v>
      </c>
    </row>
    <row r="18" spans="1:11" x14ac:dyDescent="0.15">
      <c r="A18" t="s">
        <v>11</v>
      </c>
      <c r="B18">
        <v>20250717</v>
      </c>
      <c r="C18">
        <v>12.34</v>
      </c>
      <c r="D18">
        <v>12.35</v>
      </c>
      <c r="E18">
        <v>12.25</v>
      </c>
      <c r="F18">
        <v>12.25</v>
      </c>
      <c r="G18">
        <v>12.27</v>
      </c>
      <c r="H18">
        <v>-0.02</v>
      </c>
      <c r="I18">
        <v>-0.16300000000000001</v>
      </c>
      <c r="J18">
        <v>11668.12</v>
      </c>
      <c r="K18">
        <v>14347.986999999999</v>
      </c>
    </row>
    <row r="19" spans="1:11" x14ac:dyDescent="0.15">
      <c r="A19" t="s">
        <v>11</v>
      </c>
      <c r="B19">
        <v>20250716</v>
      </c>
      <c r="C19">
        <v>12.52</v>
      </c>
      <c r="D19">
        <v>12.64</v>
      </c>
      <c r="E19">
        <v>12.44</v>
      </c>
      <c r="F19">
        <v>12.52</v>
      </c>
      <c r="G19">
        <v>12.58</v>
      </c>
      <c r="H19">
        <v>-0.06</v>
      </c>
      <c r="I19">
        <v>-0.47689999999999999</v>
      </c>
      <c r="J19">
        <v>13613.51</v>
      </c>
      <c r="K19">
        <v>17053.417000000001</v>
      </c>
    </row>
    <row r="20" spans="1:11" x14ac:dyDescent="0.15">
      <c r="A20" t="s">
        <v>11</v>
      </c>
      <c r="B20">
        <v>20250715</v>
      </c>
      <c r="C20">
        <v>12.64</v>
      </c>
      <c r="D20">
        <v>12.68</v>
      </c>
      <c r="E20">
        <v>12.42</v>
      </c>
      <c r="F20">
        <v>12.58</v>
      </c>
      <c r="G20">
        <v>12.59</v>
      </c>
      <c r="H20">
        <v>-0.01</v>
      </c>
      <c r="I20">
        <v>-7.9399999999999998E-2</v>
      </c>
      <c r="J20">
        <v>22889.96</v>
      </c>
      <c r="K20">
        <v>28705.823</v>
      </c>
    </row>
    <row r="21" spans="1:11" x14ac:dyDescent="0.15">
      <c r="A21" t="s">
        <v>11</v>
      </c>
      <c r="B21">
        <v>20250714</v>
      </c>
      <c r="C21">
        <v>12.47</v>
      </c>
      <c r="D21">
        <v>12.65</v>
      </c>
      <c r="E21">
        <v>12.39</v>
      </c>
      <c r="F21">
        <v>12.59</v>
      </c>
      <c r="G21">
        <v>12.46</v>
      </c>
      <c r="H21">
        <v>0.13</v>
      </c>
      <c r="I21">
        <v>1.0432999999999999</v>
      </c>
      <c r="J21">
        <v>16204.6</v>
      </c>
      <c r="K21">
        <v>20309.572</v>
      </c>
    </row>
    <row r="22" spans="1:11" x14ac:dyDescent="0.15">
      <c r="A22" t="s">
        <v>11</v>
      </c>
      <c r="B22">
        <v>20250711</v>
      </c>
      <c r="C22">
        <v>12.46</v>
      </c>
      <c r="D22">
        <v>12.48</v>
      </c>
      <c r="E22">
        <v>12.33</v>
      </c>
      <c r="F22">
        <v>12.46</v>
      </c>
      <c r="G22">
        <v>12.4</v>
      </c>
      <c r="H22">
        <v>0.06</v>
      </c>
      <c r="I22">
        <v>0.4839</v>
      </c>
      <c r="J22">
        <v>14984.04</v>
      </c>
      <c r="K22">
        <v>18595.543000000001</v>
      </c>
    </row>
    <row r="23" spans="1:11" x14ac:dyDescent="0.15">
      <c r="A23" t="s">
        <v>11</v>
      </c>
      <c r="B23">
        <v>20250710</v>
      </c>
      <c r="C23">
        <v>12.34</v>
      </c>
      <c r="D23">
        <v>12.42</v>
      </c>
      <c r="E23">
        <v>12.3</v>
      </c>
      <c r="F23">
        <v>12.4</v>
      </c>
      <c r="G23">
        <v>12.33</v>
      </c>
      <c r="H23">
        <v>7.0000000000000007E-2</v>
      </c>
      <c r="I23">
        <v>0.56769999999999998</v>
      </c>
      <c r="J23">
        <v>13978.67</v>
      </c>
      <c r="K23">
        <v>17282.427</v>
      </c>
    </row>
    <row r="24" spans="1:11" x14ac:dyDescent="0.15">
      <c r="A24" t="s">
        <v>11</v>
      </c>
      <c r="B24">
        <v>20250709</v>
      </c>
      <c r="C24">
        <v>12.35</v>
      </c>
      <c r="D24">
        <v>12.38</v>
      </c>
      <c r="E24">
        <v>12.29</v>
      </c>
      <c r="F24">
        <v>12.33</v>
      </c>
      <c r="G24">
        <v>12.35</v>
      </c>
      <c r="H24">
        <v>-0.02</v>
      </c>
      <c r="I24">
        <v>-0.16189999999999999</v>
      </c>
      <c r="J24">
        <v>9950.32</v>
      </c>
      <c r="K24">
        <v>12274.527</v>
      </c>
    </row>
    <row r="25" spans="1:11" x14ac:dyDescent="0.15">
      <c r="A25" t="s">
        <v>11</v>
      </c>
      <c r="B25">
        <v>20250708</v>
      </c>
      <c r="C25">
        <v>12.37</v>
      </c>
      <c r="D25">
        <v>12.4</v>
      </c>
      <c r="E25">
        <v>12.27</v>
      </c>
      <c r="F25">
        <v>12.35</v>
      </c>
      <c r="G25">
        <v>12.32</v>
      </c>
      <c r="H25">
        <v>0.03</v>
      </c>
      <c r="I25">
        <v>0.24349999999999999</v>
      </c>
      <c r="J25">
        <v>17687.939999999999</v>
      </c>
      <c r="K25">
        <v>21831.701000000001</v>
      </c>
    </row>
    <row r="26" spans="1:11" x14ac:dyDescent="0.15">
      <c r="A26" t="s">
        <v>11</v>
      </c>
      <c r="B26">
        <v>20250707</v>
      </c>
      <c r="C26">
        <v>12.2</v>
      </c>
      <c r="D26">
        <v>12.38</v>
      </c>
      <c r="E26">
        <v>12.11</v>
      </c>
      <c r="F26">
        <v>12.32</v>
      </c>
      <c r="G26">
        <v>12.18</v>
      </c>
      <c r="H26">
        <v>0.14000000000000001</v>
      </c>
      <c r="I26">
        <v>1.1494</v>
      </c>
      <c r="J26">
        <v>19934.439999999999</v>
      </c>
      <c r="K26">
        <v>24446.449000000001</v>
      </c>
    </row>
    <row r="27" spans="1:11" x14ac:dyDescent="0.15">
      <c r="A27" t="s">
        <v>11</v>
      </c>
      <c r="B27">
        <v>20250704</v>
      </c>
      <c r="C27">
        <v>12.24</v>
      </c>
      <c r="D27">
        <v>12.28</v>
      </c>
      <c r="E27">
        <v>12.14</v>
      </c>
      <c r="F27">
        <v>12.18</v>
      </c>
      <c r="G27">
        <v>12.24</v>
      </c>
      <c r="H27">
        <v>-0.06</v>
      </c>
      <c r="I27">
        <v>-0.49020000000000002</v>
      </c>
      <c r="J27">
        <v>11497.41</v>
      </c>
      <c r="K27">
        <v>14033.78</v>
      </c>
    </row>
    <row r="28" spans="1:11" x14ac:dyDescent="0.15">
      <c r="A28" t="s">
        <v>11</v>
      </c>
      <c r="B28">
        <v>20250703</v>
      </c>
      <c r="C28">
        <v>12.25</v>
      </c>
      <c r="D28">
        <v>12.34</v>
      </c>
      <c r="E28">
        <v>12.2</v>
      </c>
      <c r="F28">
        <v>12.24</v>
      </c>
      <c r="G28">
        <v>12.21</v>
      </c>
      <c r="H28">
        <v>0.03</v>
      </c>
      <c r="I28">
        <v>0.2457</v>
      </c>
      <c r="J28">
        <v>14035.47</v>
      </c>
      <c r="K28">
        <v>17203.395</v>
      </c>
    </row>
    <row r="29" spans="1:11" x14ac:dyDescent="0.15">
      <c r="A29" t="s">
        <v>11</v>
      </c>
      <c r="B29">
        <v>20250702</v>
      </c>
      <c r="C29">
        <v>12.2</v>
      </c>
      <c r="D29">
        <v>12.26</v>
      </c>
      <c r="E29">
        <v>12.13</v>
      </c>
      <c r="F29">
        <v>12.21</v>
      </c>
      <c r="G29">
        <v>12.2</v>
      </c>
      <c r="H29">
        <v>0.01</v>
      </c>
      <c r="I29">
        <v>8.2000000000000003E-2</v>
      </c>
      <c r="J29">
        <v>18115.86</v>
      </c>
      <c r="K29">
        <v>22095.398000000001</v>
      </c>
    </row>
    <row r="30" spans="1:11" x14ac:dyDescent="0.15">
      <c r="A30" t="s">
        <v>11</v>
      </c>
      <c r="B30">
        <v>20250701</v>
      </c>
      <c r="C30">
        <v>12.22</v>
      </c>
      <c r="D30">
        <v>12.26</v>
      </c>
      <c r="E30">
        <v>12.14</v>
      </c>
      <c r="F30">
        <v>12.2</v>
      </c>
      <c r="G30">
        <v>12.2</v>
      </c>
      <c r="H30">
        <v>0</v>
      </c>
      <c r="I30">
        <v>0</v>
      </c>
      <c r="J30">
        <v>16372.28</v>
      </c>
      <c r="K30">
        <v>20001.733</v>
      </c>
    </row>
    <row r="31" spans="1:11" x14ac:dyDescent="0.15">
      <c r="A31" t="s">
        <v>11</v>
      </c>
      <c r="B31">
        <v>20250630</v>
      </c>
      <c r="C31">
        <v>12.18</v>
      </c>
      <c r="D31">
        <v>12.25</v>
      </c>
      <c r="E31">
        <v>12.13</v>
      </c>
      <c r="F31">
        <v>12.2</v>
      </c>
      <c r="G31">
        <v>12.16</v>
      </c>
      <c r="H31">
        <v>0.04</v>
      </c>
      <c r="I31">
        <v>0.32890000000000003</v>
      </c>
      <c r="J31">
        <v>13672.77</v>
      </c>
      <c r="K31">
        <v>16662.423999999999</v>
      </c>
    </row>
    <row r="32" spans="1:11" x14ac:dyDescent="0.15">
      <c r="A32" t="s">
        <v>11</v>
      </c>
      <c r="B32">
        <v>20250627</v>
      </c>
      <c r="C32">
        <v>12.12</v>
      </c>
      <c r="D32">
        <v>12.18</v>
      </c>
      <c r="E32">
        <v>12.04</v>
      </c>
      <c r="F32">
        <v>12.16</v>
      </c>
      <c r="G32">
        <v>12.04</v>
      </c>
      <c r="H32">
        <v>0.12</v>
      </c>
      <c r="I32">
        <v>0.99670000000000003</v>
      </c>
      <c r="J32">
        <v>15659.77</v>
      </c>
      <c r="K32">
        <v>18967.629000000001</v>
      </c>
    </row>
    <row r="33" spans="1:11" x14ac:dyDescent="0.15">
      <c r="A33" t="s">
        <v>11</v>
      </c>
      <c r="B33">
        <v>20250626</v>
      </c>
      <c r="C33">
        <v>12.12</v>
      </c>
      <c r="D33">
        <v>12.16</v>
      </c>
      <c r="E33">
        <v>12.03</v>
      </c>
      <c r="F33">
        <v>12.04</v>
      </c>
      <c r="G33">
        <v>12.13</v>
      </c>
      <c r="H33">
        <v>-0.09</v>
      </c>
      <c r="I33">
        <v>-0.74199999999999999</v>
      </c>
      <c r="J33">
        <v>13937.5</v>
      </c>
      <c r="K33">
        <v>16838.705000000002</v>
      </c>
    </row>
    <row r="34" spans="1:11" x14ac:dyDescent="0.15">
      <c r="A34" t="s">
        <v>11</v>
      </c>
      <c r="B34">
        <v>20250625</v>
      </c>
      <c r="C34">
        <v>12.14</v>
      </c>
      <c r="D34">
        <v>12.18</v>
      </c>
      <c r="E34">
        <v>12.04</v>
      </c>
      <c r="F34">
        <v>12.13</v>
      </c>
      <c r="G34">
        <v>12.12</v>
      </c>
      <c r="H34">
        <v>0.01</v>
      </c>
      <c r="I34">
        <v>8.2500000000000004E-2</v>
      </c>
      <c r="J34">
        <v>16251.38</v>
      </c>
      <c r="K34">
        <v>19683.248</v>
      </c>
    </row>
    <row r="35" spans="1:11" x14ac:dyDescent="0.15">
      <c r="A35" t="s">
        <v>11</v>
      </c>
      <c r="B35">
        <v>20250624</v>
      </c>
      <c r="C35">
        <v>11.93</v>
      </c>
      <c r="D35">
        <v>12.15</v>
      </c>
      <c r="E35">
        <v>11.88</v>
      </c>
      <c r="F35">
        <v>12.12</v>
      </c>
      <c r="G35">
        <v>11.91</v>
      </c>
      <c r="H35">
        <v>0.21</v>
      </c>
      <c r="I35">
        <v>1.7632000000000001</v>
      </c>
      <c r="J35">
        <v>14402.87</v>
      </c>
      <c r="K35">
        <v>17391.771000000001</v>
      </c>
    </row>
    <row r="36" spans="1:11" x14ac:dyDescent="0.15">
      <c r="A36" t="s">
        <v>11</v>
      </c>
      <c r="B36">
        <v>20250623</v>
      </c>
      <c r="C36">
        <v>11.74</v>
      </c>
      <c r="D36">
        <v>11.95</v>
      </c>
      <c r="E36">
        <v>11.65</v>
      </c>
      <c r="F36">
        <v>11.91</v>
      </c>
      <c r="G36">
        <v>11.74</v>
      </c>
      <c r="H36">
        <v>0.17</v>
      </c>
      <c r="I36">
        <v>1.448</v>
      </c>
      <c r="J36">
        <v>10362.379999999999</v>
      </c>
      <c r="K36">
        <v>12255.745999999999</v>
      </c>
    </row>
    <row r="37" spans="1:11" x14ac:dyDescent="0.15">
      <c r="A37" t="s">
        <v>11</v>
      </c>
      <c r="B37">
        <v>20250620</v>
      </c>
      <c r="C37">
        <v>11.78</v>
      </c>
      <c r="D37">
        <v>11.91</v>
      </c>
      <c r="E37">
        <v>11.7</v>
      </c>
      <c r="F37">
        <v>11.74</v>
      </c>
      <c r="G37">
        <v>11.8</v>
      </c>
      <c r="H37">
        <v>-0.06</v>
      </c>
      <c r="I37">
        <v>-0.50849999999999995</v>
      </c>
      <c r="J37">
        <v>7558.61</v>
      </c>
      <c r="K37">
        <v>8911.7780000000002</v>
      </c>
    </row>
    <row r="38" spans="1:11" x14ac:dyDescent="0.15">
      <c r="A38" t="s">
        <v>11</v>
      </c>
      <c r="B38">
        <v>20250619</v>
      </c>
      <c r="C38">
        <v>11.89</v>
      </c>
      <c r="D38">
        <v>11.96</v>
      </c>
      <c r="E38">
        <v>11.71</v>
      </c>
      <c r="F38">
        <v>11.8</v>
      </c>
      <c r="G38">
        <v>11.94</v>
      </c>
      <c r="H38">
        <v>-0.14000000000000001</v>
      </c>
      <c r="I38">
        <v>-1.1725000000000001</v>
      </c>
      <c r="J38">
        <v>11023.87</v>
      </c>
      <c r="K38">
        <v>13058.374</v>
      </c>
    </row>
    <row r="39" spans="1:11" x14ac:dyDescent="0.15">
      <c r="A39" t="s">
        <v>11</v>
      </c>
      <c r="B39">
        <v>20250618</v>
      </c>
      <c r="C39">
        <v>12.04</v>
      </c>
      <c r="D39">
        <v>12.07</v>
      </c>
      <c r="E39">
        <v>11.86</v>
      </c>
      <c r="F39">
        <v>11.94</v>
      </c>
      <c r="G39">
        <v>12.04</v>
      </c>
      <c r="H39">
        <v>-0.1</v>
      </c>
      <c r="I39">
        <v>-0.8306</v>
      </c>
      <c r="J39">
        <v>8992.26</v>
      </c>
      <c r="K39">
        <v>10731.731</v>
      </c>
    </row>
    <row r="40" spans="1:11" x14ac:dyDescent="0.15">
      <c r="A40" t="s">
        <v>11</v>
      </c>
      <c r="B40">
        <v>20250617</v>
      </c>
      <c r="C40">
        <v>12.07</v>
      </c>
      <c r="D40">
        <v>12.21</v>
      </c>
      <c r="E40">
        <v>11.95</v>
      </c>
      <c r="F40">
        <v>12.04</v>
      </c>
      <c r="G40">
        <v>12.04</v>
      </c>
      <c r="H40">
        <v>0</v>
      </c>
      <c r="I40">
        <v>0</v>
      </c>
      <c r="J40">
        <v>11366.9</v>
      </c>
      <c r="K40">
        <v>13693.162</v>
      </c>
    </row>
    <row r="41" spans="1:11" x14ac:dyDescent="0.15">
      <c r="A41" t="s">
        <v>11</v>
      </c>
      <c r="B41">
        <v>20250616</v>
      </c>
      <c r="C41">
        <v>12</v>
      </c>
      <c r="D41">
        <v>12.12</v>
      </c>
      <c r="E41">
        <v>11.92</v>
      </c>
      <c r="F41">
        <v>12.04</v>
      </c>
      <c r="G41">
        <v>11.97</v>
      </c>
      <c r="H41">
        <v>7.0000000000000007E-2</v>
      </c>
      <c r="I41">
        <v>0.58479999999999999</v>
      </c>
      <c r="J41">
        <v>12537.5</v>
      </c>
      <c r="K41">
        <v>15093.679</v>
      </c>
    </row>
    <row r="42" spans="1:11" x14ac:dyDescent="0.15">
      <c r="A42" t="s">
        <v>11</v>
      </c>
      <c r="B42">
        <v>20250613</v>
      </c>
      <c r="C42">
        <v>12.09</v>
      </c>
      <c r="D42">
        <v>12.19</v>
      </c>
      <c r="E42">
        <v>11.95</v>
      </c>
      <c r="F42">
        <v>11.97</v>
      </c>
      <c r="G42">
        <v>12.16</v>
      </c>
      <c r="H42">
        <v>-0.19</v>
      </c>
      <c r="I42">
        <v>-1.5625</v>
      </c>
      <c r="J42">
        <v>15044.9</v>
      </c>
      <c r="K42">
        <v>18139.373</v>
      </c>
    </row>
    <row r="43" spans="1:11" x14ac:dyDescent="0.15">
      <c r="A43" t="s">
        <v>11</v>
      </c>
      <c r="B43">
        <v>20250612</v>
      </c>
      <c r="C43">
        <v>12.16</v>
      </c>
      <c r="D43">
        <v>12.2</v>
      </c>
      <c r="E43">
        <v>12.05</v>
      </c>
      <c r="F43">
        <v>12.16</v>
      </c>
      <c r="G43">
        <v>12.17</v>
      </c>
      <c r="H43">
        <v>-0.01</v>
      </c>
      <c r="I43">
        <v>-8.2199999999999995E-2</v>
      </c>
      <c r="J43">
        <v>11606.66</v>
      </c>
      <c r="K43">
        <v>14076.798000000001</v>
      </c>
    </row>
    <row r="44" spans="1:11" x14ac:dyDescent="0.15">
      <c r="A44" t="s">
        <v>11</v>
      </c>
      <c r="B44">
        <v>20250611</v>
      </c>
      <c r="C44">
        <v>12.2</v>
      </c>
      <c r="D44">
        <v>12.23</v>
      </c>
      <c r="E44">
        <v>12.13</v>
      </c>
      <c r="F44">
        <v>12.17</v>
      </c>
      <c r="G44">
        <v>12.15</v>
      </c>
      <c r="H44">
        <v>0.02</v>
      </c>
      <c r="I44">
        <v>0.1646</v>
      </c>
      <c r="J44">
        <v>13039.17</v>
      </c>
      <c r="K44">
        <v>15858.596</v>
      </c>
    </row>
    <row r="45" spans="1:11" x14ac:dyDescent="0.15">
      <c r="A45" t="s">
        <v>11</v>
      </c>
      <c r="B45">
        <v>20250610</v>
      </c>
      <c r="C45">
        <v>12.29</v>
      </c>
      <c r="D45">
        <v>12.33</v>
      </c>
      <c r="E45">
        <v>12.04</v>
      </c>
      <c r="F45">
        <v>12.15</v>
      </c>
      <c r="G45">
        <v>12.25</v>
      </c>
      <c r="H45">
        <v>-0.1</v>
      </c>
      <c r="I45">
        <v>-0.81630000000000003</v>
      </c>
      <c r="J45">
        <v>15673.17</v>
      </c>
      <c r="K45">
        <v>19109.91</v>
      </c>
    </row>
    <row r="46" spans="1:11" x14ac:dyDescent="0.15">
      <c r="A46" t="s">
        <v>11</v>
      </c>
      <c r="B46">
        <v>20250609</v>
      </c>
      <c r="C46">
        <v>12.2</v>
      </c>
      <c r="D46">
        <v>12.37</v>
      </c>
      <c r="E46">
        <v>12.15</v>
      </c>
      <c r="F46">
        <v>12.25</v>
      </c>
      <c r="G46">
        <v>12.24</v>
      </c>
      <c r="H46">
        <v>0.01</v>
      </c>
      <c r="I46">
        <v>8.1699999999999995E-2</v>
      </c>
      <c r="J46">
        <v>21387.74</v>
      </c>
      <c r="K46">
        <v>26123.050999999999</v>
      </c>
    </row>
    <row r="47" spans="1:11" x14ac:dyDescent="0.15">
      <c r="A47" t="s">
        <v>11</v>
      </c>
      <c r="B47">
        <v>20250606</v>
      </c>
      <c r="C47">
        <v>11.88</v>
      </c>
      <c r="D47">
        <v>12.43</v>
      </c>
      <c r="E47">
        <v>11.84</v>
      </c>
      <c r="F47">
        <v>12.24</v>
      </c>
      <c r="G47">
        <v>11.87</v>
      </c>
      <c r="H47">
        <v>0.37</v>
      </c>
      <c r="I47">
        <v>3.1171000000000002</v>
      </c>
      <c r="J47">
        <v>43636.11</v>
      </c>
      <c r="K47">
        <v>53291.788999999997</v>
      </c>
    </row>
    <row r="48" spans="1:11" x14ac:dyDescent="0.15">
      <c r="A48" t="s">
        <v>11</v>
      </c>
      <c r="B48">
        <v>20250605</v>
      </c>
      <c r="C48">
        <v>11.9</v>
      </c>
      <c r="D48">
        <v>11.9</v>
      </c>
      <c r="E48">
        <v>11.77</v>
      </c>
      <c r="F48">
        <v>11.87</v>
      </c>
      <c r="G48">
        <v>11.87</v>
      </c>
      <c r="H48">
        <v>0</v>
      </c>
      <c r="I48">
        <v>0</v>
      </c>
      <c r="J48">
        <v>11737.59</v>
      </c>
      <c r="K48">
        <v>13895.959000000001</v>
      </c>
    </row>
    <row r="49" spans="1:11" x14ac:dyDescent="0.15">
      <c r="A49" t="s">
        <v>11</v>
      </c>
      <c r="B49">
        <v>20250604</v>
      </c>
      <c r="C49">
        <v>11.9</v>
      </c>
      <c r="D49">
        <v>11.95</v>
      </c>
      <c r="E49">
        <v>11.83</v>
      </c>
      <c r="F49">
        <v>11.87</v>
      </c>
      <c r="G49">
        <v>11.89</v>
      </c>
      <c r="H49">
        <v>-0.02</v>
      </c>
      <c r="I49">
        <v>-0.16819999999999999</v>
      </c>
      <c r="J49">
        <v>11989.65</v>
      </c>
      <c r="K49">
        <v>14245.316000000001</v>
      </c>
    </row>
    <row r="50" spans="1:11" x14ac:dyDescent="0.15">
      <c r="A50" t="s">
        <v>11</v>
      </c>
      <c r="B50">
        <v>20250603</v>
      </c>
      <c r="C50">
        <v>11.64</v>
      </c>
      <c r="D50">
        <v>11.99</v>
      </c>
      <c r="E50">
        <v>11.64</v>
      </c>
      <c r="F50">
        <v>11.89</v>
      </c>
      <c r="G50">
        <v>11.78</v>
      </c>
      <c r="H50">
        <v>0.11</v>
      </c>
      <c r="I50">
        <v>0.93379999999999996</v>
      </c>
      <c r="J50">
        <v>27221.52</v>
      </c>
      <c r="K50">
        <v>32083.294999999998</v>
      </c>
    </row>
    <row r="51" spans="1:11" x14ac:dyDescent="0.15">
      <c r="A51" t="s">
        <v>11</v>
      </c>
      <c r="B51">
        <v>20250530</v>
      </c>
      <c r="C51">
        <v>12.2</v>
      </c>
      <c r="D51">
        <v>12.2</v>
      </c>
      <c r="E51">
        <v>11.71</v>
      </c>
      <c r="F51">
        <v>11.78</v>
      </c>
      <c r="G51">
        <v>11.88</v>
      </c>
      <c r="H51">
        <v>-0.1</v>
      </c>
      <c r="I51">
        <v>-0.84179999999999999</v>
      </c>
      <c r="J51">
        <v>25538.48</v>
      </c>
      <c r="K51">
        <v>30392.135999999999</v>
      </c>
    </row>
    <row r="52" spans="1:11" x14ac:dyDescent="0.15">
      <c r="A52" t="s">
        <v>11</v>
      </c>
      <c r="B52">
        <v>20250529</v>
      </c>
      <c r="C52">
        <v>11.97</v>
      </c>
      <c r="D52">
        <v>12.07</v>
      </c>
      <c r="E52">
        <v>11.79</v>
      </c>
      <c r="F52">
        <v>11.88</v>
      </c>
      <c r="G52">
        <v>11.88</v>
      </c>
      <c r="H52">
        <v>0</v>
      </c>
      <c r="I52">
        <v>0</v>
      </c>
      <c r="J52">
        <v>21979.16</v>
      </c>
      <c r="K52">
        <v>26170.308000000001</v>
      </c>
    </row>
    <row r="53" spans="1:11" x14ac:dyDescent="0.15">
      <c r="A53" t="s">
        <v>11</v>
      </c>
      <c r="B53">
        <v>20250528</v>
      </c>
      <c r="C53">
        <v>11.8</v>
      </c>
      <c r="D53">
        <v>12.03</v>
      </c>
      <c r="E53">
        <v>11.72</v>
      </c>
      <c r="F53">
        <v>11.88</v>
      </c>
      <c r="G53">
        <v>11.77</v>
      </c>
      <c r="H53">
        <v>0.11</v>
      </c>
      <c r="I53">
        <v>0.93459999999999999</v>
      </c>
      <c r="J53">
        <v>18889.939999999999</v>
      </c>
      <c r="K53">
        <v>22463.912</v>
      </c>
    </row>
    <row r="54" spans="1:11" x14ac:dyDescent="0.15">
      <c r="A54" t="s">
        <v>11</v>
      </c>
      <c r="B54">
        <v>20250527</v>
      </c>
      <c r="C54">
        <v>11.79</v>
      </c>
      <c r="D54">
        <v>11.85</v>
      </c>
      <c r="E54">
        <v>11.61</v>
      </c>
      <c r="F54">
        <v>11.77</v>
      </c>
      <c r="G54">
        <v>11.8</v>
      </c>
      <c r="H54">
        <v>-0.03</v>
      </c>
      <c r="I54">
        <v>-0.25419999999999998</v>
      </c>
      <c r="J54">
        <v>16313.91</v>
      </c>
      <c r="K54">
        <v>19122.388999999999</v>
      </c>
    </row>
    <row r="55" spans="1:11" x14ac:dyDescent="0.15">
      <c r="A55" t="s">
        <v>11</v>
      </c>
      <c r="B55">
        <v>20250526</v>
      </c>
      <c r="C55">
        <v>11.61</v>
      </c>
      <c r="D55">
        <v>11.9</v>
      </c>
      <c r="E55">
        <v>11.52</v>
      </c>
      <c r="F55">
        <v>11.8</v>
      </c>
      <c r="G55">
        <v>11.59</v>
      </c>
      <c r="H55">
        <v>0.21</v>
      </c>
      <c r="I55">
        <v>1.8119000000000001</v>
      </c>
      <c r="J55">
        <v>22361.95</v>
      </c>
      <c r="K55">
        <v>26303.339</v>
      </c>
    </row>
    <row r="56" spans="1:11" x14ac:dyDescent="0.15">
      <c r="A56" t="s">
        <v>11</v>
      </c>
      <c r="B56">
        <v>20250523</v>
      </c>
      <c r="C56">
        <v>11.72</v>
      </c>
      <c r="D56">
        <v>11.82</v>
      </c>
      <c r="E56">
        <v>11.58</v>
      </c>
      <c r="F56">
        <v>11.59</v>
      </c>
      <c r="G56">
        <v>11.66</v>
      </c>
      <c r="H56">
        <v>-7.0000000000000007E-2</v>
      </c>
      <c r="I56">
        <v>-0.60029999999999994</v>
      </c>
      <c r="J56">
        <v>16766.419999999998</v>
      </c>
      <c r="K56">
        <v>19635.643</v>
      </c>
    </row>
    <row r="57" spans="1:11" x14ac:dyDescent="0.15">
      <c r="A57" t="s">
        <v>11</v>
      </c>
      <c r="B57">
        <v>20250522</v>
      </c>
      <c r="C57">
        <v>11.81</v>
      </c>
      <c r="D57">
        <v>12.06</v>
      </c>
      <c r="E57">
        <v>11.66</v>
      </c>
      <c r="F57">
        <v>11.66</v>
      </c>
      <c r="G57">
        <v>11.88</v>
      </c>
      <c r="H57">
        <v>-0.22</v>
      </c>
      <c r="I57">
        <v>-1.8519000000000001</v>
      </c>
      <c r="J57">
        <v>26905.31</v>
      </c>
      <c r="K57">
        <v>31969.93</v>
      </c>
    </row>
    <row r="58" spans="1:11" x14ac:dyDescent="0.15">
      <c r="A58" t="s">
        <v>11</v>
      </c>
      <c r="B58">
        <v>20250521</v>
      </c>
      <c r="C58">
        <v>11.57</v>
      </c>
      <c r="D58">
        <v>11.92</v>
      </c>
      <c r="E58">
        <v>11.57</v>
      </c>
      <c r="F58">
        <v>11.88</v>
      </c>
      <c r="G58">
        <v>11.58</v>
      </c>
      <c r="H58">
        <v>0.3</v>
      </c>
      <c r="I58">
        <v>2.5907</v>
      </c>
      <c r="J58">
        <v>33373.42</v>
      </c>
      <c r="K58">
        <v>39366.084000000003</v>
      </c>
    </row>
    <row r="59" spans="1:11" x14ac:dyDescent="0.15">
      <c r="A59" t="s">
        <v>11</v>
      </c>
      <c r="B59">
        <v>20250520</v>
      </c>
      <c r="C59">
        <v>11.43</v>
      </c>
      <c r="D59">
        <v>11.75</v>
      </c>
      <c r="E59">
        <v>11.33</v>
      </c>
      <c r="F59">
        <v>11.58</v>
      </c>
      <c r="G59">
        <v>11.55</v>
      </c>
      <c r="H59">
        <v>0.03</v>
      </c>
      <c r="I59">
        <v>0.25969999999999999</v>
      </c>
      <c r="J59">
        <v>25905.119999999999</v>
      </c>
      <c r="K59">
        <v>29905.519</v>
      </c>
    </row>
    <row r="60" spans="1:11" x14ac:dyDescent="0.15">
      <c r="A60" t="s">
        <v>11</v>
      </c>
      <c r="B60">
        <v>20250519</v>
      </c>
      <c r="C60">
        <v>11.34</v>
      </c>
      <c r="D60">
        <v>11.57</v>
      </c>
      <c r="E60">
        <v>11.24</v>
      </c>
      <c r="F60">
        <v>11.55</v>
      </c>
      <c r="G60">
        <v>11.26</v>
      </c>
      <c r="H60">
        <v>0.28999999999999998</v>
      </c>
      <c r="I60">
        <v>2.5754999999999999</v>
      </c>
      <c r="J60">
        <v>39361.440000000002</v>
      </c>
      <c r="K60">
        <v>44711.057999999997</v>
      </c>
    </row>
    <row r="61" spans="1:11" x14ac:dyDescent="0.15">
      <c r="A61" t="s">
        <v>11</v>
      </c>
      <c r="B61">
        <v>20250516</v>
      </c>
      <c r="C61">
        <v>11.3</v>
      </c>
      <c r="D61">
        <v>11.39</v>
      </c>
      <c r="E61">
        <v>11.2</v>
      </c>
      <c r="F61">
        <v>11.26</v>
      </c>
      <c r="G61">
        <v>11.27</v>
      </c>
      <c r="H61">
        <v>-0.01</v>
      </c>
      <c r="I61">
        <v>-8.8700000000000001E-2</v>
      </c>
      <c r="J61">
        <v>19487.45</v>
      </c>
      <c r="K61">
        <v>22016.984</v>
      </c>
    </row>
    <row r="62" spans="1:11" x14ac:dyDescent="0.15">
      <c r="A62" t="s">
        <v>11</v>
      </c>
      <c r="B62">
        <v>20250515</v>
      </c>
      <c r="C62">
        <v>11.3</v>
      </c>
      <c r="D62">
        <v>11.38</v>
      </c>
      <c r="E62">
        <v>11.2</v>
      </c>
      <c r="F62">
        <v>11.27</v>
      </c>
      <c r="G62">
        <v>11.27</v>
      </c>
      <c r="H62">
        <v>0</v>
      </c>
      <c r="I62">
        <v>0</v>
      </c>
      <c r="J62">
        <v>12867.51</v>
      </c>
      <c r="K62">
        <v>14516.348</v>
      </c>
    </row>
    <row r="63" spans="1:11" x14ac:dyDescent="0.15">
      <c r="A63" t="s">
        <v>11</v>
      </c>
      <c r="B63">
        <v>20250514</v>
      </c>
      <c r="C63">
        <v>11.5</v>
      </c>
      <c r="D63">
        <v>11.5</v>
      </c>
      <c r="E63">
        <v>11.23</v>
      </c>
      <c r="F63">
        <v>11.27</v>
      </c>
      <c r="G63">
        <v>11.43</v>
      </c>
      <c r="H63">
        <v>-0.16</v>
      </c>
      <c r="I63">
        <v>-1.3997999999999999</v>
      </c>
      <c r="J63">
        <v>16406.87</v>
      </c>
      <c r="K63">
        <v>18579.504000000001</v>
      </c>
    </row>
    <row r="64" spans="1:11" x14ac:dyDescent="0.15">
      <c r="A64" t="s">
        <v>11</v>
      </c>
      <c r="B64">
        <v>20250513</v>
      </c>
      <c r="C64">
        <v>11.65</v>
      </c>
      <c r="D64">
        <v>11.65</v>
      </c>
      <c r="E64">
        <v>11.4</v>
      </c>
      <c r="F64">
        <v>11.43</v>
      </c>
      <c r="G64">
        <v>11.53</v>
      </c>
      <c r="H64">
        <v>-0.1</v>
      </c>
      <c r="I64">
        <v>-0.86729999999999996</v>
      </c>
      <c r="J64">
        <v>11997.61</v>
      </c>
      <c r="K64">
        <v>13781.299000000001</v>
      </c>
    </row>
    <row r="65" spans="1:11" x14ac:dyDescent="0.15">
      <c r="A65" t="s">
        <v>11</v>
      </c>
      <c r="B65">
        <v>20250512</v>
      </c>
      <c r="C65">
        <v>11.6</v>
      </c>
      <c r="D65">
        <v>11.64</v>
      </c>
      <c r="E65">
        <v>11.42</v>
      </c>
      <c r="F65">
        <v>11.53</v>
      </c>
      <c r="G65">
        <v>11.48</v>
      </c>
      <c r="H65">
        <v>0.05</v>
      </c>
      <c r="I65">
        <v>0.4355</v>
      </c>
      <c r="J65">
        <v>11435.4</v>
      </c>
      <c r="K65">
        <v>13191.571</v>
      </c>
    </row>
    <row r="66" spans="1:11" x14ac:dyDescent="0.15">
      <c r="A66" t="s">
        <v>11</v>
      </c>
      <c r="B66">
        <v>20250509</v>
      </c>
      <c r="C66">
        <v>11.6</v>
      </c>
      <c r="D66">
        <v>11.6</v>
      </c>
      <c r="E66">
        <v>11.42</v>
      </c>
      <c r="F66">
        <v>11.48</v>
      </c>
      <c r="G66">
        <v>11.52</v>
      </c>
      <c r="H66">
        <v>-0.04</v>
      </c>
      <c r="I66">
        <v>-0.34720000000000001</v>
      </c>
      <c r="J66">
        <v>12540.77</v>
      </c>
      <c r="K66">
        <v>14406.472</v>
      </c>
    </row>
    <row r="67" spans="1:11" x14ac:dyDescent="0.15">
      <c r="A67" t="s">
        <v>11</v>
      </c>
      <c r="B67">
        <v>20250508</v>
      </c>
      <c r="C67">
        <v>11.6</v>
      </c>
      <c r="D67">
        <v>11.6</v>
      </c>
      <c r="E67">
        <v>11.45</v>
      </c>
      <c r="F67">
        <v>11.52</v>
      </c>
      <c r="G67">
        <v>11.48</v>
      </c>
      <c r="H67">
        <v>0.04</v>
      </c>
      <c r="I67">
        <v>0.34839999999999999</v>
      </c>
      <c r="J67">
        <v>10602.81</v>
      </c>
      <c r="K67">
        <v>12246.692999999999</v>
      </c>
    </row>
    <row r="68" spans="1:11" x14ac:dyDescent="0.15">
      <c r="A68" t="s">
        <v>11</v>
      </c>
      <c r="B68">
        <v>20250507</v>
      </c>
      <c r="C68">
        <v>11.41</v>
      </c>
      <c r="D68">
        <v>11.56</v>
      </c>
      <c r="E68">
        <v>11.41</v>
      </c>
      <c r="F68">
        <v>11.48</v>
      </c>
      <c r="G68">
        <v>11.39</v>
      </c>
      <c r="H68">
        <v>0.09</v>
      </c>
      <c r="I68">
        <v>0.79020000000000001</v>
      </c>
      <c r="J68">
        <v>11158.64</v>
      </c>
      <c r="K68">
        <v>12836.880999999999</v>
      </c>
    </row>
    <row r="69" spans="1:11" x14ac:dyDescent="0.15">
      <c r="A69" t="s">
        <v>11</v>
      </c>
      <c r="B69">
        <v>20250506</v>
      </c>
      <c r="C69">
        <v>11.27</v>
      </c>
      <c r="D69">
        <v>11.47</v>
      </c>
      <c r="E69">
        <v>11.27</v>
      </c>
      <c r="F69">
        <v>11.39</v>
      </c>
      <c r="G69">
        <v>11.26</v>
      </c>
      <c r="H69">
        <v>0.13</v>
      </c>
      <c r="I69">
        <v>1.1545000000000001</v>
      </c>
      <c r="J69">
        <v>16368.03</v>
      </c>
      <c r="K69">
        <v>18620.592000000001</v>
      </c>
    </row>
    <row r="70" spans="1:11" x14ac:dyDescent="0.15">
      <c r="A70" t="s">
        <v>11</v>
      </c>
      <c r="B70">
        <v>20250430</v>
      </c>
      <c r="C70">
        <v>11.05</v>
      </c>
      <c r="D70">
        <v>11.37</v>
      </c>
      <c r="E70">
        <v>11.05</v>
      </c>
      <c r="F70">
        <v>11.26</v>
      </c>
      <c r="G70">
        <v>11.08</v>
      </c>
      <c r="H70">
        <v>0.18</v>
      </c>
      <c r="I70">
        <v>1.6245000000000001</v>
      </c>
      <c r="J70">
        <v>12426.1</v>
      </c>
      <c r="K70">
        <v>14018.346</v>
      </c>
    </row>
    <row r="71" spans="1:11" x14ac:dyDescent="0.15">
      <c r="A71" t="s">
        <v>11</v>
      </c>
      <c r="B71">
        <v>20250429</v>
      </c>
      <c r="C71">
        <v>10.6</v>
      </c>
      <c r="D71">
        <v>11.12</v>
      </c>
      <c r="E71">
        <v>10.6</v>
      </c>
      <c r="F71">
        <v>11.08</v>
      </c>
      <c r="G71">
        <v>10.68</v>
      </c>
      <c r="H71">
        <v>0.4</v>
      </c>
      <c r="I71">
        <v>3.7452999999999999</v>
      </c>
      <c r="J71">
        <v>12581.47</v>
      </c>
      <c r="K71">
        <v>13809.101000000001</v>
      </c>
    </row>
    <row r="72" spans="1:11" x14ac:dyDescent="0.15">
      <c r="A72" t="s">
        <v>11</v>
      </c>
      <c r="B72">
        <v>20250428</v>
      </c>
      <c r="C72">
        <v>10.8</v>
      </c>
      <c r="D72">
        <v>10.87</v>
      </c>
      <c r="E72">
        <v>10.66</v>
      </c>
      <c r="F72">
        <v>10.68</v>
      </c>
      <c r="G72">
        <v>10.78</v>
      </c>
      <c r="H72">
        <v>-0.1</v>
      </c>
      <c r="I72">
        <v>-0.92759999999999998</v>
      </c>
      <c r="J72">
        <v>8617.94</v>
      </c>
      <c r="K72">
        <v>9265.3680000000004</v>
      </c>
    </row>
    <row r="73" spans="1:11" x14ac:dyDescent="0.15">
      <c r="A73" t="s">
        <v>11</v>
      </c>
      <c r="B73">
        <v>20250425</v>
      </c>
      <c r="C73">
        <v>10.73</v>
      </c>
      <c r="D73">
        <v>10.84</v>
      </c>
      <c r="E73">
        <v>10.69</v>
      </c>
      <c r="F73">
        <v>10.78</v>
      </c>
      <c r="G73">
        <v>10.77</v>
      </c>
      <c r="H73">
        <v>0.01</v>
      </c>
      <c r="I73">
        <v>9.2899999999999996E-2</v>
      </c>
      <c r="J73">
        <v>8995.58</v>
      </c>
      <c r="K73">
        <v>9677.0409999999993</v>
      </c>
    </row>
    <row r="74" spans="1:11" x14ac:dyDescent="0.15">
      <c r="A74" t="s">
        <v>11</v>
      </c>
      <c r="B74">
        <v>20250424</v>
      </c>
      <c r="C74">
        <v>10.74</v>
      </c>
      <c r="D74">
        <v>10.88</v>
      </c>
      <c r="E74">
        <v>10.66</v>
      </c>
      <c r="F74">
        <v>10.77</v>
      </c>
      <c r="G74">
        <v>10.78</v>
      </c>
      <c r="H74">
        <v>-0.01</v>
      </c>
      <c r="I74">
        <v>-9.2799999999999994E-2</v>
      </c>
      <c r="J74">
        <v>7971.6</v>
      </c>
      <c r="K74">
        <v>8579.8819999999996</v>
      </c>
    </row>
    <row r="75" spans="1:11" x14ac:dyDescent="0.15">
      <c r="A75" t="s">
        <v>11</v>
      </c>
      <c r="B75">
        <v>20250423</v>
      </c>
      <c r="C75">
        <v>10.58</v>
      </c>
      <c r="D75">
        <v>10.96</v>
      </c>
      <c r="E75">
        <v>10.53</v>
      </c>
      <c r="F75">
        <v>10.78</v>
      </c>
      <c r="G75">
        <v>10.5</v>
      </c>
      <c r="H75">
        <v>0.28000000000000003</v>
      </c>
      <c r="I75">
        <v>2.6667000000000001</v>
      </c>
      <c r="J75">
        <v>18050.07</v>
      </c>
      <c r="K75">
        <v>19504.205000000002</v>
      </c>
    </row>
    <row r="76" spans="1:11" x14ac:dyDescent="0.15">
      <c r="A76" t="s">
        <v>11</v>
      </c>
      <c r="B76">
        <v>20250422</v>
      </c>
      <c r="C76">
        <v>10.38</v>
      </c>
      <c r="D76">
        <v>10.54</v>
      </c>
      <c r="E76">
        <v>10.38</v>
      </c>
      <c r="F76">
        <v>10.5</v>
      </c>
      <c r="G76">
        <v>10.43</v>
      </c>
      <c r="H76">
        <v>7.0000000000000007E-2</v>
      </c>
      <c r="I76">
        <v>0.67110000000000003</v>
      </c>
      <c r="J76">
        <v>10724.77</v>
      </c>
      <c r="K76">
        <v>11219.742</v>
      </c>
    </row>
    <row r="77" spans="1:11" x14ac:dyDescent="0.15">
      <c r="A77" t="s">
        <v>11</v>
      </c>
      <c r="B77">
        <v>20250421</v>
      </c>
      <c r="C77">
        <v>10.33</v>
      </c>
      <c r="D77">
        <v>10.52</v>
      </c>
      <c r="E77">
        <v>10.23</v>
      </c>
      <c r="F77">
        <v>10.43</v>
      </c>
      <c r="G77">
        <v>10.32</v>
      </c>
      <c r="H77">
        <v>0.11</v>
      </c>
      <c r="I77">
        <v>1.0659000000000001</v>
      </c>
      <c r="J77">
        <v>9634.18</v>
      </c>
      <c r="K77">
        <v>10038.959999999999</v>
      </c>
    </row>
    <row r="78" spans="1:11" x14ac:dyDescent="0.15">
      <c r="A78" t="s">
        <v>11</v>
      </c>
      <c r="B78">
        <v>20250418</v>
      </c>
      <c r="C78">
        <v>10.49</v>
      </c>
      <c r="D78">
        <v>10.49</v>
      </c>
      <c r="E78">
        <v>10.210000000000001</v>
      </c>
      <c r="F78">
        <v>10.32</v>
      </c>
      <c r="G78">
        <v>10.42</v>
      </c>
      <c r="H78">
        <v>-0.1</v>
      </c>
      <c r="I78">
        <v>-0.9597</v>
      </c>
      <c r="J78">
        <v>10050.14</v>
      </c>
      <c r="K78">
        <v>10353.126</v>
      </c>
    </row>
    <row r="79" spans="1:11" x14ac:dyDescent="0.15">
      <c r="A79" t="s">
        <v>11</v>
      </c>
      <c r="B79">
        <v>20250417</v>
      </c>
      <c r="C79">
        <v>10.29</v>
      </c>
      <c r="D79">
        <v>10.49</v>
      </c>
      <c r="E79">
        <v>10.11</v>
      </c>
      <c r="F79">
        <v>10.42</v>
      </c>
      <c r="G79">
        <v>10.28</v>
      </c>
      <c r="H79">
        <v>0.14000000000000001</v>
      </c>
      <c r="I79">
        <v>1.3619000000000001</v>
      </c>
      <c r="J79">
        <v>8344.67</v>
      </c>
      <c r="K79">
        <v>8687.3709999999992</v>
      </c>
    </row>
    <row r="80" spans="1:11" x14ac:dyDescent="0.15">
      <c r="A80" t="s">
        <v>11</v>
      </c>
      <c r="B80">
        <v>20250416</v>
      </c>
      <c r="C80">
        <v>10.43</v>
      </c>
      <c r="D80">
        <v>10.43</v>
      </c>
      <c r="E80">
        <v>10.09</v>
      </c>
      <c r="F80">
        <v>10.28</v>
      </c>
      <c r="G80">
        <v>10.43</v>
      </c>
      <c r="H80">
        <v>-0.15</v>
      </c>
      <c r="I80">
        <v>-1.4381999999999999</v>
      </c>
      <c r="J80">
        <v>9906.64</v>
      </c>
      <c r="K80">
        <v>10163.819</v>
      </c>
    </row>
    <row r="81" spans="1:11" x14ac:dyDescent="0.15">
      <c r="A81" t="s">
        <v>11</v>
      </c>
      <c r="B81">
        <v>20250415</v>
      </c>
      <c r="C81">
        <v>10.4</v>
      </c>
      <c r="D81">
        <v>10.48</v>
      </c>
      <c r="E81">
        <v>10.27</v>
      </c>
      <c r="F81">
        <v>10.43</v>
      </c>
      <c r="G81">
        <v>10.35</v>
      </c>
      <c r="H81">
        <v>0.08</v>
      </c>
      <c r="I81">
        <v>0.77290000000000003</v>
      </c>
      <c r="J81">
        <v>7986.38</v>
      </c>
      <c r="K81">
        <v>8292.7880000000005</v>
      </c>
    </row>
    <row r="82" spans="1:11" x14ac:dyDescent="0.15">
      <c r="A82" t="s">
        <v>11</v>
      </c>
      <c r="B82">
        <v>20250414</v>
      </c>
      <c r="C82">
        <v>10.38</v>
      </c>
      <c r="D82">
        <v>10.44</v>
      </c>
      <c r="E82">
        <v>10.31</v>
      </c>
      <c r="F82">
        <v>10.35</v>
      </c>
      <c r="G82">
        <v>10.29</v>
      </c>
      <c r="H82">
        <v>0.06</v>
      </c>
      <c r="I82">
        <v>0.58309999999999995</v>
      </c>
      <c r="J82">
        <v>9330.7999999999993</v>
      </c>
      <c r="K82">
        <v>9675.4850000000006</v>
      </c>
    </row>
    <row r="83" spans="1:11" x14ac:dyDescent="0.15">
      <c r="A83" t="s">
        <v>11</v>
      </c>
      <c r="B83">
        <v>20250411</v>
      </c>
      <c r="C83">
        <v>10.119999999999999</v>
      </c>
      <c r="D83">
        <v>10.38</v>
      </c>
      <c r="E83">
        <v>10.119999999999999</v>
      </c>
      <c r="F83">
        <v>10.29</v>
      </c>
      <c r="G83">
        <v>10.199999999999999</v>
      </c>
      <c r="H83">
        <v>0.09</v>
      </c>
      <c r="I83">
        <v>0.88239999999999996</v>
      </c>
      <c r="J83">
        <v>16241.96</v>
      </c>
      <c r="K83">
        <v>16730.253000000001</v>
      </c>
    </row>
    <row r="84" spans="1:11" x14ac:dyDescent="0.15">
      <c r="A84" t="s">
        <v>11</v>
      </c>
      <c r="B84">
        <v>20250410</v>
      </c>
      <c r="C84">
        <v>10.17</v>
      </c>
      <c r="D84">
        <v>10.41</v>
      </c>
      <c r="E84">
        <v>10.15</v>
      </c>
      <c r="F84">
        <v>10.199999999999999</v>
      </c>
      <c r="G84">
        <v>10</v>
      </c>
      <c r="H84">
        <v>0.2</v>
      </c>
      <c r="I84">
        <v>2</v>
      </c>
      <c r="J84">
        <v>20135.87</v>
      </c>
      <c r="K84">
        <v>20676.897000000001</v>
      </c>
    </row>
    <row r="85" spans="1:11" x14ac:dyDescent="0.15">
      <c r="A85" t="s">
        <v>11</v>
      </c>
      <c r="B85">
        <v>20250409</v>
      </c>
      <c r="C85">
        <v>9.73</v>
      </c>
      <c r="D85">
        <v>10.130000000000001</v>
      </c>
      <c r="E85">
        <v>9.33</v>
      </c>
      <c r="F85">
        <v>10</v>
      </c>
      <c r="G85">
        <v>9.8000000000000007</v>
      </c>
      <c r="H85">
        <v>0.2</v>
      </c>
      <c r="I85">
        <v>2.0407999999999999</v>
      </c>
      <c r="J85">
        <v>27063.919999999998</v>
      </c>
      <c r="K85">
        <v>26301.937000000002</v>
      </c>
    </row>
    <row r="86" spans="1:11" x14ac:dyDescent="0.15">
      <c r="A86" t="s">
        <v>11</v>
      </c>
      <c r="B86">
        <v>20250408</v>
      </c>
      <c r="C86">
        <v>9.64</v>
      </c>
      <c r="D86">
        <v>10.06</v>
      </c>
      <c r="E86">
        <v>9.64</v>
      </c>
      <c r="F86">
        <v>9.8000000000000007</v>
      </c>
      <c r="G86">
        <v>9.64</v>
      </c>
      <c r="H86">
        <v>0.16</v>
      </c>
      <c r="I86">
        <v>1.6597999999999999</v>
      </c>
      <c r="J86">
        <v>24116.41</v>
      </c>
      <c r="K86">
        <v>23674.414000000001</v>
      </c>
    </row>
    <row r="87" spans="1:11" x14ac:dyDescent="0.15">
      <c r="A87" t="s">
        <v>11</v>
      </c>
      <c r="B87">
        <v>20250407</v>
      </c>
      <c r="C87">
        <v>10.82</v>
      </c>
      <c r="D87">
        <v>11.07</v>
      </c>
      <c r="E87">
        <v>9.4</v>
      </c>
      <c r="F87">
        <v>9.64</v>
      </c>
      <c r="G87">
        <v>11.52</v>
      </c>
      <c r="H87">
        <v>-1.88</v>
      </c>
      <c r="I87">
        <v>-16.319400000000002</v>
      </c>
      <c r="J87">
        <v>52337.43</v>
      </c>
      <c r="K87">
        <v>52086.478000000003</v>
      </c>
    </row>
    <row r="88" spans="1:11" x14ac:dyDescent="0.15">
      <c r="A88" t="s">
        <v>11</v>
      </c>
      <c r="B88">
        <v>20250403</v>
      </c>
      <c r="C88">
        <v>11.55</v>
      </c>
      <c r="D88">
        <v>11.62</v>
      </c>
      <c r="E88">
        <v>11.39</v>
      </c>
      <c r="F88">
        <v>11.52</v>
      </c>
      <c r="G88">
        <v>11.55</v>
      </c>
      <c r="H88">
        <v>-0.03</v>
      </c>
      <c r="I88">
        <v>-0.25969999999999999</v>
      </c>
      <c r="J88">
        <v>7489.02</v>
      </c>
      <c r="K88">
        <v>8618.2129999999997</v>
      </c>
    </row>
    <row r="89" spans="1:11" x14ac:dyDescent="0.15">
      <c r="A89" t="s">
        <v>11</v>
      </c>
      <c r="B89">
        <v>20250402</v>
      </c>
      <c r="C89">
        <v>11.59</v>
      </c>
      <c r="D89">
        <v>11.63</v>
      </c>
      <c r="E89">
        <v>11.39</v>
      </c>
      <c r="F89">
        <v>11.55</v>
      </c>
      <c r="G89">
        <v>11.49</v>
      </c>
      <c r="H89">
        <v>0.06</v>
      </c>
      <c r="I89">
        <v>0.5222</v>
      </c>
      <c r="J89">
        <v>8321.61</v>
      </c>
      <c r="K89">
        <v>9607.6200000000008</v>
      </c>
    </row>
    <row r="90" spans="1:11" x14ac:dyDescent="0.15">
      <c r="A90" t="s">
        <v>11</v>
      </c>
      <c r="B90">
        <v>20250401</v>
      </c>
      <c r="C90">
        <v>11.29</v>
      </c>
      <c r="D90">
        <v>11.6</v>
      </c>
      <c r="E90">
        <v>11.29</v>
      </c>
      <c r="F90">
        <v>11.49</v>
      </c>
      <c r="G90">
        <v>11.32</v>
      </c>
      <c r="H90">
        <v>0.17</v>
      </c>
      <c r="I90">
        <v>1.5018</v>
      </c>
      <c r="J90">
        <v>9977.18</v>
      </c>
      <c r="K90">
        <v>11472.523999999999</v>
      </c>
    </row>
    <row r="91" spans="1:11" x14ac:dyDescent="0.15">
      <c r="A91" t="s">
        <v>11</v>
      </c>
      <c r="B91">
        <v>20250331</v>
      </c>
      <c r="C91">
        <v>11.45</v>
      </c>
      <c r="D91">
        <v>11.52</v>
      </c>
      <c r="E91">
        <v>11.11</v>
      </c>
      <c r="F91">
        <v>11.32</v>
      </c>
      <c r="G91">
        <v>11.45</v>
      </c>
      <c r="H91">
        <v>-0.13</v>
      </c>
      <c r="I91">
        <v>-1.1354</v>
      </c>
      <c r="J91">
        <v>13132.29</v>
      </c>
      <c r="K91">
        <v>14823.92</v>
      </c>
    </row>
    <row r="92" spans="1:11" x14ac:dyDescent="0.15">
      <c r="A92" t="s">
        <v>11</v>
      </c>
      <c r="B92">
        <v>20250328</v>
      </c>
      <c r="C92">
        <v>11.5</v>
      </c>
      <c r="D92">
        <v>11.68</v>
      </c>
      <c r="E92">
        <v>11.43</v>
      </c>
      <c r="F92">
        <v>11.45</v>
      </c>
      <c r="G92">
        <v>11.55</v>
      </c>
      <c r="H92">
        <v>-0.1</v>
      </c>
      <c r="I92">
        <v>-0.86580000000000001</v>
      </c>
      <c r="J92">
        <v>9237.89</v>
      </c>
      <c r="K92">
        <v>10616.665000000001</v>
      </c>
    </row>
    <row r="93" spans="1:11" x14ac:dyDescent="0.15">
      <c r="A93" t="s">
        <v>11</v>
      </c>
      <c r="B93">
        <v>20250327</v>
      </c>
      <c r="C93">
        <v>11.62</v>
      </c>
      <c r="D93">
        <v>11.64</v>
      </c>
      <c r="E93">
        <v>11.45</v>
      </c>
      <c r="F93">
        <v>11.55</v>
      </c>
      <c r="G93">
        <v>11.65</v>
      </c>
      <c r="H93">
        <v>-0.1</v>
      </c>
      <c r="I93">
        <v>-0.85840000000000005</v>
      </c>
      <c r="J93">
        <v>10109.290000000001</v>
      </c>
      <c r="K93">
        <v>11686.575000000001</v>
      </c>
    </row>
    <row r="94" spans="1:11" x14ac:dyDescent="0.15">
      <c r="A94" t="s">
        <v>11</v>
      </c>
      <c r="B94">
        <v>20250326</v>
      </c>
      <c r="C94">
        <v>11.56</v>
      </c>
      <c r="D94">
        <v>11.71</v>
      </c>
      <c r="E94">
        <v>11.48</v>
      </c>
      <c r="F94">
        <v>11.65</v>
      </c>
      <c r="G94">
        <v>11.48</v>
      </c>
      <c r="H94">
        <v>0.17</v>
      </c>
      <c r="I94">
        <v>1.4807999999999999</v>
      </c>
      <c r="J94">
        <v>12623.56</v>
      </c>
      <c r="K94">
        <v>14696.007</v>
      </c>
    </row>
    <row r="95" spans="1:11" x14ac:dyDescent="0.15">
      <c r="A95" t="s">
        <v>11</v>
      </c>
      <c r="B95">
        <v>20250325</v>
      </c>
      <c r="C95">
        <v>11.5</v>
      </c>
      <c r="D95">
        <v>11.62</v>
      </c>
      <c r="E95">
        <v>11.35</v>
      </c>
      <c r="F95">
        <v>11.48</v>
      </c>
      <c r="G95">
        <v>11.62</v>
      </c>
      <c r="H95">
        <v>-0.14000000000000001</v>
      </c>
      <c r="I95">
        <v>-1.2048000000000001</v>
      </c>
      <c r="J95">
        <v>16056.94</v>
      </c>
      <c r="K95">
        <v>18468.749</v>
      </c>
    </row>
    <row r="96" spans="1:11" x14ac:dyDescent="0.15">
      <c r="A96" t="s">
        <v>11</v>
      </c>
      <c r="B96">
        <v>20250324</v>
      </c>
      <c r="C96">
        <v>11.76</v>
      </c>
      <c r="D96">
        <v>11.86</v>
      </c>
      <c r="E96">
        <v>11.42</v>
      </c>
      <c r="F96">
        <v>11.62</v>
      </c>
      <c r="G96">
        <v>11.75</v>
      </c>
      <c r="H96">
        <v>-0.13</v>
      </c>
      <c r="I96">
        <v>-1.1064000000000001</v>
      </c>
      <c r="J96">
        <v>14037.28</v>
      </c>
      <c r="K96">
        <v>16298.232</v>
      </c>
    </row>
    <row r="97" spans="1:11" x14ac:dyDescent="0.15">
      <c r="A97" t="s">
        <v>11</v>
      </c>
      <c r="B97">
        <v>20250321</v>
      </c>
      <c r="C97">
        <v>12.1</v>
      </c>
      <c r="D97">
        <v>12.1</v>
      </c>
      <c r="E97">
        <v>11.7</v>
      </c>
      <c r="F97">
        <v>11.75</v>
      </c>
      <c r="G97">
        <v>11.95</v>
      </c>
      <c r="H97">
        <v>-0.2</v>
      </c>
      <c r="I97">
        <v>-1.6736</v>
      </c>
      <c r="J97">
        <v>14058.15</v>
      </c>
      <c r="K97">
        <v>16618.073</v>
      </c>
    </row>
    <row r="98" spans="1:11" x14ac:dyDescent="0.15">
      <c r="A98" t="s">
        <v>11</v>
      </c>
      <c r="B98">
        <v>20250320</v>
      </c>
      <c r="C98">
        <v>11.88</v>
      </c>
      <c r="D98">
        <v>12.16</v>
      </c>
      <c r="E98">
        <v>11.71</v>
      </c>
      <c r="F98">
        <v>11.95</v>
      </c>
      <c r="G98">
        <v>11.81</v>
      </c>
      <c r="H98">
        <v>0.14000000000000001</v>
      </c>
      <c r="I98">
        <v>1.1854</v>
      </c>
      <c r="J98">
        <v>24226.14</v>
      </c>
      <c r="K98">
        <v>29000.219000000001</v>
      </c>
    </row>
    <row r="99" spans="1:11" x14ac:dyDescent="0.15">
      <c r="A99" t="s">
        <v>11</v>
      </c>
      <c r="B99">
        <v>20250319</v>
      </c>
      <c r="C99">
        <v>11.74</v>
      </c>
      <c r="D99">
        <v>11.87</v>
      </c>
      <c r="E99">
        <v>11.73</v>
      </c>
      <c r="F99">
        <v>11.81</v>
      </c>
      <c r="G99">
        <v>11.79</v>
      </c>
      <c r="H99">
        <v>0.02</v>
      </c>
      <c r="I99">
        <v>0.1696</v>
      </c>
      <c r="J99">
        <v>12069.42</v>
      </c>
      <c r="K99">
        <v>14238.115</v>
      </c>
    </row>
    <row r="100" spans="1:11" x14ac:dyDescent="0.15">
      <c r="A100" t="s">
        <v>11</v>
      </c>
      <c r="B100">
        <v>20250318</v>
      </c>
      <c r="C100">
        <v>11.85</v>
      </c>
      <c r="D100">
        <v>11.85</v>
      </c>
      <c r="E100">
        <v>11.72</v>
      </c>
      <c r="F100">
        <v>11.79</v>
      </c>
      <c r="G100">
        <v>11.82</v>
      </c>
      <c r="H100">
        <v>-0.03</v>
      </c>
      <c r="I100">
        <v>-0.25380000000000003</v>
      </c>
      <c r="J100">
        <v>9999.59</v>
      </c>
      <c r="K100">
        <v>11767.034</v>
      </c>
    </row>
    <row r="101" spans="1:11" x14ac:dyDescent="0.15">
      <c r="A101" t="s">
        <v>11</v>
      </c>
      <c r="B101">
        <v>20250317</v>
      </c>
      <c r="C101">
        <v>11.63</v>
      </c>
      <c r="D101">
        <v>11.85</v>
      </c>
      <c r="E101">
        <v>11.63</v>
      </c>
      <c r="F101">
        <v>11.82</v>
      </c>
      <c r="G101">
        <v>11.63</v>
      </c>
      <c r="H101">
        <v>0.19</v>
      </c>
      <c r="I101">
        <v>1.6336999999999999</v>
      </c>
      <c r="J101">
        <v>14217.22</v>
      </c>
      <c r="K101">
        <v>16714.518</v>
      </c>
    </row>
    <row r="102" spans="1:11" x14ac:dyDescent="0.15">
      <c r="A102" t="s">
        <v>11</v>
      </c>
      <c r="B102">
        <v>20250314</v>
      </c>
      <c r="C102">
        <v>11.46</v>
      </c>
      <c r="D102">
        <v>11.67</v>
      </c>
      <c r="E102">
        <v>11.38</v>
      </c>
      <c r="F102">
        <v>11.63</v>
      </c>
      <c r="G102">
        <v>11.47</v>
      </c>
      <c r="H102">
        <v>0.16</v>
      </c>
      <c r="I102">
        <v>1.3949</v>
      </c>
      <c r="J102">
        <v>15487.41</v>
      </c>
      <c r="K102">
        <v>17899.205000000002</v>
      </c>
    </row>
    <row r="103" spans="1:11" x14ac:dyDescent="0.15">
      <c r="A103" t="s">
        <v>11</v>
      </c>
      <c r="B103">
        <v>20250313</v>
      </c>
      <c r="C103">
        <v>11.52</v>
      </c>
      <c r="D103">
        <v>11.58</v>
      </c>
      <c r="E103">
        <v>11.3</v>
      </c>
      <c r="F103">
        <v>11.47</v>
      </c>
      <c r="G103">
        <v>11.47</v>
      </c>
      <c r="H103">
        <v>0</v>
      </c>
      <c r="I103">
        <v>0</v>
      </c>
      <c r="J103">
        <v>12916.23</v>
      </c>
      <c r="K103">
        <v>14729.192999999999</v>
      </c>
    </row>
    <row r="104" spans="1:11" x14ac:dyDescent="0.15">
      <c r="A104" t="s">
        <v>11</v>
      </c>
      <c r="B104">
        <v>20250312</v>
      </c>
      <c r="C104">
        <v>11.58</v>
      </c>
      <c r="D104">
        <v>11.58</v>
      </c>
      <c r="E104">
        <v>11.45</v>
      </c>
      <c r="F104">
        <v>11.47</v>
      </c>
      <c r="G104">
        <v>11.49</v>
      </c>
      <c r="H104">
        <v>-0.02</v>
      </c>
      <c r="I104">
        <v>-0.1741</v>
      </c>
      <c r="J104">
        <v>7902.71</v>
      </c>
      <c r="K104">
        <v>9079.9259999999995</v>
      </c>
    </row>
    <row r="105" spans="1:11" x14ac:dyDescent="0.15">
      <c r="A105" t="s">
        <v>11</v>
      </c>
      <c r="B105">
        <v>20250311</v>
      </c>
      <c r="C105">
        <v>11.39</v>
      </c>
      <c r="D105">
        <v>11.53</v>
      </c>
      <c r="E105">
        <v>11.33</v>
      </c>
      <c r="F105">
        <v>11.49</v>
      </c>
      <c r="G105">
        <v>11.47</v>
      </c>
      <c r="H105">
        <v>0.02</v>
      </c>
      <c r="I105">
        <v>0.1744</v>
      </c>
      <c r="J105">
        <v>13193.77</v>
      </c>
      <c r="K105">
        <v>15090.504999999999</v>
      </c>
    </row>
    <row r="106" spans="1:11" x14ac:dyDescent="0.15">
      <c r="A106" t="s">
        <v>11</v>
      </c>
      <c r="B106">
        <v>20250310</v>
      </c>
      <c r="C106">
        <v>11.4</v>
      </c>
      <c r="D106">
        <v>11.6</v>
      </c>
      <c r="E106">
        <v>11.31</v>
      </c>
      <c r="F106">
        <v>11.47</v>
      </c>
      <c r="G106">
        <v>11.3</v>
      </c>
      <c r="H106">
        <v>0.17</v>
      </c>
      <c r="I106">
        <v>1.5044</v>
      </c>
      <c r="J106">
        <v>17722.29</v>
      </c>
      <c r="K106">
        <v>20317.096000000001</v>
      </c>
    </row>
    <row r="107" spans="1:11" x14ac:dyDescent="0.15">
      <c r="A107" t="s">
        <v>11</v>
      </c>
      <c r="B107">
        <v>20250307</v>
      </c>
      <c r="C107">
        <v>11.37</v>
      </c>
      <c r="D107">
        <v>11.42</v>
      </c>
      <c r="E107">
        <v>11.28</v>
      </c>
      <c r="F107">
        <v>11.3</v>
      </c>
      <c r="G107">
        <v>11.37</v>
      </c>
      <c r="H107">
        <v>-7.0000000000000007E-2</v>
      </c>
      <c r="I107">
        <v>-0.61570000000000003</v>
      </c>
      <c r="J107">
        <v>10391.299999999999</v>
      </c>
      <c r="K107">
        <v>11790.398999999999</v>
      </c>
    </row>
    <row r="108" spans="1:11" x14ac:dyDescent="0.15">
      <c r="A108" t="s">
        <v>11</v>
      </c>
      <c r="B108">
        <v>20250306</v>
      </c>
      <c r="C108">
        <v>11.2</v>
      </c>
      <c r="D108">
        <v>11.37</v>
      </c>
      <c r="E108">
        <v>11.12</v>
      </c>
      <c r="F108">
        <v>11.37</v>
      </c>
      <c r="G108">
        <v>11.2</v>
      </c>
      <c r="H108">
        <v>0.17</v>
      </c>
      <c r="I108">
        <v>1.5179</v>
      </c>
      <c r="J108">
        <v>13392.66</v>
      </c>
      <c r="K108">
        <v>15144.656000000001</v>
      </c>
    </row>
    <row r="109" spans="1:11" x14ac:dyDescent="0.15">
      <c r="A109" t="s">
        <v>11</v>
      </c>
      <c r="B109">
        <v>20250305</v>
      </c>
      <c r="C109">
        <v>11.28</v>
      </c>
      <c r="D109">
        <v>11.28</v>
      </c>
      <c r="E109">
        <v>11.05</v>
      </c>
      <c r="F109">
        <v>11.2</v>
      </c>
      <c r="G109">
        <v>11.26</v>
      </c>
      <c r="H109">
        <v>-0.06</v>
      </c>
      <c r="I109">
        <v>-0.53290000000000004</v>
      </c>
      <c r="J109">
        <v>10175.43</v>
      </c>
      <c r="K109">
        <v>11331.522000000001</v>
      </c>
    </row>
    <row r="110" spans="1:11" x14ac:dyDescent="0.15">
      <c r="A110" t="s">
        <v>11</v>
      </c>
      <c r="B110">
        <v>20250304</v>
      </c>
      <c r="C110">
        <v>11.02</v>
      </c>
      <c r="D110">
        <v>11.28</v>
      </c>
      <c r="E110">
        <v>11.02</v>
      </c>
      <c r="F110">
        <v>11.26</v>
      </c>
      <c r="G110">
        <v>11.07</v>
      </c>
      <c r="H110">
        <v>0.19</v>
      </c>
      <c r="I110">
        <v>1.7163999999999999</v>
      </c>
      <c r="J110">
        <v>10420.09</v>
      </c>
      <c r="K110">
        <v>11676.143</v>
      </c>
    </row>
    <row r="111" spans="1:11" x14ac:dyDescent="0.15">
      <c r="A111" t="s">
        <v>11</v>
      </c>
      <c r="B111">
        <v>20250303</v>
      </c>
      <c r="C111">
        <v>11.11</v>
      </c>
      <c r="D111">
        <v>11.23</v>
      </c>
      <c r="E111">
        <v>11</v>
      </c>
      <c r="F111">
        <v>11.07</v>
      </c>
      <c r="G111">
        <v>10.96</v>
      </c>
      <c r="H111">
        <v>0.11</v>
      </c>
      <c r="I111">
        <v>1.0036</v>
      </c>
      <c r="J111">
        <v>13322.71</v>
      </c>
      <c r="K111">
        <v>14835.769</v>
      </c>
    </row>
    <row r="112" spans="1:11" x14ac:dyDescent="0.15">
      <c r="A112" t="s">
        <v>11</v>
      </c>
      <c r="B112">
        <v>20250228</v>
      </c>
      <c r="C112">
        <v>11.25</v>
      </c>
      <c r="D112">
        <v>11.26</v>
      </c>
      <c r="E112">
        <v>10.94</v>
      </c>
      <c r="F112">
        <v>10.96</v>
      </c>
      <c r="G112">
        <v>11.29</v>
      </c>
      <c r="H112">
        <v>-0.33</v>
      </c>
      <c r="I112">
        <v>-2.9228999999999998</v>
      </c>
      <c r="J112">
        <v>18568.939999999999</v>
      </c>
      <c r="K112">
        <v>20595.75</v>
      </c>
    </row>
    <row r="113" spans="1:11" x14ac:dyDescent="0.15">
      <c r="A113" t="s">
        <v>11</v>
      </c>
      <c r="B113">
        <v>20250227</v>
      </c>
      <c r="C113">
        <v>11.36</v>
      </c>
      <c r="D113">
        <v>11.44</v>
      </c>
      <c r="E113">
        <v>11.14</v>
      </c>
      <c r="F113">
        <v>11.29</v>
      </c>
      <c r="G113">
        <v>11.42</v>
      </c>
      <c r="H113">
        <v>-0.13</v>
      </c>
      <c r="I113">
        <v>-1.1384000000000001</v>
      </c>
      <c r="J113">
        <v>19278.28</v>
      </c>
      <c r="K113">
        <v>21717.24</v>
      </c>
    </row>
    <row r="114" spans="1:11" x14ac:dyDescent="0.15">
      <c r="A114" t="s">
        <v>11</v>
      </c>
      <c r="B114">
        <v>20250226</v>
      </c>
      <c r="C114">
        <v>11.27</v>
      </c>
      <c r="D114">
        <v>11.45</v>
      </c>
      <c r="E114">
        <v>11.27</v>
      </c>
      <c r="F114">
        <v>11.42</v>
      </c>
      <c r="G114">
        <v>11.3</v>
      </c>
      <c r="H114">
        <v>0.12</v>
      </c>
      <c r="I114">
        <v>1.0619000000000001</v>
      </c>
      <c r="J114">
        <v>11896.84</v>
      </c>
      <c r="K114">
        <v>13565.225</v>
      </c>
    </row>
    <row r="115" spans="1:11" x14ac:dyDescent="0.15">
      <c r="A115" t="s">
        <v>11</v>
      </c>
      <c r="B115">
        <v>20250225</v>
      </c>
      <c r="C115">
        <v>11.26</v>
      </c>
      <c r="D115">
        <v>11.35</v>
      </c>
      <c r="E115">
        <v>11.2</v>
      </c>
      <c r="F115">
        <v>11.3</v>
      </c>
      <c r="G115">
        <v>11.28</v>
      </c>
      <c r="H115">
        <v>0.02</v>
      </c>
      <c r="I115">
        <v>0.17730000000000001</v>
      </c>
      <c r="J115">
        <v>10653.02</v>
      </c>
      <c r="K115">
        <v>12042.526</v>
      </c>
    </row>
    <row r="116" spans="1:11" x14ac:dyDescent="0.15">
      <c r="A116" t="s">
        <v>11</v>
      </c>
      <c r="B116">
        <v>20250224</v>
      </c>
      <c r="C116">
        <v>11.3</v>
      </c>
      <c r="D116">
        <v>11.36</v>
      </c>
      <c r="E116">
        <v>11.21</v>
      </c>
      <c r="F116">
        <v>11.28</v>
      </c>
      <c r="G116">
        <v>11.28</v>
      </c>
      <c r="H116">
        <v>0</v>
      </c>
      <c r="I116">
        <v>0</v>
      </c>
      <c r="J116">
        <v>13468.5</v>
      </c>
      <c r="K116">
        <v>15205.700999999999</v>
      </c>
    </row>
    <row r="117" spans="1:11" x14ac:dyDescent="0.15">
      <c r="A117" t="s">
        <v>11</v>
      </c>
      <c r="B117">
        <v>20250221</v>
      </c>
      <c r="C117">
        <v>11.22</v>
      </c>
      <c r="D117">
        <v>11.31</v>
      </c>
      <c r="E117">
        <v>11.21</v>
      </c>
      <c r="F117">
        <v>11.28</v>
      </c>
      <c r="G117">
        <v>11.27</v>
      </c>
      <c r="H117">
        <v>0.01</v>
      </c>
      <c r="I117">
        <v>8.8700000000000001E-2</v>
      </c>
      <c r="J117">
        <v>9828.98</v>
      </c>
      <c r="K117">
        <v>11090.237999999999</v>
      </c>
    </row>
    <row r="118" spans="1:11" x14ac:dyDescent="0.15">
      <c r="A118" t="s">
        <v>11</v>
      </c>
      <c r="B118">
        <v>20250220</v>
      </c>
      <c r="C118">
        <v>11.2</v>
      </c>
      <c r="D118">
        <v>11.32</v>
      </c>
      <c r="E118">
        <v>11.2</v>
      </c>
      <c r="F118">
        <v>11.27</v>
      </c>
      <c r="G118">
        <v>11.25</v>
      </c>
      <c r="H118">
        <v>0.02</v>
      </c>
      <c r="I118">
        <v>0.17780000000000001</v>
      </c>
      <c r="J118">
        <v>6720.44</v>
      </c>
      <c r="K118">
        <v>7561.5420000000004</v>
      </c>
    </row>
    <row r="119" spans="1:11" x14ac:dyDescent="0.15">
      <c r="A119" t="s">
        <v>11</v>
      </c>
      <c r="B119">
        <v>20250219</v>
      </c>
      <c r="C119">
        <v>11.16</v>
      </c>
      <c r="D119">
        <v>11.3</v>
      </c>
      <c r="E119">
        <v>11.1</v>
      </c>
      <c r="F119">
        <v>11.25</v>
      </c>
      <c r="G119">
        <v>11.09</v>
      </c>
      <c r="H119">
        <v>0.16</v>
      </c>
      <c r="I119">
        <v>1.4427000000000001</v>
      </c>
      <c r="J119">
        <v>7802.06</v>
      </c>
      <c r="K119">
        <v>8773.1650000000009</v>
      </c>
    </row>
    <row r="120" spans="1:11" x14ac:dyDescent="0.15">
      <c r="A120" t="s">
        <v>11</v>
      </c>
      <c r="B120">
        <v>20250218</v>
      </c>
      <c r="C120">
        <v>11.32</v>
      </c>
      <c r="D120">
        <v>11.35</v>
      </c>
      <c r="E120">
        <v>11.08</v>
      </c>
      <c r="F120">
        <v>11.09</v>
      </c>
      <c r="G120">
        <v>11.31</v>
      </c>
      <c r="H120">
        <v>-0.22</v>
      </c>
      <c r="I120">
        <v>-1.9452</v>
      </c>
      <c r="J120">
        <v>9508.93</v>
      </c>
      <c r="K120">
        <v>10656.575000000001</v>
      </c>
    </row>
    <row r="121" spans="1:11" x14ac:dyDescent="0.15">
      <c r="A121" t="s">
        <v>11</v>
      </c>
      <c r="B121">
        <v>20250217</v>
      </c>
      <c r="C121">
        <v>11.35</v>
      </c>
      <c r="D121">
        <v>11.43</v>
      </c>
      <c r="E121">
        <v>11.25</v>
      </c>
      <c r="F121">
        <v>11.31</v>
      </c>
      <c r="G121">
        <v>11.29</v>
      </c>
      <c r="H121">
        <v>0.02</v>
      </c>
      <c r="I121">
        <v>0.17710000000000001</v>
      </c>
      <c r="J121">
        <v>10398.969999999999</v>
      </c>
      <c r="K121">
        <v>11800.037</v>
      </c>
    </row>
    <row r="122" spans="1:11" x14ac:dyDescent="0.15">
      <c r="A122" t="s">
        <v>11</v>
      </c>
      <c r="B122">
        <v>20250214</v>
      </c>
      <c r="C122">
        <v>11.23</v>
      </c>
      <c r="D122">
        <v>11.33</v>
      </c>
      <c r="E122">
        <v>11.19</v>
      </c>
      <c r="F122">
        <v>11.29</v>
      </c>
      <c r="G122">
        <v>11.18</v>
      </c>
      <c r="H122">
        <v>0.11</v>
      </c>
      <c r="I122">
        <v>0.9839</v>
      </c>
      <c r="J122">
        <v>10053.280000000001</v>
      </c>
      <c r="K122">
        <v>11317.541999999999</v>
      </c>
    </row>
    <row r="123" spans="1:11" x14ac:dyDescent="0.15">
      <c r="A123" t="s">
        <v>11</v>
      </c>
      <c r="B123">
        <v>20250213</v>
      </c>
      <c r="C123">
        <v>11.29</v>
      </c>
      <c r="D123">
        <v>11.3</v>
      </c>
      <c r="E123">
        <v>11.15</v>
      </c>
      <c r="F123">
        <v>11.18</v>
      </c>
      <c r="G123">
        <v>11.29</v>
      </c>
      <c r="H123">
        <v>-0.11</v>
      </c>
      <c r="I123">
        <v>-0.97430000000000005</v>
      </c>
      <c r="J123">
        <v>6688.24</v>
      </c>
      <c r="K123">
        <v>7495.3459999999995</v>
      </c>
    </row>
    <row r="124" spans="1:11" x14ac:dyDescent="0.15">
      <c r="A124" t="s">
        <v>11</v>
      </c>
      <c r="B124">
        <v>20250212</v>
      </c>
      <c r="C124">
        <v>11.27</v>
      </c>
      <c r="D124">
        <v>11.34</v>
      </c>
      <c r="E124">
        <v>11.22</v>
      </c>
      <c r="F124">
        <v>11.29</v>
      </c>
      <c r="G124">
        <v>11.28</v>
      </c>
      <c r="H124">
        <v>0.01</v>
      </c>
      <c r="I124">
        <v>8.8700000000000001E-2</v>
      </c>
      <c r="J124">
        <v>6108.03</v>
      </c>
      <c r="K124">
        <v>6887.366</v>
      </c>
    </row>
    <row r="125" spans="1:11" x14ac:dyDescent="0.15">
      <c r="A125" t="s">
        <v>11</v>
      </c>
      <c r="B125">
        <v>20250211</v>
      </c>
      <c r="C125">
        <v>11.34</v>
      </c>
      <c r="D125">
        <v>11.38</v>
      </c>
      <c r="E125">
        <v>11.2</v>
      </c>
      <c r="F125">
        <v>11.28</v>
      </c>
      <c r="G125">
        <v>11.34</v>
      </c>
      <c r="H125">
        <v>-0.06</v>
      </c>
      <c r="I125">
        <v>-0.52910000000000001</v>
      </c>
      <c r="J125">
        <v>6364.14</v>
      </c>
      <c r="K125">
        <v>7177.7240000000002</v>
      </c>
    </row>
    <row r="126" spans="1:11" x14ac:dyDescent="0.15">
      <c r="A126" t="s">
        <v>11</v>
      </c>
      <c r="B126">
        <v>20250210</v>
      </c>
      <c r="C126">
        <v>11.25</v>
      </c>
      <c r="D126">
        <v>11.36</v>
      </c>
      <c r="E126">
        <v>11.19</v>
      </c>
      <c r="F126">
        <v>11.34</v>
      </c>
      <c r="G126">
        <v>11.25</v>
      </c>
      <c r="H126">
        <v>0.09</v>
      </c>
      <c r="I126">
        <v>0.8</v>
      </c>
      <c r="J126">
        <v>8851.48</v>
      </c>
      <c r="K126">
        <v>10006.192999999999</v>
      </c>
    </row>
    <row r="127" spans="1:11" x14ac:dyDescent="0.15">
      <c r="A127" t="s">
        <v>11</v>
      </c>
      <c r="B127">
        <v>20250207</v>
      </c>
      <c r="C127">
        <v>11.15</v>
      </c>
      <c r="D127">
        <v>11.38</v>
      </c>
      <c r="E127">
        <v>11.12</v>
      </c>
      <c r="F127">
        <v>11.25</v>
      </c>
      <c r="G127">
        <v>11.15</v>
      </c>
      <c r="H127">
        <v>0.1</v>
      </c>
      <c r="I127">
        <v>0.89690000000000003</v>
      </c>
      <c r="J127">
        <v>10559.65</v>
      </c>
      <c r="K127">
        <v>11896.290999999999</v>
      </c>
    </row>
    <row r="128" spans="1:11" x14ac:dyDescent="0.15">
      <c r="A128" t="s">
        <v>11</v>
      </c>
      <c r="B128">
        <v>20250206</v>
      </c>
      <c r="C128">
        <v>10.95</v>
      </c>
      <c r="D128">
        <v>11.15</v>
      </c>
      <c r="E128">
        <v>10.86</v>
      </c>
      <c r="F128">
        <v>11.15</v>
      </c>
      <c r="G128">
        <v>10.96</v>
      </c>
      <c r="H128">
        <v>0.19</v>
      </c>
      <c r="I128">
        <v>1.7336</v>
      </c>
      <c r="J128">
        <v>9558.8799999999992</v>
      </c>
      <c r="K128">
        <v>10551.034</v>
      </c>
    </row>
    <row r="129" spans="1:11" x14ac:dyDescent="0.15">
      <c r="A129" t="s">
        <v>11</v>
      </c>
      <c r="B129">
        <v>20250205</v>
      </c>
      <c r="C129">
        <v>10.9</v>
      </c>
      <c r="D129">
        <v>10.99</v>
      </c>
      <c r="E129">
        <v>10.79</v>
      </c>
      <c r="F129">
        <v>10.96</v>
      </c>
      <c r="G129">
        <v>10.9</v>
      </c>
      <c r="H129">
        <v>0.06</v>
      </c>
      <c r="I129">
        <v>0.55049999999999999</v>
      </c>
      <c r="J129">
        <v>9289.93</v>
      </c>
      <c r="K129">
        <v>10088.727000000001</v>
      </c>
    </row>
    <row r="130" spans="1:11" x14ac:dyDescent="0.15">
      <c r="A130" t="s">
        <v>11</v>
      </c>
      <c r="B130">
        <v>20250127</v>
      </c>
      <c r="C130">
        <v>10.91</v>
      </c>
      <c r="D130">
        <v>10.99</v>
      </c>
      <c r="E130">
        <v>10.82</v>
      </c>
      <c r="F130">
        <v>10.9</v>
      </c>
      <c r="G130">
        <v>10.86</v>
      </c>
      <c r="H130">
        <v>0.04</v>
      </c>
      <c r="I130">
        <v>0.36830000000000002</v>
      </c>
      <c r="J130">
        <v>9907.5300000000007</v>
      </c>
      <c r="K130">
        <v>10820.615</v>
      </c>
    </row>
    <row r="131" spans="1:11" x14ac:dyDescent="0.15">
      <c r="A131" t="s">
        <v>11</v>
      </c>
      <c r="B131">
        <v>20250124</v>
      </c>
      <c r="C131">
        <v>10.81</v>
      </c>
      <c r="D131">
        <v>10.9</v>
      </c>
      <c r="E131">
        <v>10.76</v>
      </c>
      <c r="F131">
        <v>10.86</v>
      </c>
      <c r="G131">
        <v>10.83</v>
      </c>
      <c r="H131">
        <v>0.03</v>
      </c>
      <c r="I131">
        <v>0.27700000000000002</v>
      </c>
      <c r="J131">
        <v>6163.05</v>
      </c>
      <c r="K131">
        <v>6679.0550000000003</v>
      </c>
    </row>
    <row r="132" spans="1:11" x14ac:dyDescent="0.15">
      <c r="A132" t="s">
        <v>11</v>
      </c>
      <c r="B132">
        <v>20250123</v>
      </c>
      <c r="C132">
        <v>10.82</v>
      </c>
      <c r="D132">
        <v>11</v>
      </c>
      <c r="E132">
        <v>10.81</v>
      </c>
      <c r="F132">
        <v>10.83</v>
      </c>
      <c r="G132">
        <v>10.8</v>
      </c>
      <c r="H132">
        <v>0.03</v>
      </c>
      <c r="I132">
        <v>0.27779999999999999</v>
      </c>
      <c r="J132">
        <v>7998.45</v>
      </c>
      <c r="K132">
        <v>8713.1010000000006</v>
      </c>
    </row>
    <row r="133" spans="1:11" x14ac:dyDescent="0.15">
      <c r="A133" t="s">
        <v>11</v>
      </c>
      <c r="B133">
        <v>20250122</v>
      </c>
      <c r="C133">
        <v>10.69</v>
      </c>
      <c r="D133">
        <v>10.81</v>
      </c>
      <c r="E133">
        <v>10.69</v>
      </c>
      <c r="F133">
        <v>10.8</v>
      </c>
      <c r="G133">
        <v>10.8</v>
      </c>
      <c r="H133">
        <v>0</v>
      </c>
      <c r="I133">
        <v>0</v>
      </c>
      <c r="J133">
        <v>4929.91</v>
      </c>
      <c r="K133">
        <v>5302.7510000000002</v>
      </c>
    </row>
    <row r="134" spans="1:11" x14ac:dyDescent="0.15">
      <c r="A134" t="s">
        <v>11</v>
      </c>
      <c r="B134">
        <v>20250121</v>
      </c>
      <c r="C134">
        <v>10.84</v>
      </c>
      <c r="D134">
        <v>10.94</v>
      </c>
      <c r="E134">
        <v>10.66</v>
      </c>
      <c r="F134">
        <v>10.8</v>
      </c>
      <c r="G134">
        <v>10.85</v>
      </c>
      <c r="H134">
        <v>-0.05</v>
      </c>
      <c r="I134">
        <v>-0.46079999999999999</v>
      </c>
      <c r="J134">
        <v>4812.51</v>
      </c>
      <c r="K134">
        <v>5176.0969999999998</v>
      </c>
    </row>
    <row r="135" spans="1:11" x14ac:dyDescent="0.15">
      <c r="A135" t="s">
        <v>11</v>
      </c>
      <c r="B135">
        <v>20250120</v>
      </c>
      <c r="C135">
        <v>10.78</v>
      </c>
      <c r="D135">
        <v>10.9</v>
      </c>
      <c r="E135">
        <v>10.67</v>
      </c>
      <c r="F135">
        <v>10.85</v>
      </c>
      <c r="G135">
        <v>10.78</v>
      </c>
      <c r="H135">
        <v>7.0000000000000007E-2</v>
      </c>
      <c r="I135">
        <v>0.64939999999999998</v>
      </c>
      <c r="J135">
        <v>7295.69</v>
      </c>
      <c r="K135">
        <v>7899.1819999999998</v>
      </c>
    </row>
    <row r="136" spans="1:11" x14ac:dyDescent="0.15">
      <c r="A136" t="s">
        <v>11</v>
      </c>
      <c r="B136">
        <v>20250117</v>
      </c>
      <c r="C136">
        <v>10.67</v>
      </c>
      <c r="D136">
        <v>10.81</v>
      </c>
      <c r="E136">
        <v>10.63</v>
      </c>
      <c r="F136">
        <v>10.78</v>
      </c>
      <c r="G136">
        <v>10.71</v>
      </c>
      <c r="H136">
        <v>7.0000000000000007E-2</v>
      </c>
      <c r="I136">
        <v>0.65359999999999996</v>
      </c>
      <c r="J136">
        <v>5065.3500000000004</v>
      </c>
      <c r="K136">
        <v>5439.0370000000003</v>
      </c>
    </row>
    <row r="137" spans="1:11" x14ac:dyDescent="0.15">
      <c r="A137" t="s">
        <v>11</v>
      </c>
      <c r="B137">
        <v>20250116</v>
      </c>
      <c r="C137">
        <v>10.79</v>
      </c>
      <c r="D137">
        <v>10.88</v>
      </c>
      <c r="E137">
        <v>10.6</v>
      </c>
      <c r="F137">
        <v>10.71</v>
      </c>
      <c r="G137">
        <v>10.73</v>
      </c>
      <c r="H137">
        <v>-0.02</v>
      </c>
      <c r="I137">
        <v>-0.18640000000000001</v>
      </c>
      <c r="J137">
        <v>6332.45</v>
      </c>
      <c r="K137">
        <v>6808.0969999999998</v>
      </c>
    </row>
    <row r="138" spans="1:11" x14ac:dyDescent="0.15">
      <c r="A138" t="s">
        <v>11</v>
      </c>
      <c r="B138">
        <v>20250115</v>
      </c>
      <c r="C138">
        <v>10.82</v>
      </c>
      <c r="D138">
        <v>10.83</v>
      </c>
      <c r="E138">
        <v>10.68</v>
      </c>
      <c r="F138">
        <v>10.73</v>
      </c>
      <c r="G138">
        <v>10.82</v>
      </c>
      <c r="H138">
        <v>-0.09</v>
      </c>
      <c r="I138">
        <v>-0.83179999999999998</v>
      </c>
      <c r="J138">
        <v>4940.08</v>
      </c>
      <c r="K138">
        <v>5312.0360000000001</v>
      </c>
    </row>
    <row r="139" spans="1:11" x14ac:dyDescent="0.15">
      <c r="A139" t="s">
        <v>11</v>
      </c>
      <c r="B139">
        <v>20250114</v>
      </c>
      <c r="C139">
        <v>10.54</v>
      </c>
      <c r="D139">
        <v>10.83</v>
      </c>
      <c r="E139">
        <v>10.38</v>
      </c>
      <c r="F139">
        <v>10.82</v>
      </c>
      <c r="G139">
        <v>10.52</v>
      </c>
      <c r="H139">
        <v>0.3</v>
      </c>
      <c r="I139">
        <v>2.8517000000000001</v>
      </c>
      <c r="J139">
        <v>7090.96</v>
      </c>
      <c r="K139">
        <v>7603.9520000000002</v>
      </c>
    </row>
    <row r="140" spans="1:11" x14ac:dyDescent="0.15">
      <c r="A140" t="s">
        <v>11</v>
      </c>
      <c r="B140">
        <v>20250113</v>
      </c>
      <c r="C140">
        <v>10.41</v>
      </c>
      <c r="D140">
        <v>10.64</v>
      </c>
      <c r="E140">
        <v>10.32</v>
      </c>
      <c r="F140">
        <v>10.52</v>
      </c>
      <c r="G140">
        <v>10.45</v>
      </c>
      <c r="H140">
        <v>7.0000000000000007E-2</v>
      </c>
      <c r="I140">
        <v>0.66990000000000005</v>
      </c>
      <c r="J140">
        <v>4420.07</v>
      </c>
      <c r="K140">
        <v>4620.8289999999997</v>
      </c>
    </row>
    <row r="141" spans="1:11" x14ac:dyDescent="0.15">
      <c r="A141" t="s">
        <v>11</v>
      </c>
      <c r="B141">
        <v>20250110</v>
      </c>
      <c r="C141">
        <v>10.68</v>
      </c>
      <c r="D141">
        <v>10.75</v>
      </c>
      <c r="E141">
        <v>10.45</v>
      </c>
      <c r="F141">
        <v>10.45</v>
      </c>
      <c r="G141">
        <v>10.68</v>
      </c>
      <c r="H141">
        <v>-0.23</v>
      </c>
      <c r="I141">
        <v>-2.1536</v>
      </c>
      <c r="J141">
        <v>4708.49</v>
      </c>
      <c r="K141">
        <v>5000.835</v>
      </c>
    </row>
    <row r="142" spans="1:11" x14ac:dyDescent="0.15">
      <c r="A142" t="s">
        <v>11</v>
      </c>
      <c r="B142">
        <v>20250109</v>
      </c>
      <c r="C142">
        <v>10.8</v>
      </c>
      <c r="D142">
        <v>10.84</v>
      </c>
      <c r="E142">
        <v>10.67</v>
      </c>
      <c r="F142">
        <v>10.68</v>
      </c>
      <c r="G142">
        <v>10.8</v>
      </c>
      <c r="H142">
        <v>-0.12</v>
      </c>
      <c r="I142">
        <v>-1.1111</v>
      </c>
      <c r="J142">
        <v>4798.93</v>
      </c>
      <c r="K142">
        <v>5158.4089999999997</v>
      </c>
    </row>
    <row r="143" spans="1:11" x14ac:dyDescent="0.15">
      <c r="A143" t="s">
        <v>11</v>
      </c>
      <c r="B143">
        <v>20250108</v>
      </c>
      <c r="C143">
        <v>10.69</v>
      </c>
      <c r="D143">
        <v>10.87</v>
      </c>
      <c r="E143">
        <v>10.52</v>
      </c>
      <c r="F143">
        <v>10.8</v>
      </c>
      <c r="G143">
        <v>10.73</v>
      </c>
      <c r="H143">
        <v>7.0000000000000007E-2</v>
      </c>
      <c r="I143">
        <v>0.65239999999999998</v>
      </c>
      <c r="J143">
        <v>8331.0499999999993</v>
      </c>
      <c r="K143">
        <v>8928.8179999999993</v>
      </c>
    </row>
    <row r="144" spans="1:11" x14ac:dyDescent="0.15">
      <c r="A144" t="s">
        <v>11</v>
      </c>
      <c r="B144">
        <v>20250107</v>
      </c>
      <c r="C144">
        <v>10.63</v>
      </c>
      <c r="D144">
        <v>10.86</v>
      </c>
      <c r="E144">
        <v>10.52</v>
      </c>
      <c r="F144">
        <v>10.73</v>
      </c>
      <c r="G144">
        <v>10.65</v>
      </c>
      <c r="H144">
        <v>0.08</v>
      </c>
      <c r="I144">
        <v>0.75119999999999998</v>
      </c>
      <c r="J144">
        <v>7395.49</v>
      </c>
      <c r="K144">
        <v>7880.4769999999999</v>
      </c>
    </row>
    <row r="145" spans="1:11" x14ac:dyDescent="0.15">
      <c r="A145" t="s">
        <v>11</v>
      </c>
      <c r="B145">
        <v>20250106</v>
      </c>
      <c r="C145">
        <v>10.65</v>
      </c>
      <c r="D145">
        <v>10.77</v>
      </c>
      <c r="E145">
        <v>10.44</v>
      </c>
      <c r="F145">
        <v>10.65</v>
      </c>
      <c r="G145">
        <v>10.61</v>
      </c>
      <c r="H145">
        <v>0.04</v>
      </c>
      <c r="I145">
        <v>0.377</v>
      </c>
      <c r="J145">
        <v>6711.25</v>
      </c>
      <c r="K145">
        <v>7137.8890000000001</v>
      </c>
    </row>
    <row r="146" spans="1:11" x14ac:dyDescent="0.15">
      <c r="A146" t="s">
        <v>11</v>
      </c>
      <c r="B146">
        <v>20250103</v>
      </c>
      <c r="C146">
        <v>10.87</v>
      </c>
      <c r="D146">
        <v>10.91</v>
      </c>
      <c r="E146">
        <v>10.53</v>
      </c>
      <c r="F146">
        <v>10.61</v>
      </c>
      <c r="G146">
        <v>10.85</v>
      </c>
      <c r="H146">
        <v>-0.24</v>
      </c>
      <c r="I146">
        <v>-2.2120000000000002</v>
      </c>
      <c r="J146">
        <v>10014.629999999999</v>
      </c>
      <c r="K146">
        <v>10755.816999999999</v>
      </c>
    </row>
    <row r="147" spans="1:11" x14ac:dyDescent="0.15">
      <c r="A147" t="s">
        <v>11</v>
      </c>
      <c r="B147">
        <v>20250102</v>
      </c>
      <c r="C147">
        <v>11.03</v>
      </c>
      <c r="D147">
        <v>11.22</v>
      </c>
      <c r="E147">
        <v>10.73</v>
      </c>
      <c r="F147">
        <v>10.85</v>
      </c>
      <c r="G147">
        <v>11.1</v>
      </c>
      <c r="H147">
        <v>-0.25</v>
      </c>
      <c r="I147">
        <v>-2.2523</v>
      </c>
      <c r="J147">
        <v>8703.1299999999992</v>
      </c>
      <c r="K147">
        <v>9565.4660000000003</v>
      </c>
    </row>
    <row r="148" spans="1:11" x14ac:dyDescent="0.15">
      <c r="A148" t="s">
        <v>11</v>
      </c>
      <c r="B148">
        <v>20241231</v>
      </c>
      <c r="C148">
        <v>11.25</v>
      </c>
      <c r="D148">
        <v>11.33</v>
      </c>
      <c r="E148">
        <v>11.04</v>
      </c>
      <c r="F148">
        <v>11.1</v>
      </c>
      <c r="G148">
        <v>11.24</v>
      </c>
      <c r="H148">
        <v>-0.14000000000000001</v>
      </c>
      <c r="I148">
        <v>-1.2456</v>
      </c>
      <c r="J148">
        <v>7129.56</v>
      </c>
      <c r="K148">
        <v>7959.2129999999997</v>
      </c>
    </row>
    <row r="149" spans="1:11" x14ac:dyDescent="0.15">
      <c r="A149" t="s">
        <v>11</v>
      </c>
      <c r="B149">
        <v>20241230</v>
      </c>
      <c r="C149">
        <v>11.25</v>
      </c>
      <c r="D149">
        <v>11.34</v>
      </c>
      <c r="E149">
        <v>11.12</v>
      </c>
      <c r="F149">
        <v>11.24</v>
      </c>
      <c r="G149">
        <v>11.32</v>
      </c>
      <c r="H149">
        <v>-0.08</v>
      </c>
      <c r="I149">
        <v>-0.70669999999999999</v>
      </c>
      <c r="J149">
        <v>6223.5</v>
      </c>
      <c r="K149">
        <v>6994.9639999999999</v>
      </c>
    </row>
    <row r="150" spans="1:11" x14ac:dyDescent="0.15">
      <c r="A150" t="s">
        <v>11</v>
      </c>
      <c r="B150">
        <v>20241227</v>
      </c>
      <c r="C150">
        <v>11.32</v>
      </c>
      <c r="D150">
        <v>11.41</v>
      </c>
      <c r="E150">
        <v>11.2</v>
      </c>
      <c r="F150">
        <v>11.32</v>
      </c>
      <c r="G150">
        <v>11.24</v>
      </c>
      <c r="H150">
        <v>0.08</v>
      </c>
      <c r="I150">
        <v>0.7117</v>
      </c>
      <c r="J150">
        <v>7656.34</v>
      </c>
      <c r="K150">
        <v>8679.9359999999997</v>
      </c>
    </row>
    <row r="151" spans="1:11" x14ac:dyDescent="0.15">
      <c r="A151" t="s">
        <v>11</v>
      </c>
      <c r="B151">
        <v>20241226</v>
      </c>
      <c r="C151">
        <v>11.07</v>
      </c>
      <c r="D151">
        <v>11.33</v>
      </c>
      <c r="E151">
        <v>11.07</v>
      </c>
      <c r="F151">
        <v>11.24</v>
      </c>
      <c r="G151">
        <v>11.24</v>
      </c>
      <c r="H151">
        <v>0</v>
      </c>
      <c r="I151">
        <v>0</v>
      </c>
      <c r="J151">
        <v>5648.09</v>
      </c>
      <c r="K151">
        <v>6368.1149999999998</v>
      </c>
    </row>
    <row r="152" spans="1:11" x14ac:dyDescent="0.15">
      <c r="A152" t="s">
        <v>11</v>
      </c>
      <c r="B152">
        <v>20241225</v>
      </c>
      <c r="C152">
        <v>11.36</v>
      </c>
      <c r="D152">
        <v>11.4</v>
      </c>
      <c r="E152">
        <v>11.06</v>
      </c>
      <c r="F152">
        <v>11.24</v>
      </c>
      <c r="G152">
        <v>11.36</v>
      </c>
      <c r="H152">
        <v>-0.12</v>
      </c>
      <c r="I152">
        <v>-1.0563</v>
      </c>
      <c r="J152">
        <v>9157.31</v>
      </c>
      <c r="K152">
        <v>10259.475</v>
      </c>
    </row>
    <row r="153" spans="1:11" x14ac:dyDescent="0.15">
      <c r="A153" t="s">
        <v>11</v>
      </c>
      <c r="B153">
        <v>20241224</v>
      </c>
      <c r="C153">
        <v>11.28</v>
      </c>
      <c r="D153">
        <v>11.44</v>
      </c>
      <c r="E153">
        <v>11.14</v>
      </c>
      <c r="F153">
        <v>11.36</v>
      </c>
      <c r="G153">
        <v>11.28</v>
      </c>
      <c r="H153">
        <v>0.08</v>
      </c>
      <c r="I153">
        <v>0.70920000000000005</v>
      </c>
      <c r="J153">
        <v>10807.54</v>
      </c>
      <c r="K153">
        <v>12199.447</v>
      </c>
    </row>
    <row r="154" spans="1:11" x14ac:dyDescent="0.15">
      <c r="A154" t="s">
        <v>11</v>
      </c>
      <c r="B154">
        <v>20241223</v>
      </c>
      <c r="C154">
        <v>11.62</v>
      </c>
      <c r="D154">
        <v>11.7</v>
      </c>
      <c r="E154">
        <v>11.25</v>
      </c>
      <c r="F154">
        <v>11.28</v>
      </c>
      <c r="G154">
        <v>11.62</v>
      </c>
      <c r="H154">
        <v>-0.34</v>
      </c>
      <c r="I154">
        <v>-2.9260000000000002</v>
      </c>
      <c r="J154">
        <v>12678.83</v>
      </c>
      <c r="K154">
        <v>14476.606</v>
      </c>
    </row>
    <row r="155" spans="1:11" x14ac:dyDescent="0.15">
      <c r="A155" t="s">
        <v>11</v>
      </c>
      <c r="B155">
        <v>20241220</v>
      </c>
      <c r="C155">
        <v>11.41</v>
      </c>
      <c r="D155">
        <v>11.67</v>
      </c>
      <c r="E155">
        <v>11.41</v>
      </c>
      <c r="F155">
        <v>11.62</v>
      </c>
      <c r="G155">
        <v>11.44</v>
      </c>
      <c r="H155">
        <v>0.18</v>
      </c>
      <c r="I155">
        <v>1.5733999999999999</v>
      </c>
      <c r="J155">
        <v>9154.2199999999993</v>
      </c>
      <c r="K155">
        <v>10600.78</v>
      </c>
    </row>
    <row r="156" spans="1:11" x14ac:dyDescent="0.15">
      <c r="A156" t="s">
        <v>11</v>
      </c>
      <c r="B156">
        <v>20241219</v>
      </c>
      <c r="C156">
        <v>11.44</v>
      </c>
      <c r="D156">
        <v>11.55</v>
      </c>
      <c r="E156">
        <v>11.35</v>
      </c>
      <c r="F156">
        <v>11.44</v>
      </c>
      <c r="G156">
        <v>11.52</v>
      </c>
      <c r="H156">
        <v>-0.08</v>
      </c>
      <c r="I156">
        <v>-0.69440000000000002</v>
      </c>
      <c r="J156">
        <v>9254.89</v>
      </c>
      <c r="K156">
        <v>10583.541999999999</v>
      </c>
    </row>
    <row r="157" spans="1:11" x14ac:dyDescent="0.15">
      <c r="A157" t="s">
        <v>11</v>
      </c>
      <c r="B157">
        <v>20241218</v>
      </c>
      <c r="C157">
        <v>11.64</v>
      </c>
      <c r="D157">
        <v>11.72</v>
      </c>
      <c r="E157">
        <v>11.48</v>
      </c>
      <c r="F157">
        <v>11.52</v>
      </c>
      <c r="G157">
        <v>11.57</v>
      </c>
      <c r="H157">
        <v>-0.05</v>
      </c>
      <c r="I157">
        <v>-0.43219999999999997</v>
      </c>
      <c r="J157">
        <v>8530.24</v>
      </c>
      <c r="K157">
        <v>9889.3870000000006</v>
      </c>
    </row>
    <row r="158" spans="1:11" x14ac:dyDescent="0.15">
      <c r="A158" t="s">
        <v>11</v>
      </c>
      <c r="B158">
        <v>20241217</v>
      </c>
      <c r="C158">
        <v>12.07</v>
      </c>
      <c r="D158">
        <v>12.15</v>
      </c>
      <c r="E158">
        <v>11.51</v>
      </c>
      <c r="F158">
        <v>11.57</v>
      </c>
      <c r="G158">
        <v>12.11</v>
      </c>
      <c r="H158">
        <v>-0.54</v>
      </c>
      <c r="I158">
        <v>-4.4591000000000003</v>
      </c>
      <c r="J158">
        <v>22570.5</v>
      </c>
      <c r="K158">
        <v>26439.117999999999</v>
      </c>
    </row>
    <row r="159" spans="1:11" x14ac:dyDescent="0.15">
      <c r="A159" t="s">
        <v>11</v>
      </c>
      <c r="B159">
        <v>20241216</v>
      </c>
      <c r="C159">
        <v>12.08</v>
      </c>
      <c r="D159">
        <v>12.29</v>
      </c>
      <c r="E159">
        <v>12.04</v>
      </c>
      <c r="F159">
        <v>12.11</v>
      </c>
      <c r="G159">
        <v>12.08</v>
      </c>
      <c r="H159">
        <v>0.03</v>
      </c>
      <c r="I159">
        <v>0.24829999999999999</v>
      </c>
      <c r="J159">
        <v>9566.18</v>
      </c>
      <c r="K159">
        <v>11606.598</v>
      </c>
    </row>
    <row r="160" spans="1:11" x14ac:dyDescent="0.15">
      <c r="A160" t="s">
        <v>11</v>
      </c>
      <c r="B160">
        <v>20241213</v>
      </c>
      <c r="C160">
        <v>12.48</v>
      </c>
      <c r="D160">
        <v>12.48</v>
      </c>
      <c r="E160">
        <v>12.07</v>
      </c>
      <c r="F160">
        <v>12.08</v>
      </c>
      <c r="G160">
        <v>12.48</v>
      </c>
      <c r="H160">
        <v>-0.4</v>
      </c>
      <c r="I160">
        <v>-3.2050999999999998</v>
      </c>
      <c r="J160">
        <v>22123.89</v>
      </c>
      <c r="K160">
        <v>26977.875</v>
      </c>
    </row>
    <row r="161" spans="1:11" x14ac:dyDescent="0.15">
      <c r="A161" t="s">
        <v>11</v>
      </c>
      <c r="B161">
        <v>20241212</v>
      </c>
      <c r="C161">
        <v>12.39</v>
      </c>
      <c r="D161">
        <v>12.54</v>
      </c>
      <c r="E161">
        <v>12.26</v>
      </c>
      <c r="F161">
        <v>12.48</v>
      </c>
      <c r="G161">
        <v>12.33</v>
      </c>
      <c r="H161">
        <v>0.15</v>
      </c>
      <c r="I161">
        <v>1.2164999999999999</v>
      </c>
      <c r="J161">
        <v>14836.23</v>
      </c>
      <c r="K161">
        <v>18408.572</v>
      </c>
    </row>
    <row r="162" spans="1:11" x14ac:dyDescent="0.15">
      <c r="A162" t="s">
        <v>11</v>
      </c>
      <c r="B162">
        <v>20241211</v>
      </c>
      <c r="C162">
        <v>12.16</v>
      </c>
      <c r="D162">
        <v>12.36</v>
      </c>
      <c r="E162">
        <v>12.16</v>
      </c>
      <c r="F162">
        <v>12.33</v>
      </c>
      <c r="G162">
        <v>12.3</v>
      </c>
      <c r="H162">
        <v>0.03</v>
      </c>
      <c r="I162">
        <v>0.24390000000000001</v>
      </c>
      <c r="J162">
        <v>9904.6</v>
      </c>
      <c r="K162">
        <v>12171.362999999999</v>
      </c>
    </row>
    <row r="163" spans="1:11" x14ac:dyDescent="0.15">
      <c r="A163" t="s">
        <v>11</v>
      </c>
      <c r="B163">
        <v>20241210</v>
      </c>
      <c r="C163">
        <v>12.52</v>
      </c>
      <c r="D163">
        <v>12.62</v>
      </c>
      <c r="E163">
        <v>12.25</v>
      </c>
      <c r="F163">
        <v>12.3</v>
      </c>
      <c r="G163">
        <v>12.25</v>
      </c>
      <c r="H163">
        <v>0.05</v>
      </c>
      <c r="I163">
        <v>0.40820000000000001</v>
      </c>
      <c r="J163">
        <v>12673.41</v>
      </c>
      <c r="K163">
        <v>15726.773999999999</v>
      </c>
    </row>
    <row r="164" spans="1:11" x14ac:dyDescent="0.15">
      <c r="A164" t="s">
        <v>11</v>
      </c>
      <c r="B164">
        <v>20241209</v>
      </c>
      <c r="C164">
        <v>12.46</v>
      </c>
      <c r="D164">
        <v>12.46</v>
      </c>
      <c r="E164">
        <v>12.17</v>
      </c>
      <c r="F164">
        <v>12.25</v>
      </c>
      <c r="G164">
        <v>12.35</v>
      </c>
      <c r="H164">
        <v>-0.1</v>
      </c>
      <c r="I164">
        <v>-0.80969999999999998</v>
      </c>
      <c r="J164">
        <v>9763.7800000000007</v>
      </c>
      <c r="K164">
        <v>12005.049000000001</v>
      </c>
    </row>
    <row r="165" spans="1:11" x14ac:dyDescent="0.15">
      <c r="A165" t="s">
        <v>11</v>
      </c>
      <c r="B165">
        <v>20241206</v>
      </c>
      <c r="C165">
        <v>12.24</v>
      </c>
      <c r="D165">
        <v>12.43</v>
      </c>
      <c r="E165">
        <v>12.16</v>
      </c>
      <c r="F165">
        <v>12.35</v>
      </c>
      <c r="G165">
        <v>12.24</v>
      </c>
      <c r="H165">
        <v>0.11</v>
      </c>
      <c r="I165">
        <v>0.89870000000000005</v>
      </c>
      <c r="J165">
        <v>13250.27</v>
      </c>
      <c r="K165">
        <v>16344.695</v>
      </c>
    </row>
    <row r="166" spans="1:11" x14ac:dyDescent="0.15">
      <c r="A166" t="s">
        <v>11</v>
      </c>
      <c r="B166">
        <v>20241205</v>
      </c>
      <c r="C166">
        <v>12.08</v>
      </c>
      <c r="D166">
        <v>12.3</v>
      </c>
      <c r="E166">
        <v>12.07</v>
      </c>
      <c r="F166">
        <v>12.24</v>
      </c>
      <c r="G166">
        <v>12.08</v>
      </c>
      <c r="H166">
        <v>0.16</v>
      </c>
      <c r="I166">
        <v>1.3245</v>
      </c>
      <c r="J166">
        <v>10954.04</v>
      </c>
      <c r="K166">
        <v>13383.522999999999</v>
      </c>
    </row>
    <row r="167" spans="1:11" x14ac:dyDescent="0.15">
      <c r="A167" t="s">
        <v>11</v>
      </c>
      <c r="B167">
        <v>20241204</v>
      </c>
      <c r="C167">
        <v>12.29</v>
      </c>
      <c r="D167">
        <v>12.37</v>
      </c>
      <c r="E167">
        <v>12.04</v>
      </c>
      <c r="F167">
        <v>12.08</v>
      </c>
      <c r="G167">
        <v>12.39</v>
      </c>
      <c r="H167">
        <v>-0.31</v>
      </c>
      <c r="I167">
        <v>-2.5019999999999998</v>
      </c>
      <c r="J167">
        <v>11431.65</v>
      </c>
      <c r="K167">
        <v>13953.805</v>
      </c>
    </row>
    <row r="168" spans="1:11" x14ac:dyDescent="0.15">
      <c r="A168" t="s">
        <v>11</v>
      </c>
      <c r="B168">
        <v>20241203</v>
      </c>
      <c r="C168">
        <v>12.32</v>
      </c>
      <c r="D168">
        <v>12.43</v>
      </c>
      <c r="E168">
        <v>12.12</v>
      </c>
      <c r="F168">
        <v>12.39</v>
      </c>
      <c r="G168">
        <v>12.22</v>
      </c>
      <c r="H168">
        <v>0.17</v>
      </c>
      <c r="I168">
        <v>1.3912</v>
      </c>
      <c r="J168">
        <v>24381.59</v>
      </c>
      <c r="K168">
        <v>30025.001</v>
      </c>
    </row>
    <row r="169" spans="1:11" x14ac:dyDescent="0.15">
      <c r="A169" t="s">
        <v>11</v>
      </c>
      <c r="B169">
        <v>20241202</v>
      </c>
      <c r="C169">
        <v>12.05</v>
      </c>
      <c r="D169">
        <v>12.32</v>
      </c>
      <c r="E169">
        <v>12.05</v>
      </c>
      <c r="F169">
        <v>12.22</v>
      </c>
      <c r="G169">
        <v>12.05</v>
      </c>
      <c r="H169">
        <v>0.17</v>
      </c>
      <c r="I169">
        <v>1.4108000000000001</v>
      </c>
      <c r="J169">
        <v>19514.23</v>
      </c>
      <c r="K169">
        <v>23887.159</v>
      </c>
    </row>
    <row r="170" spans="1:11" x14ac:dyDescent="0.15">
      <c r="A170" t="s">
        <v>11</v>
      </c>
      <c r="B170">
        <v>20241129</v>
      </c>
      <c r="C170">
        <v>11.71</v>
      </c>
      <c r="D170">
        <v>12.24</v>
      </c>
      <c r="E170">
        <v>11.71</v>
      </c>
      <c r="F170">
        <v>12.05</v>
      </c>
      <c r="G170">
        <v>11.78</v>
      </c>
      <c r="H170">
        <v>0.27</v>
      </c>
      <c r="I170">
        <v>2.2919999999999998</v>
      </c>
      <c r="J170">
        <v>21194.03</v>
      </c>
      <c r="K170">
        <v>25445.042000000001</v>
      </c>
    </row>
    <row r="171" spans="1:11" x14ac:dyDescent="0.15">
      <c r="A171" t="s">
        <v>11</v>
      </c>
      <c r="B171">
        <v>20241128</v>
      </c>
      <c r="C171">
        <v>11.63</v>
      </c>
      <c r="D171">
        <v>11.88</v>
      </c>
      <c r="E171">
        <v>11.61</v>
      </c>
      <c r="F171">
        <v>11.78</v>
      </c>
      <c r="G171">
        <v>11.63</v>
      </c>
      <c r="H171">
        <v>0.15</v>
      </c>
      <c r="I171">
        <v>1.2898000000000001</v>
      </c>
      <c r="J171">
        <v>17593.18</v>
      </c>
      <c r="K171">
        <v>20684.005000000001</v>
      </c>
    </row>
    <row r="172" spans="1:11" x14ac:dyDescent="0.15">
      <c r="A172" t="s">
        <v>11</v>
      </c>
      <c r="B172">
        <v>20241127</v>
      </c>
      <c r="C172">
        <v>11.42</v>
      </c>
      <c r="D172">
        <v>11.63</v>
      </c>
      <c r="E172">
        <v>11.21</v>
      </c>
      <c r="F172">
        <v>11.63</v>
      </c>
      <c r="G172">
        <v>11.49</v>
      </c>
      <c r="H172">
        <v>0.14000000000000001</v>
      </c>
      <c r="I172">
        <v>1.2184999999999999</v>
      </c>
      <c r="J172">
        <v>12419.7</v>
      </c>
      <c r="K172">
        <v>14170.352000000001</v>
      </c>
    </row>
    <row r="173" spans="1:11" x14ac:dyDescent="0.15">
      <c r="A173" t="s">
        <v>11</v>
      </c>
      <c r="B173">
        <v>20241126</v>
      </c>
      <c r="C173">
        <v>11.51</v>
      </c>
      <c r="D173">
        <v>11.69</v>
      </c>
      <c r="E173">
        <v>11.45</v>
      </c>
      <c r="F173">
        <v>11.49</v>
      </c>
      <c r="G173">
        <v>11.61</v>
      </c>
      <c r="H173">
        <v>-0.12</v>
      </c>
      <c r="I173">
        <v>-1.0336000000000001</v>
      </c>
      <c r="J173">
        <v>18220.240000000002</v>
      </c>
      <c r="K173">
        <v>21072.964</v>
      </c>
    </row>
    <row r="174" spans="1:11" x14ac:dyDescent="0.15">
      <c r="A174" t="s">
        <v>11</v>
      </c>
      <c r="B174">
        <v>20241125</v>
      </c>
      <c r="C174">
        <v>11.66</v>
      </c>
      <c r="D174">
        <v>11.71</v>
      </c>
      <c r="E174">
        <v>11.46</v>
      </c>
      <c r="F174">
        <v>11.61</v>
      </c>
      <c r="G174">
        <v>11.59</v>
      </c>
      <c r="H174">
        <v>0.02</v>
      </c>
      <c r="I174">
        <v>0.1726</v>
      </c>
      <c r="J174">
        <v>10280.049999999999</v>
      </c>
      <c r="K174">
        <v>11893.324000000001</v>
      </c>
    </row>
    <row r="175" spans="1:11" x14ac:dyDescent="0.15">
      <c r="A175" t="s">
        <v>11</v>
      </c>
      <c r="B175">
        <v>20241122</v>
      </c>
      <c r="C175">
        <v>12.01</v>
      </c>
      <c r="D175">
        <v>12.03</v>
      </c>
      <c r="E175">
        <v>11.57</v>
      </c>
      <c r="F175">
        <v>11.59</v>
      </c>
      <c r="G175">
        <v>11.98</v>
      </c>
      <c r="H175">
        <v>-0.39</v>
      </c>
      <c r="I175">
        <v>-3.2553999999999998</v>
      </c>
      <c r="J175">
        <v>24486.35</v>
      </c>
      <c r="K175">
        <v>28839.859</v>
      </c>
    </row>
    <row r="176" spans="1:11" x14ac:dyDescent="0.15">
      <c r="A176" t="s">
        <v>11</v>
      </c>
      <c r="B176">
        <v>20241121</v>
      </c>
      <c r="C176">
        <v>11.84</v>
      </c>
      <c r="D176">
        <v>12.04</v>
      </c>
      <c r="E176">
        <v>11.77</v>
      </c>
      <c r="F176">
        <v>11.98</v>
      </c>
      <c r="G176">
        <v>11.84</v>
      </c>
      <c r="H176">
        <v>0.14000000000000001</v>
      </c>
      <c r="I176">
        <v>1.1823999999999999</v>
      </c>
      <c r="J176">
        <v>21588.32</v>
      </c>
      <c r="K176">
        <v>25824.582999999999</v>
      </c>
    </row>
    <row r="177" spans="1:11" x14ac:dyDescent="0.15">
      <c r="A177" t="s">
        <v>11</v>
      </c>
      <c r="B177">
        <v>20241120</v>
      </c>
      <c r="C177">
        <v>11.66</v>
      </c>
      <c r="D177">
        <v>11.85</v>
      </c>
      <c r="E177">
        <v>11.62</v>
      </c>
      <c r="F177">
        <v>11.84</v>
      </c>
      <c r="G177">
        <v>11.64</v>
      </c>
      <c r="H177">
        <v>0.2</v>
      </c>
      <c r="I177">
        <v>1.7181999999999999</v>
      </c>
      <c r="J177">
        <v>19035.330000000002</v>
      </c>
      <c r="K177">
        <v>22350.874</v>
      </c>
    </row>
    <row r="178" spans="1:11" x14ac:dyDescent="0.15">
      <c r="A178" t="s">
        <v>11</v>
      </c>
      <c r="B178">
        <v>20241119</v>
      </c>
      <c r="C178">
        <v>11.49</v>
      </c>
      <c r="D178">
        <v>11.65</v>
      </c>
      <c r="E178">
        <v>11.42</v>
      </c>
      <c r="F178">
        <v>11.64</v>
      </c>
      <c r="G178">
        <v>11.48</v>
      </c>
      <c r="H178">
        <v>0.16</v>
      </c>
      <c r="I178">
        <v>1.3936999999999999</v>
      </c>
      <c r="J178">
        <v>16542.04</v>
      </c>
      <c r="K178">
        <v>19078.392</v>
      </c>
    </row>
    <row r="179" spans="1:11" x14ac:dyDescent="0.15">
      <c r="A179" t="s">
        <v>11</v>
      </c>
      <c r="B179">
        <v>20241118</v>
      </c>
      <c r="C179">
        <v>11.69</v>
      </c>
      <c r="D179">
        <v>11.88</v>
      </c>
      <c r="E179">
        <v>11.41</v>
      </c>
      <c r="F179">
        <v>11.48</v>
      </c>
      <c r="G179">
        <v>11.66</v>
      </c>
      <c r="H179">
        <v>-0.18</v>
      </c>
      <c r="I179">
        <v>-1.5437000000000001</v>
      </c>
      <c r="J179">
        <v>20936.98</v>
      </c>
      <c r="K179">
        <v>24340.42</v>
      </c>
    </row>
    <row r="180" spans="1:11" x14ac:dyDescent="0.15">
      <c r="A180" t="s">
        <v>11</v>
      </c>
      <c r="B180">
        <v>20241115</v>
      </c>
      <c r="C180">
        <v>11.93</v>
      </c>
      <c r="D180">
        <v>12.03</v>
      </c>
      <c r="E180">
        <v>11.6</v>
      </c>
      <c r="F180">
        <v>11.66</v>
      </c>
      <c r="G180">
        <v>11.93</v>
      </c>
      <c r="H180">
        <v>-0.27</v>
      </c>
      <c r="I180">
        <v>-2.2631999999999999</v>
      </c>
      <c r="J180">
        <v>31004.68</v>
      </c>
      <c r="K180">
        <v>36553.72</v>
      </c>
    </row>
    <row r="181" spans="1:11" x14ac:dyDescent="0.15">
      <c r="A181" t="s">
        <v>11</v>
      </c>
      <c r="B181">
        <v>20241114</v>
      </c>
      <c r="C181">
        <v>12.16</v>
      </c>
      <c r="D181">
        <v>12.23</v>
      </c>
      <c r="E181">
        <v>11.91</v>
      </c>
      <c r="F181">
        <v>11.93</v>
      </c>
      <c r="G181">
        <v>12.18</v>
      </c>
      <c r="H181">
        <v>-0.25</v>
      </c>
      <c r="I181">
        <v>-2.0525000000000002</v>
      </c>
      <c r="J181">
        <v>18194.12</v>
      </c>
      <c r="K181">
        <v>21932.393</v>
      </c>
    </row>
    <row r="182" spans="1:11" x14ac:dyDescent="0.15">
      <c r="A182" t="s">
        <v>11</v>
      </c>
      <c r="B182">
        <v>20241113</v>
      </c>
      <c r="C182">
        <v>12.4</v>
      </c>
      <c r="D182">
        <v>12.43</v>
      </c>
      <c r="E182">
        <v>12.05</v>
      </c>
      <c r="F182">
        <v>12.18</v>
      </c>
      <c r="G182">
        <v>12.28</v>
      </c>
      <c r="H182">
        <v>-0.1</v>
      </c>
      <c r="I182">
        <v>-0.81430000000000002</v>
      </c>
      <c r="J182">
        <v>23704.22</v>
      </c>
      <c r="K182">
        <v>28930.977999999999</v>
      </c>
    </row>
    <row r="183" spans="1:11" x14ac:dyDescent="0.15">
      <c r="A183" t="s">
        <v>11</v>
      </c>
      <c r="B183">
        <v>20241112</v>
      </c>
      <c r="C183">
        <v>12.75</v>
      </c>
      <c r="D183">
        <v>12.75</v>
      </c>
      <c r="E183">
        <v>11.95</v>
      </c>
      <c r="F183">
        <v>12.28</v>
      </c>
      <c r="G183">
        <v>12.63</v>
      </c>
      <c r="H183">
        <v>-0.35</v>
      </c>
      <c r="I183">
        <v>-2.7711999999999999</v>
      </c>
      <c r="J183">
        <v>41870.03</v>
      </c>
      <c r="K183">
        <v>51590.921000000002</v>
      </c>
    </row>
    <row r="184" spans="1:11" x14ac:dyDescent="0.15">
      <c r="A184" t="s">
        <v>11</v>
      </c>
      <c r="B184">
        <v>20241111</v>
      </c>
      <c r="C184">
        <v>12.5</v>
      </c>
      <c r="D184">
        <v>12.65</v>
      </c>
      <c r="E184">
        <v>12.36</v>
      </c>
      <c r="F184">
        <v>12.63</v>
      </c>
      <c r="G184">
        <v>12.34</v>
      </c>
      <c r="H184">
        <v>0.28999999999999998</v>
      </c>
      <c r="I184">
        <v>2.3500999999999999</v>
      </c>
      <c r="J184">
        <v>31412.98</v>
      </c>
      <c r="K184">
        <v>39323.550999999999</v>
      </c>
    </row>
    <row r="185" spans="1:11" x14ac:dyDescent="0.15">
      <c r="A185" t="s">
        <v>11</v>
      </c>
      <c r="B185">
        <v>20241108</v>
      </c>
      <c r="C185">
        <v>12.15</v>
      </c>
      <c r="D185">
        <v>12.88</v>
      </c>
      <c r="E185">
        <v>11.99</v>
      </c>
      <c r="F185">
        <v>12.34</v>
      </c>
      <c r="G185">
        <v>12.07</v>
      </c>
      <c r="H185">
        <v>0.27</v>
      </c>
      <c r="I185">
        <v>2.2370000000000001</v>
      </c>
      <c r="J185">
        <v>55532.13</v>
      </c>
      <c r="K185">
        <v>68829.081000000006</v>
      </c>
    </row>
    <row r="186" spans="1:11" x14ac:dyDescent="0.15">
      <c r="A186" t="s">
        <v>11</v>
      </c>
      <c r="B186">
        <v>20241107</v>
      </c>
      <c r="C186">
        <v>11.7</v>
      </c>
      <c r="D186">
        <v>12.08</v>
      </c>
      <c r="E186">
        <v>11.58</v>
      </c>
      <c r="F186">
        <v>12.07</v>
      </c>
      <c r="G186">
        <v>11.69</v>
      </c>
      <c r="H186">
        <v>0.38</v>
      </c>
      <c r="I186">
        <v>3.2505999999999999</v>
      </c>
      <c r="J186">
        <v>30474.720000000001</v>
      </c>
      <c r="K186">
        <v>36375.697</v>
      </c>
    </row>
    <row r="187" spans="1:11" x14ac:dyDescent="0.15">
      <c r="A187" t="s">
        <v>11</v>
      </c>
      <c r="B187">
        <v>20241106</v>
      </c>
      <c r="C187">
        <v>11.73</v>
      </c>
      <c r="D187">
        <v>11.84</v>
      </c>
      <c r="E187">
        <v>11.65</v>
      </c>
      <c r="F187">
        <v>11.69</v>
      </c>
      <c r="G187">
        <v>11.7</v>
      </c>
      <c r="H187">
        <v>-0.01</v>
      </c>
      <c r="I187">
        <v>-8.5500000000000007E-2</v>
      </c>
      <c r="J187">
        <v>17910.98</v>
      </c>
      <c r="K187">
        <v>21058.17</v>
      </c>
    </row>
    <row r="188" spans="1:11" x14ac:dyDescent="0.15">
      <c r="A188" t="s">
        <v>11</v>
      </c>
      <c r="B188">
        <v>20241105</v>
      </c>
      <c r="C188">
        <v>11.46</v>
      </c>
      <c r="D188">
        <v>11.78</v>
      </c>
      <c r="E188">
        <v>11.46</v>
      </c>
      <c r="F188">
        <v>11.7</v>
      </c>
      <c r="G188">
        <v>11.52</v>
      </c>
      <c r="H188">
        <v>0.18</v>
      </c>
      <c r="I188">
        <v>1.5625</v>
      </c>
      <c r="J188">
        <v>15521.14</v>
      </c>
      <c r="K188">
        <v>18083.941999999999</v>
      </c>
    </row>
    <row r="189" spans="1:11" x14ac:dyDescent="0.15">
      <c r="A189" t="s">
        <v>11</v>
      </c>
      <c r="B189">
        <v>20241104</v>
      </c>
      <c r="C189">
        <v>11.45</v>
      </c>
      <c r="D189">
        <v>11.53</v>
      </c>
      <c r="E189">
        <v>11.36</v>
      </c>
      <c r="F189">
        <v>11.52</v>
      </c>
      <c r="G189">
        <v>11.36</v>
      </c>
      <c r="H189">
        <v>0.16</v>
      </c>
      <c r="I189">
        <v>1.4085000000000001</v>
      </c>
      <c r="J189">
        <v>7642.34</v>
      </c>
      <c r="K189">
        <v>8774.857</v>
      </c>
    </row>
    <row r="190" spans="1:11" x14ac:dyDescent="0.15">
      <c r="A190" t="s">
        <v>11</v>
      </c>
      <c r="B190">
        <v>20241101</v>
      </c>
      <c r="C190">
        <v>11.75</v>
      </c>
      <c r="D190">
        <v>11.82</v>
      </c>
      <c r="E190">
        <v>11.33</v>
      </c>
      <c r="F190">
        <v>11.36</v>
      </c>
      <c r="G190">
        <v>11.75</v>
      </c>
      <c r="H190">
        <v>-0.39</v>
      </c>
      <c r="I190">
        <v>-3.3191000000000002</v>
      </c>
      <c r="J190">
        <v>18553.740000000002</v>
      </c>
      <c r="K190">
        <v>21313.17</v>
      </c>
    </row>
    <row r="191" spans="1:11" x14ac:dyDescent="0.15">
      <c r="A191" t="s">
        <v>11</v>
      </c>
      <c r="B191">
        <v>20241031</v>
      </c>
      <c r="C191">
        <v>11.45</v>
      </c>
      <c r="D191">
        <v>11.9</v>
      </c>
      <c r="E191">
        <v>11.45</v>
      </c>
      <c r="F191">
        <v>11.75</v>
      </c>
      <c r="G191">
        <v>11.43</v>
      </c>
      <c r="H191">
        <v>0.32</v>
      </c>
      <c r="I191">
        <v>2.7997000000000001</v>
      </c>
      <c r="J191">
        <v>18466.759999999998</v>
      </c>
      <c r="K191">
        <v>21778.54</v>
      </c>
    </row>
    <row r="192" spans="1:11" x14ac:dyDescent="0.15">
      <c r="A192" t="s">
        <v>11</v>
      </c>
      <c r="B192">
        <v>20241030</v>
      </c>
      <c r="C192">
        <v>11.59</v>
      </c>
      <c r="D192">
        <v>11.64</v>
      </c>
      <c r="E192">
        <v>11.31</v>
      </c>
      <c r="F192">
        <v>11.43</v>
      </c>
      <c r="G192">
        <v>11.53</v>
      </c>
      <c r="H192">
        <v>-0.1</v>
      </c>
      <c r="I192">
        <v>-0.86729999999999996</v>
      </c>
      <c r="J192">
        <v>9669.77</v>
      </c>
      <c r="K192">
        <v>11082.981</v>
      </c>
    </row>
    <row r="193" spans="1:11" x14ac:dyDescent="0.15">
      <c r="A193" t="s">
        <v>11</v>
      </c>
      <c r="B193">
        <v>20241029</v>
      </c>
      <c r="C193">
        <v>11.91</v>
      </c>
      <c r="D193">
        <v>12.01</v>
      </c>
      <c r="E193">
        <v>11.52</v>
      </c>
      <c r="F193">
        <v>11.53</v>
      </c>
      <c r="G193">
        <v>11.91</v>
      </c>
      <c r="H193">
        <v>-0.38</v>
      </c>
      <c r="I193">
        <v>-3.1905999999999999</v>
      </c>
      <c r="J193">
        <v>16418</v>
      </c>
      <c r="K193">
        <v>19282.967000000001</v>
      </c>
    </row>
    <row r="194" spans="1:11" x14ac:dyDescent="0.15">
      <c r="A194" t="s">
        <v>11</v>
      </c>
      <c r="B194">
        <v>20241028</v>
      </c>
      <c r="C194">
        <v>11.61</v>
      </c>
      <c r="D194">
        <v>11.93</v>
      </c>
      <c r="E194">
        <v>11.61</v>
      </c>
      <c r="F194">
        <v>11.91</v>
      </c>
      <c r="G194">
        <v>11.67</v>
      </c>
      <c r="H194">
        <v>0.24</v>
      </c>
      <c r="I194">
        <v>2.0566</v>
      </c>
      <c r="J194">
        <v>21547.51</v>
      </c>
      <c r="K194">
        <v>25360.513999999999</v>
      </c>
    </row>
    <row r="195" spans="1:11" x14ac:dyDescent="0.15">
      <c r="A195" t="s">
        <v>11</v>
      </c>
      <c r="B195">
        <v>20241025</v>
      </c>
      <c r="C195">
        <v>11.41</v>
      </c>
      <c r="D195">
        <v>11.73</v>
      </c>
      <c r="E195">
        <v>11.41</v>
      </c>
      <c r="F195">
        <v>11.67</v>
      </c>
      <c r="G195">
        <v>11.52</v>
      </c>
      <c r="H195">
        <v>0.15</v>
      </c>
      <c r="I195">
        <v>1.3021</v>
      </c>
      <c r="J195">
        <v>17108.41</v>
      </c>
      <c r="K195">
        <v>19901.696</v>
      </c>
    </row>
    <row r="196" spans="1:11" x14ac:dyDescent="0.15">
      <c r="A196" t="s">
        <v>11</v>
      </c>
      <c r="B196">
        <v>20241024</v>
      </c>
      <c r="C196">
        <v>11.49</v>
      </c>
      <c r="D196">
        <v>11.55</v>
      </c>
      <c r="E196">
        <v>11.37</v>
      </c>
      <c r="F196">
        <v>11.52</v>
      </c>
      <c r="G196">
        <v>11.52</v>
      </c>
      <c r="H196">
        <v>0</v>
      </c>
      <c r="I196">
        <v>0</v>
      </c>
      <c r="J196">
        <v>6510.82</v>
      </c>
      <c r="K196">
        <v>7478.9639999999999</v>
      </c>
    </row>
    <row r="197" spans="1:11" x14ac:dyDescent="0.15">
      <c r="A197" t="s">
        <v>11</v>
      </c>
      <c r="B197">
        <v>20241023</v>
      </c>
      <c r="C197">
        <v>11.58</v>
      </c>
      <c r="D197">
        <v>11.67</v>
      </c>
      <c r="E197">
        <v>11.45</v>
      </c>
      <c r="F197">
        <v>11.52</v>
      </c>
      <c r="G197">
        <v>11.5</v>
      </c>
      <c r="H197">
        <v>0.02</v>
      </c>
      <c r="I197">
        <v>0.1739</v>
      </c>
      <c r="J197">
        <v>11287.53</v>
      </c>
      <c r="K197">
        <v>13061.3</v>
      </c>
    </row>
    <row r="198" spans="1:11" x14ac:dyDescent="0.15">
      <c r="A198" t="s">
        <v>11</v>
      </c>
      <c r="B198">
        <v>20241022</v>
      </c>
      <c r="C198">
        <v>11.42</v>
      </c>
      <c r="D198">
        <v>11.6</v>
      </c>
      <c r="E198">
        <v>11.42</v>
      </c>
      <c r="F198">
        <v>11.5</v>
      </c>
      <c r="G198">
        <v>11.52</v>
      </c>
      <c r="H198">
        <v>-0.02</v>
      </c>
      <c r="I198">
        <v>-0.1736</v>
      </c>
      <c r="J198">
        <v>9444.74</v>
      </c>
      <c r="K198">
        <v>10868.3</v>
      </c>
    </row>
    <row r="199" spans="1:11" x14ac:dyDescent="0.15">
      <c r="A199" t="s">
        <v>11</v>
      </c>
      <c r="B199">
        <v>20241021</v>
      </c>
      <c r="C199">
        <v>11.6</v>
      </c>
      <c r="D199">
        <v>11.68</v>
      </c>
      <c r="E199">
        <v>11.44</v>
      </c>
      <c r="F199">
        <v>11.52</v>
      </c>
      <c r="G199">
        <v>11.43</v>
      </c>
      <c r="H199">
        <v>0.09</v>
      </c>
      <c r="I199">
        <v>0.78739999999999999</v>
      </c>
      <c r="J199">
        <v>17130.16</v>
      </c>
      <c r="K199">
        <v>19789.911</v>
      </c>
    </row>
    <row r="200" spans="1:11" x14ac:dyDescent="0.15">
      <c r="A200" t="s">
        <v>11</v>
      </c>
      <c r="B200">
        <v>20241018</v>
      </c>
      <c r="C200">
        <v>11.1</v>
      </c>
      <c r="D200">
        <v>11.55</v>
      </c>
      <c r="E200">
        <v>11</v>
      </c>
      <c r="F200">
        <v>11.43</v>
      </c>
      <c r="G200">
        <v>11.08</v>
      </c>
      <c r="H200">
        <v>0.35</v>
      </c>
      <c r="I200">
        <v>3.1587999999999998</v>
      </c>
      <c r="J200">
        <v>13869.52</v>
      </c>
      <c r="K200">
        <v>15639.1</v>
      </c>
    </row>
    <row r="201" spans="1:11" x14ac:dyDescent="0.15">
      <c r="A201" t="s">
        <v>11</v>
      </c>
      <c r="B201">
        <v>20241017</v>
      </c>
      <c r="C201">
        <v>11.23</v>
      </c>
      <c r="D201">
        <v>11.35</v>
      </c>
      <c r="E201">
        <v>11.08</v>
      </c>
      <c r="F201">
        <v>11.08</v>
      </c>
      <c r="G201">
        <v>11.07</v>
      </c>
      <c r="H201">
        <v>0.01</v>
      </c>
      <c r="I201">
        <v>9.0300000000000005E-2</v>
      </c>
      <c r="J201">
        <v>7355.63</v>
      </c>
      <c r="K201">
        <v>8253.9249999999993</v>
      </c>
    </row>
    <row r="202" spans="1:11" x14ac:dyDescent="0.15">
      <c r="A202" t="s">
        <v>11</v>
      </c>
      <c r="B202">
        <v>20241016</v>
      </c>
      <c r="C202">
        <v>11.13</v>
      </c>
      <c r="D202">
        <v>11.24</v>
      </c>
      <c r="E202">
        <v>11.04</v>
      </c>
      <c r="F202">
        <v>11.07</v>
      </c>
      <c r="G202">
        <v>11.15</v>
      </c>
      <c r="H202">
        <v>-0.08</v>
      </c>
      <c r="I202">
        <v>-0.71750000000000003</v>
      </c>
      <c r="J202">
        <v>6574.26</v>
      </c>
      <c r="K202">
        <v>7319.3410000000003</v>
      </c>
    </row>
    <row r="203" spans="1:11" x14ac:dyDescent="0.15">
      <c r="A203" t="s">
        <v>11</v>
      </c>
      <c r="B203">
        <v>20241015</v>
      </c>
      <c r="C203">
        <v>11.32</v>
      </c>
      <c r="D203">
        <v>11.43</v>
      </c>
      <c r="E203">
        <v>11.15</v>
      </c>
      <c r="F203">
        <v>11.15</v>
      </c>
      <c r="G203">
        <v>11.4</v>
      </c>
      <c r="H203">
        <v>-0.25</v>
      </c>
      <c r="I203">
        <v>-2.1930000000000001</v>
      </c>
      <c r="J203">
        <v>6672.36</v>
      </c>
      <c r="K203">
        <v>7545.7439999999997</v>
      </c>
    </row>
    <row r="204" spans="1:11" x14ac:dyDescent="0.15">
      <c r="A204" t="s">
        <v>11</v>
      </c>
      <c r="B204">
        <v>20241014</v>
      </c>
      <c r="C204">
        <v>11.38</v>
      </c>
      <c r="D204">
        <v>11.47</v>
      </c>
      <c r="E204">
        <v>10.99</v>
      </c>
      <c r="F204">
        <v>11.4</v>
      </c>
      <c r="G204">
        <v>11.14</v>
      </c>
      <c r="H204">
        <v>0.26</v>
      </c>
      <c r="I204">
        <v>2.3338999999999999</v>
      </c>
      <c r="J204">
        <v>12257.76</v>
      </c>
      <c r="K204">
        <v>13796.165000000001</v>
      </c>
    </row>
    <row r="205" spans="1:11" x14ac:dyDescent="0.15">
      <c r="A205" t="s">
        <v>11</v>
      </c>
      <c r="B205">
        <v>20241011</v>
      </c>
      <c r="C205">
        <v>11.73</v>
      </c>
      <c r="D205">
        <v>11.79</v>
      </c>
      <c r="E205">
        <v>11.03</v>
      </c>
      <c r="F205">
        <v>11.14</v>
      </c>
      <c r="G205">
        <v>11.8</v>
      </c>
      <c r="H205">
        <v>-0.66</v>
      </c>
      <c r="I205">
        <v>-5.5932000000000004</v>
      </c>
      <c r="J205">
        <v>16471.310000000001</v>
      </c>
      <c r="K205">
        <v>18707.687999999998</v>
      </c>
    </row>
    <row r="206" spans="1:11" x14ac:dyDescent="0.15">
      <c r="A206" t="s">
        <v>11</v>
      </c>
      <c r="B206">
        <v>20241010</v>
      </c>
      <c r="C206">
        <v>12.09</v>
      </c>
      <c r="D206">
        <v>12.1</v>
      </c>
      <c r="E206">
        <v>11.6</v>
      </c>
      <c r="F206">
        <v>11.8</v>
      </c>
      <c r="G206">
        <v>11.84</v>
      </c>
      <c r="H206">
        <v>-0.04</v>
      </c>
      <c r="I206">
        <v>-0.33779999999999999</v>
      </c>
      <c r="J206">
        <v>20023.8</v>
      </c>
      <c r="K206">
        <v>23780.726999999999</v>
      </c>
    </row>
    <row r="207" spans="1:11" x14ac:dyDescent="0.15">
      <c r="A207" t="s">
        <v>11</v>
      </c>
      <c r="B207">
        <v>20241009</v>
      </c>
      <c r="C207">
        <v>12.42</v>
      </c>
      <c r="D207">
        <v>12.42</v>
      </c>
      <c r="E207">
        <v>11.61</v>
      </c>
      <c r="F207">
        <v>11.84</v>
      </c>
      <c r="G207">
        <v>12.53</v>
      </c>
      <c r="H207">
        <v>-0.69</v>
      </c>
      <c r="I207">
        <v>-5.5068000000000001</v>
      </c>
      <c r="J207">
        <v>38160.57</v>
      </c>
      <c r="K207">
        <v>46130.415000000001</v>
      </c>
    </row>
    <row r="208" spans="1:11" x14ac:dyDescent="0.15">
      <c r="A208" t="s">
        <v>11</v>
      </c>
      <c r="B208">
        <v>20241008</v>
      </c>
      <c r="C208">
        <v>13.56</v>
      </c>
      <c r="D208">
        <v>13.56</v>
      </c>
      <c r="E208">
        <v>11.81</v>
      </c>
      <c r="F208">
        <v>12.53</v>
      </c>
      <c r="G208">
        <v>11.58</v>
      </c>
      <c r="H208">
        <v>0.95</v>
      </c>
      <c r="I208">
        <v>8.2037999999999993</v>
      </c>
      <c r="J208">
        <v>58358.58</v>
      </c>
      <c r="K208">
        <v>74034.138000000006</v>
      </c>
    </row>
    <row r="209" spans="1:11" x14ac:dyDescent="0.15">
      <c r="A209" t="s">
        <v>11</v>
      </c>
      <c r="B209">
        <v>20240930</v>
      </c>
      <c r="C209">
        <v>10.7</v>
      </c>
      <c r="D209">
        <v>11.74</v>
      </c>
      <c r="E209">
        <v>10.6</v>
      </c>
      <c r="F209">
        <v>11.58</v>
      </c>
      <c r="G209">
        <v>10.37</v>
      </c>
      <c r="H209">
        <v>1.21</v>
      </c>
      <c r="I209">
        <v>11.6683</v>
      </c>
      <c r="J209">
        <v>38982.58</v>
      </c>
      <c r="K209">
        <v>43754.896999999997</v>
      </c>
    </row>
    <row r="210" spans="1:11" x14ac:dyDescent="0.15">
      <c r="A210" t="s">
        <v>11</v>
      </c>
      <c r="B210">
        <v>20240927</v>
      </c>
      <c r="C210">
        <v>10.1</v>
      </c>
      <c r="D210">
        <v>10.41</v>
      </c>
      <c r="E210">
        <v>10.029999999999999</v>
      </c>
      <c r="F210">
        <v>10.37</v>
      </c>
      <c r="G210">
        <v>9.9600000000000009</v>
      </c>
      <c r="H210">
        <v>0.41</v>
      </c>
      <c r="I210">
        <v>4.1165000000000003</v>
      </c>
      <c r="J210">
        <v>11455.58</v>
      </c>
      <c r="K210">
        <v>11696.448</v>
      </c>
    </row>
    <row r="211" spans="1:11" x14ac:dyDescent="0.15">
      <c r="A211" t="s">
        <v>11</v>
      </c>
      <c r="B211">
        <v>20240926</v>
      </c>
      <c r="C211">
        <v>9.7100000000000009</v>
      </c>
      <c r="D211">
        <v>9.9700000000000006</v>
      </c>
      <c r="E211">
        <v>9.68</v>
      </c>
      <c r="F211">
        <v>9.9600000000000009</v>
      </c>
      <c r="G211">
        <v>9.7200000000000006</v>
      </c>
      <c r="H211">
        <v>0.24</v>
      </c>
      <c r="I211">
        <v>2.4691000000000001</v>
      </c>
      <c r="J211">
        <v>10107.879999999999</v>
      </c>
      <c r="K211">
        <v>9935.7780000000002</v>
      </c>
    </row>
    <row r="212" spans="1:11" x14ac:dyDescent="0.15">
      <c r="A212" t="s">
        <v>11</v>
      </c>
      <c r="B212">
        <v>20240925</v>
      </c>
      <c r="C212">
        <v>9.66</v>
      </c>
      <c r="D212">
        <v>9.9</v>
      </c>
      <c r="E212">
        <v>9.66</v>
      </c>
      <c r="F212">
        <v>9.7200000000000006</v>
      </c>
      <c r="G212">
        <v>9.57</v>
      </c>
      <c r="H212">
        <v>0.15</v>
      </c>
      <c r="I212">
        <v>1.5673999999999999</v>
      </c>
      <c r="J212">
        <v>9258.32</v>
      </c>
      <c r="K212">
        <v>9069.9830000000002</v>
      </c>
    </row>
    <row r="213" spans="1:11" x14ac:dyDescent="0.15">
      <c r="A213" t="s">
        <v>11</v>
      </c>
      <c r="B213">
        <v>20240924</v>
      </c>
      <c r="C213">
        <v>9.2899999999999991</v>
      </c>
      <c r="D213">
        <v>9.6199999999999992</v>
      </c>
      <c r="E213">
        <v>9.2899999999999991</v>
      </c>
      <c r="F213">
        <v>9.57</v>
      </c>
      <c r="G213">
        <v>9.31</v>
      </c>
      <c r="H213">
        <v>0.26</v>
      </c>
      <c r="I213">
        <v>2.7927</v>
      </c>
      <c r="J213">
        <v>8610.35</v>
      </c>
      <c r="K213">
        <v>8164.3879999999999</v>
      </c>
    </row>
    <row r="214" spans="1:11" x14ac:dyDescent="0.15">
      <c r="A214" t="s">
        <v>11</v>
      </c>
      <c r="B214">
        <v>20240923</v>
      </c>
      <c r="C214">
        <v>9.2899999999999991</v>
      </c>
      <c r="D214">
        <v>9.35</v>
      </c>
      <c r="E214">
        <v>9.2200000000000006</v>
      </c>
      <c r="F214">
        <v>9.31</v>
      </c>
      <c r="G214">
        <v>9.3000000000000007</v>
      </c>
      <c r="H214">
        <v>0.01</v>
      </c>
      <c r="I214">
        <v>0.1075</v>
      </c>
      <c r="J214">
        <v>2226.81</v>
      </c>
      <c r="K214">
        <v>2070.7249999999999</v>
      </c>
    </row>
    <row r="215" spans="1:11" x14ac:dyDescent="0.15">
      <c r="A215" t="s">
        <v>11</v>
      </c>
      <c r="B215">
        <v>20240920</v>
      </c>
      <c r="C215">
        <v>9.33</v>
      </c>
      <c r="D215">
        <v>9.34</v>
      </c>
      <c r="E215">
        <v>9.2200000000000006</v>
      </c>
      <c r="F215">
        <v>9.3000000000000007</v>
      </c>
      <c r="G215">
        <v>9.32</v>
      </c>
      <c r="H215">
        <v>-0.02</v>
      </c>
      <c r="I215">
        <v>-0.21460000000000001</v>
      </c>
      <c r="J215">
        <v>2023.17</v>
      </c>
      <c r="K215">
        <v>1876.2180000000001</v>
      </c>
    </row>
    <row r="216" spans="1:11" x14ac:dyDescent="0.15">
      <c r="A216" t="s">
        <v>11</v>
      </c>
      <c r="B216">
        <v>20240919</v>
      </c>
      <c r="C216">
        <v>9.15</v>
      </c>
      <c r="D216">
        <v>9.39</v>
      </c>
      <c r="E216">
        <v>9.1300000000000008</v>
      </c>
      <c r="F216">
        <v>9.32</v>
      </c>
      <c r="G216">
        <v>9.1300000000000008</v>
      </c>
      <c r="H216">
        <v>0.19</v>
      </c>
      <c r="I216">
        <v>2.0811000000000002</v>
      </c>
      <c r="J216">
        <v>2690.11</v>
      </c>
      <c r="K216">
        <v>2497.078</v>
      </c>
    </row>
    <row r="217" spans="1:11" x14ac:dyDescent="0.15">
      <c r="A217" t="s">
        <v>11</v>
      </c>
      <c r="B217">
        <v>20240918</v>
      </c>
      <c r="C217">
        <v>9.25</v>
      </c>
      <c r="D217">
        <v>9.2799999999999994</v>
      </c>
      <c r="E217">
        <v>9.0299999999999994</v>
      </c>
      <c r="F217">
        <v>9.1300000000000008</v>
      </c>
      <c r="G217">
        <v>9.23</v>
      </c>
      <c r="H217">
        <v>-0.1</v>
      </c>
      <c r="I217">
        <v>-1.0833999999999999</v>
      </c>
      <c r="J217">
        <v>2310.0300000000002</v>
      </c>
      <c r="K217">
        <v>2106.7190000000001</v>
      </c>
    </row>
    <row r="218" spans="1:11" x14ac:dyDescent="0.15">
      <c r="A218" t="s">
        <v>11</v>
      </c>
      <c r="B218">
        <v>20240913</v>
      </c>
      <c r="C218">
        <v>9.4600000000000009</v>
      </c>
      <c r="D218">
        <v>9.4600000000000009</v>
      </c>
      <c r="E218">
        <v>9.23</v>
      </c>
      <c r="F218">
        <v>9.23</v>
      </c>
      <c r="G218">
        <v>9.4</v>
      </c>
      <c r="H218">
        <v>-0.17</v>
      </c>
      <c r="I218">
        <v>-1.8085</v>
      </c>
      <c r="J218">
        <v>3023.33</v>
      </c>
      <c r="K218">
        <v>2809.9029999999998</v>
      </c>
    </row>
    <row r="219" spans="1:11" x14ac:dyDescent="0.15">
      <c r="A219" t="s">
        <v>11</v>
      </c>
      <c r="B219">
        <v>20240912</v>
      </c>
      <c r="C219">
        <v>9.49</v>
      </c>
      <c r="D219">
        <v>9.49</v>
      </c>
      <c r="E219">
        <v>9.3800000000000008</v>
      </c>
      <c r="F219">
        <v>9.4</v>
      </c>
      <c r="G219">
        <v>9.42</v>
      </c>
      <c r="H219">
        <v>-0.02</v>
      </c>
      <c r="I219">
        <v>-0.21229999999999999</v>
      </c>
      <c r="J219">
        <v>1662.93</v>
      </c>
      <c r="K219">
        <v>1566.6569999999999</v>
      </c>
    </row>
    <row r="220" spans="1:11" x14ac:dyDescent="0.15">
      <c r="A220" t="s">
        <v>11</v>
      </c>
      <c r="B220">
        <v>20240911</v>
      </c>
      <c r="C220">
        <v>9.3800000000000008</v>
      </c>
      <c r="D220">
        <v>9.52</v>
      </c>
      <c r="E220">
        <v>9.36</v>
      </c>
      <c r="F220">
        <v>9.42</v>
      </c>
      <c r="G220">
        <v>9.5</v>
      </c>
      <c r="H220">
        <v>-0.08</v>
      </c>
      <c r="I220">
        <v>-0.84209999999999996</v>
      </c>
      <c r="J220">
        <v>1943.57</v>
      </c>
      <c r="K220">
        <v>1832.299</v>
      </c>
    </row>
    <row r="221" spans="1:11" x14ac:dyDescent="0.15">
      <c r="A221" t="s">
        <v>11</v>
      </c>
      <c r="B221">
        <v>20240910</v>
      </c>
      <c r="C221">
        <v>9.32</v>
      </c>
      <c r="D221">
        <v>9.51</v>
      </c>
      <c r="E221">
        <v>9.2899999999999991</v>
      </c>
      <c r="F221">
        <v>9.5</v>
      </c>
      <c r="G221">
        <v>9.4</v>
      </c>
      <c r="H221">
        <v>0.1</v>
      </c>
      <c r="I221">
        <v>1.0638000000000001</v>
      </c>
      <c r="J221">
        <v>3542.1</v>
      </c>
      <c r="K221">
        <v>3324.2510000000002</v>
      </c>
    </row>
    <row r="222" spans="1:11" x14ac:dyDescent="0.15">
      <c r="A222" t="s">
        <v>11</v>
      </c>
      <c r="B222">
        <v>20240909</v>
      </c>
      <c r="C222">
        <v>9.3000000000000007</v>
      </c>
      <c r="D222">
        <v>9.43</v>
      </c>
      <c r="E222">
        <v>9.23</v>
      </c>
      <c r="F222">
        <v>9.4</v>
      </c>
      <c r="G222">
        <v>9.3000000000000007</v>
      </c>
      <c r="H222">
        <v>0.1</v>
      </c>
      <c r="I222">
        <v>1.0752999999999999</v>
      </c>
      <c r="J222">
        <v>4811.87</v>
      </c>
      <c r="K222">
        <v>4501.2929999999997</v>
      </c>
    </row>
    <row r="223" spans="1:11" x14ac:dyDescent="0.15">
      <c r="A223" t="s">
        <v>11</v>
      </c>
      <c r="B223">
        <v>20240906</v>
      </c>
      <c r="C223">
        <v>9.39</v>
      </c>
      <c r="D223">
        <v>9.49</v>
      </c>
      <c r="E223">
        <v>9.3000000000000007</v>
      </c>
      <c r="F223">
        <v>9.3000000000000007</v>
      </c>
      <c r="G223">
        <v>9.4499999999999993</v>
      </c>
      <c r="H223">
        <v>-0.15</v>
      </c>
      <c r="I223">
        <v>-1.5872999999999999</v>
      </c>
      <c r="J223">
        <v>3858.09</v>
      </c>
      <c r="K223">
        <v>3620.9630000000002</v>
      </c>
    </row>
    <row r="224" spans="1:11" x14ac:dyDescent="0.15">
      <c r="A224" t="s">
        <v>11</v>
      </c>
      <c r="B224">
        <v>20240905</v>
      </c>
      <c r="C224">
        <v>9.4700000000000006</v>
      </c>
      <c r="D224">
        <v>9.49</v>
      </c>
      <c r="E224">
        <v>9.3800000000000008</v>
      </c>
      <c r="F224">
        <v>9.4499999999999993</v>
      </c>
      <c r="G224">
        <v>9.3699999999999992</v>
      </c>
      <c r="H224">
        <v>0.08</v>
      </c>
      <c r="I224">
        <v>0.8538</v>
      </c>
      <c r="J224">
        <v>1759.58</v>
      </c>
      <c r="K224">
        <v>1663.0239999999999</v>
      </c>
    </row>
    <row r="225" spans="1:11" x14ac:dyDescent="0.15">
      <c r="A225" t="s">
        <v>11</v>
      </c>
      <c r="B225">
        <v>20240904</v>
      </c>
      <c r="C225">
        <v>9.4</v>
      </c>
      <c r="D225">
        <v>9.51</v>
      </c>
      <c r="E225">
        <v>9.34</v>
      </c>
      <c r="F225">
        <v>9.3699999999999992</v>
      </c>
      <c r="G225">
        <v>9.4700000000000006</v>
      </c>
      <c r="H225">
        <v>-0.1</v>
      </c>
      <c r="I225">
        <v>-1.056</v>
      </c>
      <c r="J225">
        <v>3389.2</v>
      </c>
      <c r="K225">
        <v>3196.7559999999999</v>
      </c>
    </row>
    <row r="226" spans="1:11" x14ac:dyDescent="0.15">
      <c r="A226" t="s">
        <v>11</v>
      </c>
      <c r="B226">
        <v>20240903</v>
      </c>
      <c r="C226">
        <v>9.48</v>
      </c>
      <c r="D226">
        <v>9.5299999999999994</v>
      </c>
      <c r="E226">
        <v>9.3800000000000008</v>
      </c>
      <c r="F226">
        <v>9.4700000000000006</v>
      </c>
      <c r="G226">
        <v>9.44</v>
      </c>
      <c r="H226">
        <v>0.03</v>
      </c>
      <c r="I226">
        <v>0.31780000000000003</v>
      </c>
      <c r="J226">
        <v>3700.88</v>
      </c>
      <c r="K226">
        <v>3507.3220000000001</v>
      </c>
    </row>
    <row r="227" spans="1:11" x14ac:dyDescent="0.15">
      <c r="A227" t="s">
        <v>11</v>
      </c>
      <c r="B227">
        <v>20240902</v>
      </c>
      <c r="C227">
        <v>9.3699999999999992</v>
      </c>
      <c r="D227">
        <v>9.59</v>
      </c>
      <c r="E227">
        <v>9.36</v>
      </c>
      <c r="F227">
        <v>9.44</v>
      </c>
      <c r="G227">
        <v>9.35</v>
      </c>
      <c r="H227">
        <v>0.09</v>
      </c>
      <c r="I227">
        <v>0.96260000000000001</v>
      </c>
      <c r="J227">
        <v>9698.2199999999993</v>
      </c>
      <c r="K227">
        <v>9216.4050000000007</v>
      </c>
    </row>
    <row r="228" spans="1:11" x14ac:dyDescent="0.15">
      <c r="A228" t="s">
        <v>11</v>
      </c>
      <c r="B228">
        <v>20240830</v>
      </c>
      <c r="C228">
        <v>9.1</v>
      </c>
      <c r="D228">
        <v>9.4600000000000009</v>
      </c>
      <c r="E228">
        <v>9.09</v>
      </c>
      <c r="F228">
        <v>9.35</v>
      </c>
      <c r="G228">
        <v>9.1</v>
      </c>
      <c r="H228">
        <v>0.25</v>
      </c>
      <c r="I228">
        <v>2.7473000000000001</v>
      </c>
      <c r="J228">
        <v>8077.37</v>
      </c>
      <c r="K228">
        <v>7524.33</v>
      </c>
    </row>
    <row r="229" spans="1:11" x14ac:dyDescent="0.15">
      <c r="A229" t="s">
        <v>11</v>
      </c>
      <c r="B229">
        <v>20240829</v>
      </c>
      <c r="C229">
        <v>8.92</v>
      </c>
      <c r="D229">
        <v>9.18</v>
      </c>
      <c r="E229">
        <v>8.92</v>
      </c>
      <c r="F229">
        <v>9.1</v>
      </c>
      <c r="G229">
        <v>8.9700000000000006</v>
      </c>
      <c r="H229">
        <v>0.13</v>
      </c>
      <c r="I229">
        <v>1.4493</v>
      </c>
      <c r="J229">
        <v>5920.34</v>
      </c>
      <c r="K229">
        <v>5377.2430000000004</v>
      </c>
    </row>
    <row r="230" spans="1:11" x14ac:dyDescent="0.15">
      <c r="A230" t="s">
        <v>11</v>
      </c>
      <c r="B230">
        <v>20240828</v>
      </c>
      <c r="C230">
        <v>9.01</v>
      </c>
      <c r="D230">
        <v>9.06</v>
      </c>
      <c r="E230">
        <v>8.9</v>
      </c>
      <c r="F230">
        <v>8.9700000000000006</v>
      </c>
      <c r="G230">
        <v>9.02</v>
      </c>
      <c r="H230">
        <v>-0.05</v>
      </c>
      <c r="I230">
        <v>-0.55430000000000001</v>
      </c>
      <c r="J230">
        <v>3804.33</v>
      </c>
      <c r="K230">
        <v>3414.6060000000002</v>
      </c>
    </row>
    <row r="231" spans="1:11" x14ac:dyDescent="0.15">
      <c r="A231" t="s">
        <v>11</v>
      </c>
      <c r="B231">
        <v>20240827</v>
      </c>
      <c r="C231">
        <v>9.0500000000000007</v>
      </c>
      <c r="D231">
        <v>9.11</v>
      </c>
      <c r="E231">
        <v>8.9700000000000006</v>
      </c>
      <c r="F231">
        <v>9.02</v>
      </c>
      <c r="G231">
        <v>9.11</v>
      </c>
      <c r="H231">
        <v>-0.09</v>
      </c>
      <c r="I231">
        <v>-0.9879</v>
      </c>
      <c r="J231">
        <v>4154.99</v>
      </c>
      <c r="K231">
        <v>3748.9540000000002</v>
      </c>
    </row>
    <row r="232" spans="1:11" x14ac:dyDescent="0.15">
      <c r="A232" t="s">
        <v>11</v>
      </c>
      <c r="B232">
        <v>20240826</v>
      </c>
      <c r="C232">
        <v>9.0299999999999994</v>
      </c>
      <c r="D232">
        <v>9.25</v>
      </c>
      <c r="E232">
        <v>9.0299999999999994</v>
      </c>
      <c r="F232">
        <v>9.11</v>
      </c>
      <c r="G232">
        <v>9.09</v>
      </c>
      <c r="H232">
        <v>0.02</v>
      </c>
      <c r="I232">
        <v>0.22</v>
      </c>
      <c r="J232">
        <v>3871.55</v>
      </c>
      <c r="K232">
        <v>3535.98</v>
      </c>
    </row>
    <row r="233" spans="1:11" x14ac:dyDescent="0.15">
      <c r="A233" t="s">
        <v>11</v>
      </c>
      <c r="B233">
        <v>20240823</v>
      </c>
      <c r="C233">
        <v>9.19</v>
      </c>
      <c r="D233">
        <v>9.2100000000000009</v>
      </c>
      <c r="E233">
        <v>9.0299999999999994</v>
      </c>
      <c r="F233">
        <v>9.09</v>
      </c>
      <c r="G233">
        <v>9.1999999999999993</v>
      </c>
      <c r="H233">
        <v>-0.11</v>
      </c>
      <c r="I233">
        <v>-1.1957</v>
      </c>
      <c r="J233">
        <v>3983.7</v>
      </c>
      <c r="K233">
        <v>3625.3090000000002</v>
      </c>
    </row>
    <row r="234" spans="1:11" x14ac:dyDescent="0.15">
      <c r="A234" t="s">
        <v>11</v>
      </c>
      <c r="B234">
        <v>20240822</v>
      </c>
      <c r="C234">
        <v>9.25</v>
      </c>
      <c r="D234">
        <v>9.36</v>
      </c>
      <c r="E234">
        <v>9.17</v>
      </c>
      <c r="F234">
        <v>9.1999999999999993</v>
      </c>
      <c r="G234">
        <v>9.31</v>
      </c>
      <c r="H234">
        <v>-0.11</v>
      </c>
      <c r="I234">
        <v>-1.1815</v>
      </c>
      <c r="J234">
        <v>3971.94</v>
      </c>
      <c r="K234">
        <v>3666.9940000000001</v>
      </c>
    </row>
    <row r="235" spans="1:11" x14ac:dyDescent="0.15">
      <c r="A235" t="s">
        <v>11</v>
      </c>
      <c r="B235">
        <v>20240821</v>
      </c>
      <c r="C235">
        <v>9.32</v>
      </c>
      <c r="D235">
        <v>9.3699999999999992</v>
      </c>
      <c r="E235">
        <v>9.27</v>
      </c>
      <c r="F235">
        <v>9.31</v>
      </c>
      <c r="G235">
        <v>9.32</v>
      </c>
      <c r="H235">
        <v>-0.01</v>
      </c>
      <c r="I235">
        <v>-0.10730000000000001</v>
      </c>
      <c r="J235">
        <v>3384.41</v>
      </c>
      <c r="K235">
        <v>3149.6509999999998</v>
      </c>
    </row>
    <row r="236" spans="1:11" x14ac:dyDescent="0.15">
      <c r="A236" t="s">
        <v>11</v>
      </c>
      <c r="B236">
        <v>20240820</v>
      </c>
      <c r="C236">
        <v>9.39</v>
      </c>
      <c r="D236">
        <v>9.42</v>
      </c>
      <c r="E236">
        <v>9.27</v>
      </c>
      <c r="F236">
        <v>9.32</v>
      </c>
      <c r="G236">
        <v>9.44</v>
      </c>
      <c r="H236">
        <v>-0.12</v>
      </c>
      <c r="I236">
        <v>-1.2712000000000001</v>
      </c>
      <c r="J236">
        <v>3832.74</v>
      </c>
      <c r="K236">
        <v>3571.056</v>
      </c>
    </row>
    <row r="237" spans="1:11" x14ac:dyDescent="0.15">
      <c r="A237" t="s">
        <v>11</v>
      </c>
      <c r="B237">
        <v>20240819</v>
      </c>
      <c r="C237">
        <v>9.51</v>
      </c>
      <c r="D237">
        <v>9.5500000000000007</v>
      </c>
      <c r="E237">
        <v>9.41</v>
      </c>
      <c r="F237">
        <v>9.44</v>
      </c>
      <c r="G237">
        <v>9.4700000000000006</v>
      </c>
      <c r="H237">
        <v>-0.03</v>
      </c>
      <c r="I237">
        <v>-0.31680000000000003</v>
      </c>
      <c r="J237">
        <v>3340.56</v>
      </c>
      <c r="K237">
        <v>3167.2330000000002</v>
      </c>
    </row>
    <row r="238" spans="1:11" x14ac:dyDescent="0.15">
      <c r="A238" t="s">
        <v>11</v>
      </c>
      <c r="B238">
        <v>20240816</v>
      </c>
      <c r="C238">
        <v>9.56</v>
      </c>
      <c r="D238">
        <v>9.56</v>
      </c>
      <c r="E238">
        <v>9.42</v>
      </c>
      <c r="F238">
        <v>9.4700000000000006</v>
      </c>
      <c r="G238">
        <v>9.5500000000000007</v>
      </c>
      <c r="H238">
        <v>-0.08</v>
      </c>
      <c r="I238">
        <v>-0.8377</v>
      </c>
      <c r="J238">
        <v>3088.09</v>
      </c>
      <c r="K238">
        <v>2927.3249999999998</v>
      </c>
    </row>
    <row r="239" spans="1:11" x14ac:dyDescent="0.15">
      <c r="A239" t="s">
        <v>11</v>
      </c>
      <c r="B239">
        <v>20240815</v>
      </c>
      <c r="C239">
        <v>9.68</v>
      </c>
      <c r="D239">
        <v>9.68</v>
      </c>
      <c r="E239">
        <v>9.5299999999999994</v>
      </c>
      <c r="F239">
        <v>9.5500000000000007</v>
      </c>
      <c r="G239">
        <v>9.6199999999999992</v>
      </c>
      <c r="H239">
        <v>-7.0000000000000007E-2</v>
      </c>
      <c r="I239">
        <v>-0.72770000000000001</v>
      </c>
      <c r="J239">
        <v>5781.7</v>
      </c>
      <c r="K239">
        <v>5551.2629999999999</v>
      </c>
    </row>
    <row r="240" spans="1:11" x14ac:dyDescent="0.15">
      <c r="A240" t="s">
        <v>11</v>
      </c>
      <c r="B240">
        <v>20240814</v>
      </c>
      <c r="C240">
        <v>9.66</v>
      </c>
      <c r="D240">
        <v>9.6999999999999993</v>
      </c>
      <c r="E240">
        <v>9.57</v>
      </c>
      <c r="F240">
        <v>9.6199999999999992</v>
      </c>
      <c r="G240">
        <v>9.66</v>
      </c>
      <c r="H240">
        <v>-0.04</v>
      </c>
      <c r="I240">
        <v>-0.41410000000000002</v>
      </c>
      <c r="J240">
        <v>3287.4</v>
      </c>
      <c r="K240">
        <v>3168.5210000000002</v>
      </c>
    </row>
    <row r="241" spans="1:11" x14ac:dyDescent="0.15">
      <c r="A241" t="s">
        <v>11</v>
      </c>
      <c r="B241">
        <v>20240813</v>
      </c>
      <c r="C241">
        <v>9.51</v>
      </c>
      <c r="D241">
        <v>9.66</v>
      </c>
      <c r="E241">
        <v>9.36</v>
      </c>
      <c r="F241">
        <v>9.66</v>
      </c>
      <c r="G241">
        <v>9.51</v>
      </c>
      <c r="H241">
        <v>0.15</v>
      </c>
      <c r="I241">
        <v>1.5772999999999999</v>
      </c>
      <c r="J241">
        <v>5679.5</v>
      </c>
      <c r="K241">
        <v>5445.3410000000003</v>
      </c>
    </row>
    <row r="242" spans="1:11" x14ac:dyDescent="0.15">
      <c r="A242" t="s">
        <v>11</v>
      </c>
      <c r="B242">
        <v>20240812</v>
      </c>
      <c r="C242">
        <v>9.5</v>
      </c>
      <c r="D242">
        <v>9.56</v>
      </c>
      <c r="E242">
        <v>9.44</v>
      </c>
      <c r="F242">
        <v>9.51</v>
      </c>
      <c r="G242">
        <v>9.39</v>
      </c>
      <c r="H242">
        <v>0.12</v>
      </c>
      <c r="I242">
        <v>1.278</v>
      </c>
      <c r="J242">
        <v>4410.01</v>
      </c>
      <c r="K242">
        <v>4194.723</v>
      </c>
    </row>
    <row r="243" spans="1:11" x14ac:dyDescent="0.15">
      <c r="A243" t="s">
        <v>11</v>
      </c>
      <c r="B243">
        <v>20240809</v>
      </c>
      <c r="C243">
        <v>9.3699999999999992</v>
      </c>
      <c r="D243">
        <v>9.48</v>
      </c>
      <c r="E243">
        <v>9.36</v>
      </c>
      <c r="F243">
        <v>9.39</v>
      </c>
      <c r="G243">
        <v>9.3699999999999992</v>
      </c>
      <c r="H243">
        <v>0.02</v>
      </c>
      <c r="I243">
        <v>0.21340000000000001</v>
      </c>
      <c r="J243">
        <v>3111.13</v>
      </c>
      <c r="K243">
        <v>2929.62</v>
      </c>
    </row>
    <row r="244" spans="1:11" x14ac:dyDescent="0.15">
      <c r="A244" t="s">
        <v>11</v>
      </c>
      <c r="B244">
        <v>20240808</v>
      </c>
      <c r="C244">
        <v>9.41</v>
      </c>
      <c r="D244">
        <v>9.43</v>
      </c>
      <c r="E244">
        <v>9.27</v>
      </c>
      <c r="F244">
        <v>9.3699999999999992</v>
      </c>
      <c r="G244">
        <v>9.42</v>
      </c>
      <c r="H244">
        <v>-0.05</v>
      </c>
      <c r="I244">
        <v>-0.53080000000000005</v>
      </c>
      <c r="J244">
        <v>3626.44</v>
      </c>
      <c r="K244">
        <v>3387.8989999999999</v>
      </c>
    </row>
    <row r="245" spans="1:11" x14ac:dyDescent="0.15">
      <c r="A245" t="s">
        <v>11</v>
      </c>
      <c r="B245">
        <v>20240807</v>
      </c>
      <c r="C245">
        <v>9.42</v>
      </c>
      <c r="D245">
        <v>9.52</v>
      </c>
      <c r="E245">
        <v>9.3800000000000008</v>
      </c>
      <c r="F245">
        <v>9.42</v>
      </c>
      <c r="G245">
        <v>9.4700000000000006</v>
      </c>
      <c r="H245">
        <v>-0.05</v>
      </c>
      <c r="I245">
        <v>-0.52800000000000002</v>
      </c>
      <c r="J245">
        <v>2368.89</v>
      </c>
      <c r="K245">
        <v>2237.3200000000002</v>
      </c>
    </row>
    <row r="246" spans="1:11" x14ac:dyDescent="0.15">
      <c r="A246" t="s">
        <v>11</v>
      </c>
      <c r="B246">
        <v>20240806</v>
      </c>
      <c r="C246">
        <v>9.44</v>
      </c>
      <c r="D246">
        <v>9.5299999999999994</v>
      </c>
      <c r="E246">
        <v>9.36</v>
      </c>
      <c r="F246">
        <v>9.4700000000000006</v>
      </c>
      <c r="G246">
        <v>9.3800000000000008</v>
      </c>
      <c r="H246">
        <v>0.09</v>
      </c>
      <c r="I246">
        <v>0.95950000000000002</v>
      </c>
      <c r="J246">
        <v>3771.32</v>
      </c>
      <c r="K246">
        <v>3565.3420000000001</v>
      </c>
    </row>
    <row r="247" spans="1:11" x14ac:dyDescent="0.15">
      <c r="A247" t="s">
        <v>11</v>
      </c>
      <c r="B247">
        <v>20240805</v>
      </c>
      <c r="C247">
        <v>9.57</v>
      </c>
      <c r="D247">
        <v>9.7100000000000009</v>
      </c>
      <c r="E247">
        <v>9.3800000000000008</v>
      </c>
      <c r="F247">
        <v>9.3800000000000008</v>
      </c>
      <c r="G247">
        <v>9.61</v>
      </c>
      <c r="H247">
        <v>-0.23</v>
      </c>
      <c r="I247">
        <v>-2.3933</v>
      </c>
      <c r="J247">
        <v>5167.3100000000004</v>
      </c>
      <c r="K247">
        <v>4902.491</v>
      </c>
    </row>
    <row r="248" spans="1:11" x14ac:dyDescent="0.15">
      <c r="A248" t="s">
        <v>11</v>
      </c>
      <c r="B248">
        <v>20240802</v>
      </c>
      <c r="C248">
        <v>9.65</v>
      </c>
      <c r="D248">
        <v>9.76</v>
      </c>
      <c r="E248">
        <v>9.58</v>
      </c>
      <c r="F248">
        <v>9.61</v>
      </c>
      <c r="G248">
        <v>9.7100000000000009</v>
      </c>
      <c r="H248">
        <v>-0.1</v>
      </c>
      <c r="I248">
        <v>-1.0299</v>
      </c>
      <c r="J248">
        <v>4446.91</v>
      </c>
      <c r="K248">
        <v>4299.4110000000001</v>
      </c>
    </row>
    <row r="249" spans="1:11" x14ac:dyDescent="0.15">
      <c r="A249" t="s">
        <v>11</v>
      </c>
      <c r="B249">
        <v>20240801</v>
      </c>
      <c r="C249">
        <v>9.74</v>
      </c>
      <c r="D249">
        <v>9.83</v>
      </c>
      <c r="E249">
        <v>9.66</v>
      </c>
      <c r="F249">
        <v>9.7100000000000009</v>
      </c>
      <c r="G249">
        <v>9.73</v>
      </c>
      <c r="H249">
        <v>-0.02</v>
      </c>
      <c r="I249">
        <v>-0.20549999999999999</v>
      </c>
      <c r="J249">
        <v>5348.22</v>
      </c>
      <c r="K249">
        <v>5193.7610000000004</v>
      </c>
    </row>
    <row r="250" spans="1:11" x14ac:dyDescent="0.15">
      <c r="A250" t="s">
        <v>11</v>
      </c>
      <c r="B250">
        <v>20240731</v>
      </c>
      <c r="C250">
        <v>9.5299999999999994</v>
      </c>
      <c r="D250">
        <v>9.75</v>
      </c>
      <c r="E250">
        <v>9.4499999999999993</v>
      </c>
      <c r="F250">
        <v>9.73</v>
      </c>
      <c r="G250">
        <v>9.48</v>
      </c>
      <c r="H250">
        <v>0.25</v>
      </c>
      <c r="I250">
        <v>2.6371000000000002</v>
      </c>
      <c r="J250">
        <v>7234.12</v>
      </c>
      <c r="K250">
        <v>6993.7820000000002</v>
      </c>
    </row>
    <row r="251" spans="1:11" x14ac:dyDescent="0.15">
      <c r="A251" t="s">
        <v>11</v>
      </c>
      <c r="B251">
        <v>20240730</v>
      </c>
      <c r="C251">
        <v>9.4499999999999993</v>
      </c>
      <c r="D251">
        <v>9.52</v>
      </c>
      <c r="E251">
        <v>9.39</v>
      </c>
      <c r="F251">
        <v>9.48</v>
      </c>
      <c r="G251">
        <v>9.41</v>
      </c>
      <c r="H251">
        <v>7.0000000000000007E-2</v>
      </c>
      <c r="I251">
        <v>0.74390000000000001</v>
      </c>
      <c r="J251">
        <v>3073.46</v>
      </c>
      <c r="K251">
        <v>2908.723</v>
      </c>
    </row>
    <row r="252" spans="1:11" x14ac:dyDescent="0.15">
      <c r="A252" t="s">
        <v>11</v>
      </c>
      <c r="B252">
        <v>20240729</v>
      </c>
      <c r="C252">
        <v>9.65</v>
      </c>
      <c r="D252">
        <v>9.65</v>
      </c>
      <c r="E252">
        <v>9.39</v>
      </c>
      <c r="F252">
        <v>9.41</v>
      </c>
      <c r="G252">
        <v>9.58</v>
      </c>
      <c r="H252">
        <v>-0.17</v>
      </c>
      <c r="I252">
        <v>-1.7745</v>
      </c>
      <c r="J252">
        <v>3660.06</v>
      </c>
      <c r="K252">
        <v>3472.3879999999999</v>
      </c>
    </row>
    <row r="253" spans="1:11" x14ac:dyDescent="0.15">
      <c r="A253" t="s">
        <v>11</v>
      </c>
      <c r="B253">
        <v>20240726</v>
      </c>
      <c r="C253">
        <v>9.6</v>
      </c>
      <c r="D253">
        <v>9.6199999999999992</v>
      </c>
      <c r="E253">
        <v>9.4499999999999993</v>
      </c>
      <c r="F253">
        <v>9.58</v>
      </c>
      <c r="G253">
        <v>9.49</v>
      </c>
      <c r="H253">
        <v>0.09</v>
      </c>
      <c r="I253">
        <v>0.94840000000000002</v>
      </c>
      <c r="J253">
        <v>6234.78</v>
      </c>
      <c r="K253">
        <v>5944.1279999999997</v>
      </c>
    </row>
    <row r="254" spans="1:11" x14ac:dyDescent="0.15">
      <c r="A254" t="s">
        <v>11</v>
      </c>
      <c r="B254">
        <v>20240725</v>
      </c>
      <c r="C254">
        <v>9.3000000000000007</v>
      </c>
      <c r="D254">
        <v>9.65</v>
      </c>
      <c r="E254">
        <v>9.3000000000000007</v>
      </c>
      <c r="F254">
        <v>9.49</v>
      </c>
      <c r="G254">
        <v>9.39</v>
      </c>
      <c r="H254">
        <v>0.1</v>
      </c>
      <c r="I254">
        <v>1.0649999999999999</v>
      </c>
      <c r="J254">
        <v>4439.12</v>
      </c>
      <c r="K254">
        <v>4209.9440000000004</v>
      </c>
    </row>
    <row r="255" spans="1:11" x14ac:dyDescent="0.15">
      <c r="A255" t="s">
        <v>11</v>
      </c>
      <c r="B255">
        <v>20240724</v>
      </c>
      <c r="C255">
        <v>9.49</v>
      </c>
      <c r="D255">
        <v>9.5</v>
      </c>
      <c r="E255">
        <v>9.26</v>
      </c>
      <c r="F255">
        <v>9.39</v>
      </c>
      <c r="G255">
        <v>9.56</v>
      </c>
      <c r="H255">
        <v>-0.17</v>
      </c>
      <c r="I255">
        <v>-1.7782</v>
      </c>
      <c r="J255">
        <v>13123.15</v>
      </c>
      <c r="K255">
        <v>12270.002</v>
      </c>
    </row>
    <row r="256" spans="1:11" x14ac:dyDescent="0.15">
      <c r="A256" t="s">
        <v>11</v>
      </c>
      <c r="B256">
        <v>20240723</v>
      </c>
      <c r="C256">
        <v>10.029999999999999</v>
      </c>
      <c r="D256">
        <v>10.17</v>
      </c>
      <c r="E256">
        <v>10.029999999999999</v>
      </c>
      <c r="F256">
        <v>10.06</v>
      </c>
      <c r="G256">
        <v>10</v>
      </c>
      <c r="H256">
        <v>0.06</v>
      </c>
      <c r="I256">
        <v>0.6</v>
      </c>
      <c r="J256">
        <v>12394.51</v>
      </c>
      <c r="K256">
        <v>12512.290999999999</v>
      </c>
    </row>
    <row r="257" spans="1:11" x14ac:dyDescent="0.15">
      <c r="A257" t="s">
        <v>11</v>
      </c>
      <c r="B257">
        <v>20240722</v>
      </c>
      <c r="C257">
        <v>10.06</v>
      </c>
      <c r="D257">
        <v>10.19</v>
      </c>
      <c r="E257">
        <v>9.98</v>
      </c>
      <c r="F257">
        <v>10</v>
      </c>
      <c r="G257">
        <v>10.14</v>
      </c>
      <c r="H257">
        <v>-0.14000000000000001</v>
      </c>
      <c r="I257">
        <v>-1.3807</v>
      </c>
      <c r="J257">
        <v>6427.72</v>
      </c>
      <c r="K257">
        <v>6438.3329999999996</v>
      </c>
    </row>
    <row r="258" spans="1:11" x14ac:dyDescent="0.15">
      <c r="A258" t="s">
        <v>11</v>
      </c>
      <c r="B258">
        <v>20240719</v>
      </c>
      <c r="C258">
        <v>9.82</v>
      </c>
      <c r="D258">
        <v>10.15</v>
      </c>
      <c r="E258">
        <v>9.82</v>
      </c>
      <c r="F258">
        <v>10.14</v>
      </c>
      <c r="G258">
        <v>9.89</v>
      </c>
      <c r="H258">
        <v>0.25</v>
      </c>
      <c r="I258">
        <v>2.5278</v>
      </c>
      <c r="J258">
        <v>9493.2000000000007</v>
      </c>
      <c r="K258">
        <v>9556.4860000000008</v>
      </c>
    </row>
    <row r="259" spans="1:11" x14ac:dyDescent="0.15">
      <c r="A259" t="s">
        <v>11</v>
      </c>
      <c r="B259">
        <v>20240718</v>
      </c>
      <c r="C259">
        <v>9.8000000000000007</v>
      </c>
      <c r="D259">
        <v>9.91</v>
      </c>
      <c r="E259">
        <v>9.67</v>
      </c>
      <c r="F259">
        <v>9.89</v>
      </c>
      <c r="G259">
        <v>9.81</v>
      </c>
      <c r="H259">
        <v>0.08</v>
      </c>
      <c r="I259">
        <v>0.8155</v>
      </c>
      <c r="J259">
        <v>4474.57</v>
      </c>
      <c r="K259">
        <v>4386.9989999999998</v>
      </c>
    </row>
    <row r="260" spans="1:11" x14ac:dyDescent="0.15">
      <c r="A260" t="s">
        <v>11</v>
      </c>
      <c r="B260">
        <v>20240717</v>
      </c>
      <c r="C260">
        <v>9.77</v>
      </c>
      <c r="D260">
        <v>9.91</v>
      </c>
      <c r="E260">
        <v>9.7200000000000006</v>
      </c>
      <c r="F260">
        <v>9.81</v>
      </c>
      <c r="G260">
        <v>9.68</v>
      </c>
      <c r="H260">
        <v>0.13</v>
      </c>
      <c r="I260">
        <v>1.343</v>
      </c>
      <c r="J260">
        <v>7436.54</v>
      </c>
      <c r="K260">
        <v>7299.8289999999997</v>
      </c>
    </row>
    <row r="261" spans="1:11" x14ac:dyDescent="0.15">
      <c r="A261" t="s">
        <v>11</v>
      </c>
      <c r="B261">
        <v>20240716</v>
      </c>
      <c r="C261">
        <v>9.6999999999999993</v>
      </c>
      <c r="D261">
        <v>9.73</v>
      </c>
      <c r="E261">
        <v>9.57</v>
      </c>
      <c r="F261">
        <v>9.68</v>
      </c>
      <c r="G261">
        <v>9.68</v>
      </c>
      <c r="H261">
        <v>0</v>
      </c>
      <c r="I261">
        <v>0</v>
      </c>
      <c r="J261">
        <v>3384.76</v>
      </c>
      <c r="K261">
        <v>3263.6370000000002</v>
      </c>
    </row>
    <row r="262" spans="1:11" x14ac:dyDescent="0.15">
      <c r="A262" t="s">
        <v>11</v>
      </c>
      <c r="B262">
        <v>20240715</v>
      </c>
      <c r="C262">
        <v>9.9499999999999993</v>
      </c>
      <c r="D262">
        <v>9.9499999999999993</v>
      </c>
      <c r="E262">
        <v>9.68</v>
      </c>
      <c r="F262">
        <v>9.68</v>
      </c>
      <c r="G262">
        <v>9.9700000000000006</v>
      </c>
      <c r="H262">
        <v>-0.28999999999999998</v>
      </c>
      <c r="I262">
        <v>-2.9087000000000001</v>
      </c>
      <c r="J262">
        <v>4323.67</v>
      </c>
      <c r="K262">
        <v>4221.4260000000004</v>
      </c>
    </row>
    <row r="263" spans="1:11" x14ac:dyDescent="0.15">
      <c r="A263" t="s">
        <v>11</v>
      </c>
      <c r="B263">
        <v>20240712</v>
      </c>
      <c r="C263">
        <v>9.9</v>
      </c>
      <c r="D263">
        <v>10.039999999999999</v>
      </c>
      <c r="E263">
        <v>9.81</v>
      </c>
      <c r="F263">
        <v>9.9700000000000006</v>
      </c>
      <c r="G263">
        <v>10.01</v>
      </c>
      <c r="H263">
        <v>-0.04</v>
      </c>
      <c r="I263">
        <v>-0.39960000000000001</v>
      </c>
      <c r="J263">
        <v>9605.9599999999991</v>
      </c>
      <c r="K263">
        <v>9538.0529999999999</v>
      </c>
    </row>
    <row r="264" spans="1:11" x14ac:dyDescent="0.15">
      <c r="A264" t="s">
        <v>11</v>
      </c>
      <c r="B264">
        <v>20240711</v>
      </c>
      <c r="C264">
        <v>9.67</v>
      </c>
      <c r="D264">
        <v>10.11</v>
      </c>
      <c r="E264">
        <v>9.6300000000000008</v>
      </c>
      <c r="F264">
        <v>10.01</v>
      </c>
      <c r="G264">
        <v>9.5500000000000007</v>
      </c>
      <c r="H264">
        <v>0.46</v>
      </c>
      <c r="I264">
        <v>4.8167999999999997</v>
      </c>
      <c r="J264">
        <v>12520.69</v>
      </c>
      <c r="K264">
        <v>12327.856</v>
      </c>
    </row>
    <row r="265" spans="1:11" x14ac:dyDescent="0.15">
      <c r="A265" t="s">
        <v>11</v>
      </c>
      <c r="B265">
        <v>20240710</v>
      </c>
      <c r="C265">
        <v>9.56</v>
      </c>
      <c r="D265">
        <v>9.67</v>
      </c>
      <c r="E265">
        <v>9.39</v>
      </c>
      <c r="F265">
        <v>9.5500000000000007</v>
      </c>
      <c r="G265">
        <v>9.57</v>
      </c>
      <c r="H265">
        <v>-0.02</v>
      </c>
      <c r="I265">
        <v>-0.20899999999999999</v>
      </c>
      <c r="J265">
        <v>4259.55</v>
      </c>
      <c r="K265">
        <v>4071.335</v>
      </c>
    </row>
    <row r="266" spans="1:11" x14ac:dyDescent="0.15">
      <c r="A266" t="s">
        <v>11</v>
      </c>
      <c r="B266">
        <v>20240709</v>
      </c>
      <c r="C266">
        <v>9.34</v>
      </c>
      <c r="D266">
        <v>9.6199999999999992</v>
      </c>
      <c r="E266">
        <v>9.27</v>
      </c>
      <c r="F266">
        <v>9.57</v>
      </c>
      <c r="G266">
        <v>9.39</v>
      </c>
      <c r="H266">
        <v>0.18</v>
      </c>
      <c r="I266">
        <v>1.9169</v>
      </c>
      <c r="J266">
        <v>9347.6200000000008</v>
      </c>
      <c r="K266">
        <v>8831.4599999999991</v>
      </c>
    </row>
    <row r="267" spans="1:11" x14ac:dyDescent="0.15">
      <c r="A267" t="s">
        <v>11</v>
      </c>
      <c r="B267">
        <v>20240708</v>
      </c>
      <c r="C267">
        <v>9.61</v>
      </c>
      <c r="D267">
        <v>9.61</v>
      </c>
      <c r="E267">
        <v>9.36</v>
      </c>
      <c r="F267">
        <v>9.39</v>
      </c>
      <c r="G267">
        <v>9.6300000000000008</v>
      </c>
      <c r="H267">
        <v>-0.24</v>
      </c>
      <c r="I267">
        <v>-2.4922</v>
      </c>
      <c r="J267">
        <v>4771.99</v>
      </c>
      <c r="K267">
        <v>4508.9549999999999</v>
      </c>
    </row>
    <row r="268" spans="1:11" x14ac:dyDescent="0.15">
      <c r="A268" t="s">
        <v>11</v>
      </c>
      <c r="B268">
        <v>20240705</v>
      </c>
      <c r="C268">
        <v>9.49</v>
      </c>
      <c r="D268">
        <v>9.65</v>
      </c>
      <c r="E268">
        <v>9.4499999999999993</v>
      </c>
      <c r="F268">
        <v>9.6300000000000008</v>
      </c>
      <c r="G268">
        <v>9.51</v>
      </c>
      <c r="H268">
        <v>0.12</v>
      </c>
      <c r="I268">
        <v>1.2618</v>
      </c>
      <c r="J268">
        <v>4057.95</v>
      </c>
      <c r="K268">
        <v>3877.4969999999998</v>
      </c>
    </row>
    <row r="269" spans="1:11" x14ac:dyDescent="0.15">
      <c r="A269" t="s">
        <v>11</v>
      </c>
      <c r="B269">
        <v>20240704</v>
      </c>
      <c r="C269">
        <v>9.77</v>
      </c>
      <c r="D269">
        <v>9.8000000000000007</v>
      </c>
      <c r="E269">
        <v>9.51</v>
      </c>
      <c r="F269">
        <v>9.51</v>
      </c>
      <c r="G269">
        <v>9.74</v>
      </c>
      <c r="H269">
        <v>-0.23</v>
      </c>
      <c r="I269">
        <v>-2.3614000000000002</v>
      </c>
      <c r="J269">
        <v>5761.24</v>
      </c>
      <c r="K269">
        <v>5542.41</v>
      </c>
    </row>
    <row r="270" spans="1:11" x14ac:dyDescent="0.15">
      <c r="A270" t="s">
        <v>11</v>
      </c>
      <c r="B270">
        <v>20240703</v>
      </c>
      <c r="C270">
        <v>9.81</v>
      </c>
      <c r="D270">
        <v>9.86</v>
      </c>
      <c r="E270">
        <v>9.7200000000000006</v>
      </c>
      <c r="F270">
        <v>9.74</v>
      </c>
      <c r="G270">
        <v>9.7799999999999994</v>
      </c>
      <c r="H270">
        <v>-0.04</v>
      </c>
      <c r="I270">
        <v>-0.40899999999999997</v>
      </c>
      <c r="J270">
        <v>4410.99</v>
      </c>
      <c r="K270">
        <v>4312.2</v>
      </c>
    </row>
    <row r="271" spans="1:11" x14ac:dyDescent="0.15">
      <c r="A271" t="s">
        <v>11</v>
      </c>
      <c r="B271">
        <v>20240702</v>
      </c>
      <c r="C271">
        <v>9.74</v>
      </c>
      <c r="D271">
        <v>9.89</v>
      </c>
      <c r="E271">
        <v>9.74</v>
      </c>
      <c r="F271">
        <v>9.7799999999999994</v>
      </c>
      <c r="G271">
        <v>9.8000000000000007</v>
      </c>
      <c r="H271">
        <v>-0.02</v>
      </c>
      <c r="I271">
        <v>-0.2041</v>
      </c>
      <c r="J271">
        <v>4659.75</v>
      </c>
      <c r="K271">
        <v>4570.3100000000004</v>
      </c>
    </row>
    <row r="272" spans="1:11" x14ac:dyDescent="0.15">
      <c r="A272" t="s">
        <v>11</v>
      </c>
      <c r="B272">
        <v>20240701</v>
      </c>
      <c r="C272">
        <v>9.82</v>
      </c>
      <c r="D272">
        <v>9.85</v>
      </c>
      <c r="E272">
        <v>9.65</v>
      </c>
      <c r="F272">
        <v>9.8000000000000007</v>
      </c>
      <c r="G272">
        <v>9.81</v>
      </c>
      <c r="H272">
        <v>-0.01</v>
      </c>
      <c r="I272">
        <v>-0.1019</v>
      </c>
      <c r="J272">
        <v>5480.73</v>
      </c>
      <c r="K272">
        <v>5348.4560000000001</v>
      </c>
    </row>
    <row r="273" spans="1:11" x14ac:dyDescent="0.15">
      <c r="A273" t="s">
        <v>11</v>
      </c>
      <c r="B273">
        <v>20240628</v>
      </c>
      <c r="C273">
        <v>9.7899999999999991</v>
      </c>
      <c r="D273">
        <v>9.9499999999999993</v>
      </c>
      <c r="E273">
        <v>9.75</v>
      </c>
      <c r="F273">
        <v>9.81</v>
      </c>
      <c r="G273">
        <v>9.7899999999999991</v>
      </c>
      <c r="H273">
        <v>0.02</v>
      </c>
      <c r="I273">
        <v>0.20430000000000001</v>
      </c>
      <c r="J273">
        <v>5997.87</v>
      </c>
      <c r="K273">
        <v>5906.5680000000002</v>
      </c>
    </row>
    <row r="274" spans="1:11" x14ac:dyDescent="0.15">
      <c r="A274" t="s">
        <v>11</v>
      </c>
      <c r="B274">
        <v>20240627</v>
      </c>
      <c r="C274">
        <v>9.9</v>
      </c>
      <c r="D274">
        <v>9.98</v>
      </c>
      <c r="E274">
        <v>9.76</v>
      </c>
      <c r="F274">
        <v>9.7899999999999991</v>
      </c>
      <c r="G274">
        <v>9.9</v>
      </c>
      <c r="H274">
        <v>-0.11</v>
      </c>
      <c r="I274">
        <v>-1.1111</v>
      </c>
      <c r="J274">
        <v>4623.8100000000004</v>
      </c>
      <c r="K274">
        <v>4549.6769999999997</v>
      </c>
    </row>
    <row r="275" spans="1:11" x14ac:dyDescent="0.15">
      <c r="A275" t="s">
        <v>11</v>
      </c>
      <c r="B275">
        <v>20240626</v>
      </c>
      <c r="C275">
        <v>9.69</v>
      </c>
      <c r="D275">
        <v>9.94</v>
      </c>
      <c r="E275">
        <v>9.6</v>
      </c>
      <c r="F275">
        <v>9.9</v>
      </c>
      <c r="G275">
        <v>9.67</v>
      </c>
      <c r="H275">
        <v>0.23</v>
      </c>
      <c r="I275">
        <v>2.3784999999999998</v>
      </c>
      <c r="J275">
        <v>5932.03</v>
      </c>
      <c r="K275">
        <v>5815.8149999999996</v>
      </c>
    </row>
    <row r="276" spans="1:11" x14ac:dyDescent="0.15">
      <c r="A276" t="s">
        <v>11</v>
      </c>
      <c r="B276">
        <v>20240625</v>
      </c>
      <c r="C276">
        <v>9.61</v>
      </c>
      <c r="D276">
        <v>9.7799999999999994</v>
      </c>
      <c r="E276">
        <v>9.6</v>
      </c>
      <c r="F276">
        <v>9.67</v>
      </c>
      <c r="G276">
        <v>9.61</v>
      </c>
      <c r="H276">
        <v>0.06</v>
      </c>
      <c r="I276">
        <v>0.62429999999999997</v>
      </c>
      <c r="J276">
        <v>5626.37</v>
      </c>
      <c r="K276">
        <v>5442.7619999999997</v>
      </c>
    </row>
    <row r="277" spans="1:11" x14ac:dyDescent="0.15">
      <c r="A277" t="s">
        <v>11</v>
      </c>
      <c r="B277">
        <v>20240624</v>
      </c>
      <c r="C277">
        <v>10.01</v>
      </c>
      <c r="D277">
        <v>10.07</v>
      </c>
      <c r="E277">
        <v>9.59</v>
      </c>
      <c r="F277">
        <v>9.61</v>
      </c>
      <c r="G277">
        <v>10.02</v>
      </c>
      <c r="H277">
        <v>-0.41</v>
      </c>
      <c r="I277">
        <v>-4.0918000000000001</v>
      </c>
      <c r="J277">
        <v>13051.44</v>
      </c>
      <c r="K277">
        <v>12747.87</v>
      </c>
    </row>
    <row r="278" spans="1:11" x14ac:dyDescent="0.15">
      <c r="A278" t="s">
        <v>11</v>
      </c>
      <c r="B278">
        <v>20240621</v>
      </c>
      <c r="C278">
        <v>10.25</v>
      </c>
      <c r="D278">
        <v>10.33</v>
      </c>
      <c r="E278">
        <v>10.01</v>
      </c>
      <c r="F278">
        <v>10.02</v>
      </c>
      <c r="G278">
        <v>10.3</v>
      </c>
      <c r="H278">
        <v>-0.28000000000000003</v>
      </c>
      <c r="I278">
        <v>-2.7183999999999999</v>
      </c>
      <c r="J278">
        <v>10720.31</v>
      </c>
      <c r="K278">
        <v>10879.643</v>
      </c>
    </row>
    <row r="279" spans="1:11" x14ac:dyDescent="0.15">
      <c r="A279" t="s">
        <v>11</v>
      </c>
      <c r="B279">
        <v>20240620</v>
      </c>
      <c r="C279">
        <v>10.17</v>
      </c>
      <c r="D279">
        <v>10.38</v>
      </c>
      <c r="E279">
        <v>10.11</v>
      </c>
      <c r="F279">
        <v>10.3</v>
      </c>
      <c r="G279">
        <v>10.19</v>
      </c>
      <c r="H279">
        <v>0.11</v>
      </c>
      <c r="I279">
        <v>1.0794999999999999</v>
      </c>
      <c r="J279">
        <v>12026.46</v>
      </c>
      <c r="K279">
        <v>12351.259</v>
      </c>
    </row>
    <row r="280" spans="1:11" x14ac:dyDescent="0.15">
      <c r="A280" t="s">
        <v>11</v>
      </c>
      <c r="B280">
        <v>20240619</v>
      </c>
      <c r="C280">
        <v>10.25</v>
      </c>
      <c r="D280">
        <v>10.31</v>
      </c>
      <c r="E280">
        <v>10.18</v>
      </c>
      <c r="F280">
        <v>10.19</v>
      </c>
      <c r="G280">
        <v>10.220000000000001</v>
      </c>
      <c r="H280">
        <v>-0.03</v>
      </c>
      <c r="I280">
        <v>-0.29349999999999998</v>
      </c>
      <c r="J280">
        <v>4818.9799999999996</v>
      </c>
      <c r="K280">
        <v>4928.3029999999999</v>
      </c>
    </row>
    <row r="281" spans="1:11" x14ac:dyDescent="0.15">
      <c r="A281" t="s">
        <v>11</v>
      </c>
      <c r="B281">
        <v>20240618</v>
      </c>
      <c r="C281">
        <v>10.24</v>
      </c>
      <c r="D281">
        <v>10.29</v>
      </c>
      <c r="E281">
        <v>10.119999999999999</v>
      </c>
      <c r="F281">
        <v>10.220000000000001</v>
      </c>
      <c r="G281">
        <v>10.17</v>
      </c>
      <c r="H281">
        <v>0.05</v>
      </c>
      <c r="I281">
        <v>0.49159999999999998</v>
      </c>
      <c r="J281">
        <v>6257.69</v>
      </c>
      <c r="K281">
        <v>6383.4059999999999</v>
      </c>
    </row>
    <row r="282" spans="1:11" x14ac:dyDescent="0.15">
      <c r="A282" t="s">
        <v>11</v>
      </c>
      <c r="B282">
        <v>20240617</v>
      </c>
      <c r="C282">
        <v>10.29</v>
      </c>
      <c r="D282">
        <v>10.29</v>
      </c>
      <c r="E282">
        <v>10.17</v>
      </c>
      <c r="F282">
        <v>10.17</v>
      </c>
      <c r="G282">
        <v>10.26</v>
      </c>
      <c r="H282">
        <v>-0.09</v>
      </c>
      <c r="I282">
        <v>-0.87719999999999998</v>
      </c>
      <c r="J282">
        <v>4743.53</v>
      </c>
      <c r="K282">
        <v>4840.7889999999998</v>
      </c>
    </row>
    <row r="283" spans="1:11" x14ac:dyDescent="0.15">
      <c r="A283" t="s">
        <v>11</v>
      </c>
      <c r="B283">
        <v>20240614</v>
      </c>
      <c r="C283">
        <v>10.18</v>
      </c>
      <c r="D283">
        <v>10.31</v>
      </c>
      <c r="E283">
        <v>10.18</v>
      </c>
      <c r="F283">
        <v>10.26</v>
      </c>
      <c r="G283">
        <v>10.24</v>
      </c>
      <c r="H283">
        <v>0.02</v>
      </c>
      <c r="I283">
        <v>0.1953</v>
      </c>
      <c r="J283">
        <v>4837.79</v>
      </c>
      <c r="K283">
        <v>4949.7420000000002</v>
      </c>
    </row>
    <row r="284" spans="1:11" x14ac:dyDescent="0.15">
      <c r="A284" t="s">
        <v>11</v>
      </c>
      <c r="B284">
        <v>20240613</v>
      </c>
      <c r="C284">
        <v>10.23</v>
      </c>
      <c r="D284">
        <v>10.3</v>
      </c>
      <c r="E284">
        <v>10.06</v>
      </c>
      <c r="F284">
        <v>10.24</v>
      </c>
      <c r="G284">
        <v>10.17</v>
      </c>
      <c r="H284">
        <v>7.0000000000000007E-2</v>
      </c>
      <c r="I284">
        <v>0.68830000000000002</v>
      </c>
      <c r="J284">
        <v>7986.91</v>
      </c>
      <c r="K284">
        <v>8134.0219999999999</v>
      </c>
    </row>
    <row r="285" spans="1:11" x14ac:dyDescent="0.15">
      <c r="A285" t="s">
        <v>11</v>
      </c>
      <c r="B285">
        <v>20240612</v>
      </c>
      <c r="C285">
        <v>10.06</v>
      </c>
      <c r="D285">
        <v>10.25</v>
      </c>
      <c r="E285">
        <v>10.039999999999999</v>
      </c>
      <c r="F285">
        <v>10.17</v>
      </c>
      <c r="G285">
        <v>10.06</v>
      </c>
      <c r="H285">
        <v>0.11</v>
      </c>
      <c r="I285">
        <v>1.0933999999999999</v>
      </c>
      <c r="J285">
        <v>8905.36</v>
      </c>
      <c r="K285">
        <v>9058.5689999999995</v>
      </c>
    </row>
    <row r="286" spans="1:11" x14ac:dyDescent="0.15">
      <c r="A286" t="s">
        <v>11</v>
      </c>
      <c r="B286">
        <v>20240611</v>
      </c>
      <c r="C286">
        <v>10.11</v>
      </c>
      <c r="D286">
        <v>10.15</v>
      </c>
      <c r="E286">
        <v>9.8800000000000008</v>
      </c>
      <c r="F286">
        <v>10.06</v>
      </c>
      <c r="G286">
        <v>10.07</v>
      </c>
      <c r="H286">
        <v>-0.01</v>
      </c>
      <c r="I286">
        <v>-9.9299999999999999E-2</v>
      </c>
      <c r="J286">
        <v>7868.01</v>
      </c>
      <c r="K286">
        <v>7876.5039999999999</v>
      </c>
    </row>
    <row r="287" spans="1:11" x14ac:dyDescent="0.15">
      <c r="A287" t="s">
        <v>11</v>
      </c>
      <c r="B287">
        <v>20240607</v>
      </c>
      <c r="C287">
        <v>9.99</v>
      </c>
      <c r="D287">
        <v>10.210000000000001</v>
      </c>
      <c r="E287">
        <v>9.9499999999999993</v>
      </c>
      <c r="F287">
        <v>10.07</v>
      </c>
      <c r="G287">
        <v>9.93</v>
      </c>
      <c r="H287">
        <v>0.14000000000000001</v>
      </c>
      <c r="I287">
        <v>1.4098999999999999</v>
      </c>
      <c r="J287">
        <v>10748.32</v>
      </c>
      <c r="K287">
        <v>10831.397999999999</v>
      </c>
    </row>
    <row r="288" spans="1:11" x14ac:dyDescent="0.15">
      <c r="A288" t="s">
        <v>11</v>
      </c>
      <c r="B288">
        <v>20240606</v>
      </c>
      <c r="C288">
        <v>10.35</v>
      </c>
      <c r="D288">
        <v>10.42</v>
      </c>
      <c r="E288">
        <v>9.84</v>
      </c>
      <c r="F288">
        <v>9.93</v>
      </c>
      <c r="G288">
        <v>10.3</v>
      </c>
      <c r="H288">
        <v>-0.37</v>
      </c>
      <c r="I288">
        <v>-3.5922000000000001</v>
      </c>
      <c r="J288">
        <v>20009.52</v>
      </c>
      <c r="K288">
        <v>19994.269</v>
      </c>
    </row>
    <row r="289" spans="1:11" x14ac:dyDescent="0.15">
      <c r="A289" t="s">
        <v>11</v>
      </c>
      <c r="B289">
        <v>20240605</v>
      </c>
      <c r="C289">
        <v>10.7</v>
      </c>
      <c r="D289">
        <v>10.71</v>
      </c>
      <c r="E289">
        <v>10.25</v>
      </c>
      <c r="F289">
        <v>10.3</v>
      </c>
      <c r="G289">
        <v>10.71</v>
      </c>
      <c r="H289">
        <v>-0.41</v>
      </c>
      <c r="I289">
        <v>-3.8281999999999998</v>
      </c>
      <c r="J289">
        <v>14286.16</v>
      </c>
      <c r="K289">
        <v>14917.040999999999</v>
      </c>
    </row>
    <row r="290" spans="1:11" x14ac:dyDescent="0.15">
      <c r="A290" t="s">
        <v>11</v>
      </c>
      <c r="B290">
        <v>20240604</v>
      </c>
      <c r="C290">
        <v>10.93</v>
      </c>
      <c r="D290">
        <v>10.93</v>
      </c>
      <c r="E290">
        <v>10.6</v>
      </c>
      <c r="F290">
        <v>10.71</v>
      </c>
      <c r="G290">
        <v>10.93</v>
      </c>
      <c r="H290">
        <v>-0.22</v>
      </c>
      <c r="I290">
        <v>-2.0127999999999999</v>
      </c>
      <c r="J290">
        <v>8369.43</v>
      </c>
      <c r="K290">
        <v>8947.2109999999993</v>
      </c>
    </row>
    <row r="291" spans="1:11" x14ac:dyDescent="0.15">
      <c r="A291" t="s">
        <v>11</v>
      </c>
      <c r="B291">
        <v>20240603</v>
      </c>
      <c r="C291">
        <v>11.3</v>
      </c>
      <c r="D291">
        <v>11.31</v>
      </c>
      <c r="E291">
        <v>10.83</v>
      </c>
      <c r="F291">
        <v>10.93</v>
      </c>
      <c r="G291">
        <v>11.31</v>
      </c>
      <c r="H291">
        <v>-0.38</v>
      </c>
      <c r="I291">
        <v>-3.3599000000000001</v>
      </c>
      <c r="J291">
        <v>10968.87</v>
      </c>
      <c r="K291">
        <v>12089.769</v>
      </c>
    </row>
    <row r="292" spans="1:11" x14ac:dyDescent="0.15">
      <c r="A292" t="s">
        <v>11</v>
      </c>
      <c r="B292">
        <v>20240531</v>
      </c>
      <c r="C292">
        <v>11.29</v>
      </c>
      <c r="D292">
        <v>11.39</v>
      </c>
      <c r="E292">
        <v>11.29</v>
      </c>
      <c r="F292">
        <v>11.31</v>
      </c>
      <c r="G292">
        <v>11.33</v>
      </c>
      <c r="H292">
        <v>-0.02</v>
      </c>
      <c r="I292">
        <v>-0.17649999999999999</v>
      </c>
      <c r="J292">
        <v>4555.4399999999996</v>
      </c>
      <c r="K292">
        <v>5160.9160000000002</v>
      </c>
    </row>
    <row r="293" spans="1:11" x14ac:dyDescent="0.15">
      <c r="A293" t="s">
        <v>11</v>
      </c>
      <c r="B293">
        <v>20240530</v>
      </c>
      <c r="C293">
        <v>11.33</v>
      </c>
      <c r="D293">
        <v>11.46</v>
      </c>
      <c r="E293">
        <v>11.28</v>
      </c>
      <c r="F293">
        <v>11.33</v>
      </c>
      <c r="G293">
        <v>11.39</v>
      </c>
      <c r="H293">
        <v>-0.06</v>
      </c>
      <c r="I293">
        <v>-0.52680000000000005</v>
      </c>
      <c r="J293">
        <v>4985.29</v>
      </c>
      <c r="K293">
        <v>5655.357</v>
      </c>
    </row>
    <row r="294" spans="1:11" x14ac:dyDescent="0.15">
      <c r="A294" t="s">
        <v>11</v>
      </c>
      <c r="B294">
        <v>20240529</v>
      </c>
      <c r="C294">
        <v>11.33</v>
      </c>
      <c r="D294">
        <v>11.49</v>
      </c>
      <c r="E294">
        <v>11.3</v>
      </c>
      <c r="F294">
        <v>11.39</v>
      </c>
      <c r="G294">
        <v>11.33</v>
      </c>
      <c r="H294">
        <v>0.06</v>
      </c>
      <c r="I294">
        <v>0.52959999999999996</v>
      </c>
      <c r="J294">
        <v>5272.17</v>
      </c>
      <c r="K294">
        <v>6013.3950000000004</v>
      </c>
    </row>
    <row r="295" spans="1:11" x14ac:dyDescent="0.15">
      <c r="A295" t="s">
        <v>11</v>
      </c>
      <c r="B295">
        <v>20240528</v>
      </c>
      <c r="C295">
        <v>11.55</v>
      </c>
      <c r="D295">
        <v>11.6</v>
      </c>
      <c r="E295">
        <v>11.31</v>
      </c>
      <c r="F295">
        <v>11.33</v>
      </c>
      <c r="G295">
        <v>11.55</v>
      </c>
      <c r="H295">
        <v>-0.22</v>
      </c>
      <c r="I295">
        <v>-1.9048</v>
      </c>
      <c r="J295">
        <v>5694.84</v>
      </c>
      <c r="K295">
        <v>6498.9539999999997</v>
      </c>
    </row>
    <row r="296" spans="1:11" x14ac:dyDescent="0.15">
      <c r="A296" t="s">
        <v>11</v>
      </c>
      <c r="B296">
        <v>20240527</v>
      </c>
      <c r="C296">
        <v>11.56</v>
      </c>
      <c r="D296">
        <v>11.63</v>
      </c>
      <c r="E296">
        <v>11.38</v>
      </c>
      <c r="F296">
        <v>11.55</v>
      </c>
      <c r="G296">
        <v>11.4</v>
      </c>
      <c r="H296">
        <v>0.15</v>
      </c>
      <c r="I296">
        <v>1.3158000000000001</v>
      </c>
      <c r="J296">
        <v>7818.49</v>
      </c>
      <c r="K296">
        <v>8963.2520000000004</v>
      </c>
    </row>
    <row r="297" spans="1:11" x14ac:dyDescent="0.15">
      <c r="A297" t="s">
        <v>11</v>
      </c>
      <c r="B297">
        <v>20240524</v>
      </c>
      <c r="C297">
        <v>11.43</v>
      </c>
      <c r="D297">
        <v>11.6</v>
      </c>
      <c r="E297">
        <v>11.36</v>
      </c>
      <c r="F297">
        <v>11.4</v>
      </c>
      <c r="G297">
        <v>11.43</v>
      </c>
      <c r="H297">
        <v>-0.03</v>
      </c>
      <c r="I297">
        <v>-0.26250000000000001</v>
      </c>
      <c r="J297">
        <v>4181.58</v>
      </c>
      <c r="K297">
        <v>4798.57</v>
      </c>
    </row>
    <row r="298" spans="1:11" x14ac:dyDescent="0.15">
      <c r="A298" t="s">
        <v>11</v>
      </c>
      <c r="B298">
        <v>20240523</v>
      </c>
      <c r="C298">
        <v>11.75</v>
      </c>
      <c r="D298">
        <v>11.75</v>
      </c>
      <c r="E298">
        <v>11.41</v>
      </c>
      <c r="F298">
        <v>11.43</v>
      </c>
      <c r="G298">
        <v>11.74</v>
      </c>
      <c r="H298">
        <v>-0.31</v>
      </c>
      <c r="I298">
        <v>-2.6404999999999998</v>
      </c>
      <c r="J298">
        <v>8729.42</v>
      </c>
      <c r="K298">
        <v>10050.053</v>
      </c>
    </row>
    <row r="299" spans="1:11" x14ac:dyDescent="0.15">
      <c r="A299" t="s">
        <v>11</v>
      </c>
      <c r="B299">
        <v>20240522</v>
      </c>
      <c r="C299">
        <v>11.77</v>
      </c>
      <c r="D299">
        <v>11.88</v>
      </c>
      <c r="E299">
        <v>11.72</v>
      </c>
      <c r="F299">
        <v>11.74</v>
      </c>
      <c r="G299">
        <v>11.75</v>
      </c>
      <c r="H299">
        <v>-0.01</v>
      </c>
      <c r="I299">
        <v>-8.5099999999999995E-2</v>
      </c>
      <c r="J299">
        <v>4975.93</v>
      </c>
      <c r="K299">
        <v>5858.2709999999997</v>
      </c>
    </row>
    <row r="300" spans="1:11" x14ac:dyDescent="0.15">
      <c r="A300" t="s">
        <v>11</v>
      </c>
      <c r="B300">
        <v>20240521</v>
      </c>
      <c r="C300">
        <v>12.16</v>
      </c>
      <c r="D300">
        <v>12.16</v>
      </c>
      <c r="E300">
        <v>11.72</v>
      </c>
      <c r="F300">
        <v>11.75</v>
      </c>
      <c r="G300">
        <v>12.12</v>
      </c>
      <c r="H300">
        <v>-0.37</v>
      </c>
      <c r="I300">
        <v>-3.0528</v>
      </c>
      <c r="J300">
        <v>10139.780000000001</v>
      </c>
      <c r="K300">
        <v>12013.876</v>
      </c>
    </row>
    <row r="301" spans="1:11" x14ac:dyDescent="0.15">
      <c r="A301" t="s">
        <v>11</v>
      </c>
      <c r="B301">
        <v>20240520</v>
      </c>
      <c r="C301">
        <v>11.9</v>
      </c>
      <c r="D301">
        <v>12.13</v>
      </c>
      <c r="E301">
        <v>11.9</v>
      </c>
      <c r="F301">
        <v>12.12</v>
      </c>
      <c r="G301">
        <v>11.9</v>
      </c>
      <c r="H301">
        <v>0.22</v>
      </c>
      <c r="I301">
        <v>1.8487</v>
      </c>
      <c r="J301">
        <v>10068.25</v>
      </c>
      <c r="K301">
        <v>12140.092000000001</v>
      </c>
    </row>
    <row r="302" spans="1:11" x14ac:dyDescent="0.15">
      <c r="A302" t="s">
        <v>11</v>
      </c>
      <c r="B302">
        <v>20240517</v>
      </c>
      <c r="C302">
        <v>11.76</v>
      </c>
      <c r="D302">
        <v>11.9</v>
      </c>
      <c r="E302">
        <v>11.68</v>
      </c>
      <c r="F302">
        <v>11.9</v>
      </c>
      <c r="G302">
        <v>11.71</v>
      </c>
      <c r="H302">
        <v>0.19</v>
      </c>
      <c r="I302">
        <v>1.6225000000000001</v>
      </c>
      <c r="J302">
        <v>5643.48</v>
      </c>
      <c r="K302">
        <v>6664.3549999999996</v>
      </c>
    </row>
    <row r="303" spans="1:11" x14ac:dyDescent="0.15">
      <c r="A303" t="s">
        <v>11</v>
      </c>
      <c r="B303">
        <v>20240516</v>
      </c>
      <c r="C303">
        <v>11.73</v>
      </c>
      <c r="D303">
        <v>11.9</v>
      </c>
      <c r="E303">
        <v>11.66</v>
      </c>
      <c r="F303">
        <v>11.71</v>
      </c>
      <c r="G303">
        <v>11.67</v>
      </c>
      <c r="H303">
        <v>0.04</v>
      </c>
      <c r="I303">
        <v>0.34279999999999999</v>
      </c>
      <c r="J303">
        <v>6339.75</v>
      </c>
      <c r="K303">
        <v>7480.35</v>
      </c>
    </row>
    <row r="304" spans="1:11" x14ac:dyDescent="0.15">
      <c r="A304" t="s">
        <v>11</v>
      </c>
      <c r="B304">
        <v>20240515</v>
      </c>
      <c r="C304">
        <v>11.79</v>
      </c>
      <c r="D304">
        <v>11.82</v>
      </c>
      <c r="E304">
        <v>11.55</v>
      </c>
      <c r="F304">
        <v>11.67</v>
      </c>
      <c r="G304">
        <v>11.79</v>
      </c>
      <c r="H304">
        <v>-0.12</v>
      </c>
      <c r="I304">
        <v>-1.0178</v>
      </c>
      <c r="J304">
        <v>5404.54</v>
      </c>
      <c r="K304">
        <v>6346.6130000000003</v>
      </c>
    </row>
    <row r="305" spans="1:11" x14ac:dyDescent="0.15">
      <c r="A305" t="s">
        <v>11</v>
      </c>
      <c r="B305">
        <v>20240514</v>
      </c>
      <c r="C305">
        <v>11.92</v>
      </c>
      <c r="D305">
        <v>11.92</v>
      </c>
      <c r="E305">
        <v>11.72</v>
      </c>
      <c r="F305">
        <v>11.79</v>
      </c>
      <c r="G305">
        <v>11.81</v>
      </c>
      <c r="H305">
        <v>-0.02</v>
      </c>
      <c r="I305">
        <v>-0.16930000000000001</v>
      </c>
      <c r="J305">
        <v>6178.78</v>
      </c>
      <c r="K305">
        <v>7296.1959999999999</v>
      </c>
    </row>
    <row r="306" spans="1:11" x14ac:dyDescent="0.15">
      <c r="A306" t="s">
        <v>11</v>
      </c>
      <c r="B306">
        <v>20240513</v>
      </c>
      <c r="C306">
        <v>11.74</v>
      </c>
      <c r="D306">
        <v>11.92</v>
      </c>
      <c r="E306">
        <v>11.64</v>
      </c>
      <c r="F306">
        <v>11.81</v>
      </c>
      <c r="G306">
        <v>11.78</v>
      </c>
      <c r="H306">
        <v>0.03</v>
      </c>
      <c r="I306">
        <v>0.25469999999999998</v>
      </c>
      <c r="J306">
        <v>8541.3799999999992</v>
      </c>
      <c r="K306">
        <v>10074.209999999999</v>
      </c>
    </row>
    <row r="307" spans="1:11" x14ac:dyDescent="0.15">
      <c r="A307" t="s">
        <v>11</v>
      </c>
      <c r="B307">
        <v>20240510</v>
      </c>
      <c r="C307">
        <v>11.79</v>
      </c>
      <c r="D307">
        <v>11.81</v>
      </c>
      <c r="E307">
        <v>11.69</v>
      </c>
      <c r="F307">
        <v>11.78</v>
      </c>
      <c r="G307">
        <v>11.79</v>
      </c>
      <c r="H307">
        <v>-0.01</v>
      </c>
      <c r="I307">
        <v>-8.48E-2</v>
      </c>
      <c r="J307">
        <v>7723.92</v>
      </c>
      <c r="K307">
        <v>9083.4629999999997</v>
      </c>
    </row>
    <row r="308" spans="1:11" x14ac:dyDescent="0.15">
      <c r="A308" t="s">
        <v>11</v>
      </c>
      <c r="B308">
        <v>20240509</v>
      </c>
      <c r="C308">
        <v>11.61</v>
      </c>
      <c r="D308">
        <v>11.84</v>
      </c>
      <c r="E308">
        <v>11.52</v>
      </c>
      <c r="F308">
        <v>11.79</v>
      </c>
      <c r="G308">
        <v>11.62</v>
      </c>
      <c r="H308">
        <v>0.17</v>
      </c>
      <c r="I308">
        <v>1.4630000000000001</v>
      </c>
      <c r="J308">
        <v>9736.7900000000009</v>
      </c>
      <c r="K308">
        <v>11463.584000000001</v>
      </c>
    </row>
    <row r="309" spans="1:11" x14ac:dyDescent="0.15">
      <c r="A309" t="s">
        <v>11</v>
      </c>
      <c r="B309">
        <v>20240508</v>
      </c>
      <c r="C309">
        <v>11.66</v>
      </c>
      <c r="D309">
        <v>11.7</v>
      </c>
      <c r="E309">
        <v>11.53</v>
      </c>
      <c r="F309">
        <v>11.62</v>
      </c>
      <c r="G309">
        <v>11.64</v>
      </c>
      <c r="H309">
        <v>-0.02</v>
      </c>
      <c r="I309">
        <v>-0.17180000000000001</v>
      </c>
      <c r="J309">
        <v>10845.98</v>
      </c>
      <c r="K309">
        <v>12611.210999999999</v>
      </c>
    </row>
    <row r="310" spans="1:11" x14ac:dyDescent="0.15">
      <c r="A310" t="s">
        <v>11</v>
      </c>
      <c r="B310">
        <v>20240507</v>
      </c>
      <c r="C310">
        <v>11.6</v>
      </c>
      <c r="D310">
        <v>11.71</v>
      </c>
      <c r="E310">
        <v>11.55</v>
      </c>
      <c r="F310">
        <v>11.64</v>
      </c>
      <c r="G310">
        <v>11.65</v>
      </c>
      <c r="H310">
        <v>-0.01</v>
      </c>
      <c r="I310">
        <v>-8.5800000000000001E-2</v>
      </c>
      <c r="J310">
        <v>8650.7999999999993</v>
      </c>
      <c r="K310">
        <v>10049.555</v>
      </c>
    </row>
    <row r="311" spans="1:11" x14ac:dyDescent="0.15">
      <c r="A311" t="s">
        <v>11</v>
      </c>
      <c r="B311">
        <v>20240506</v>
      </c>
      <c r="C311">
        <v>11.43</v>
      </c>
      <c r="D311">
        <v>11.66</v>
      </c>
      <c r="E311">
        <v>11.38</v>
      </c>
      <c r="F311">
        <v>11.65</v>
      </c>
      <c r="G311">
        <v>11.28</v>
      </c>
      <c r="H311">
        <v>0.37</v>
      </c>
      <c r="I311">
        <v>3.2801</v>
      </c>
      <c r="J311">
        <v>15247.47</v>
      </c>
      <c r="K311">
        <v>17613.694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9"/>
  <sheetViews>
    <sheetView tabSelected="1" topLeftCell="J1" zoomScale="70" zoomScaleNormal="70" workbookViewId="0">
      <selection activeCell="P6" sqref="P6"/>
    </sheetView>
  </sheetViews>
  <sheetFormatPr defaultRowHeight="13.5" x14ac:dyDescent="0.15"/>
  <cols>
    <col min="1" max="1" width="14.5" bestFit="1" customWidth="1"/>
    <col min="2" max="2" width="18.375" style="4" bestFit="1" customWidth="1"/>
    <col min="3" max="5" width="6.5" bestFit="1" customWidth="1"/>
    <col min="6" max="6" width="8.625" bestFit="1" customWidth="1"/>
    <col min="7" max="7" width="13.25" customWidth="1"/>
    <col min="8" max="8" width="10.375" style="11" customWidth="1"/>
    <col min="9" max="9" width="11.5" bestFit="1" customWidth="1"/>
    <col min="10" max="10" width="9.5" bestFit="1" customWidth="1"/>
    <col min="11" max="11" width="10.5" bestFit="1" customWidth="1"/>
    <col min="12" max="12" width="21.75" bestFit="1" customWidth="1"/>
    <col min="13" max="13" width="24.5" bestFit="1" customWidth="1"/>
    <col min="14" max="14" width="37" style="2" customWidth="1"/>
    <col min="15" max="17" width="19.625" style="2" bestFit="1" customWidth="1"/>
    <col min="18" max="18" width="72.375" customWidth="1"/>
    <col min="19" max="19" width="36.5" style="2" customWidth="1"/>
    <col min="20" max="20" width="13.25" style="1" customWidth="1"/>
    <col min="21" max="21" width="21.625" bestFit="1" customWidth="1"/>
    <col min="22" max="22" width="15" style="2" bestFit="1" customWidth="1"/>
  </cols>
  <sheetData>
    <row r="1" spans="1:26" ht="20.25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2" t="s">
        <v>7</v>
      </c>
      <c r="I1" s="5" t="s">
        <v>8</v>
      </c>
      <c r="J1" s="5" t="s">
        <v>9</v>
      </c>
      <c r="K1" s="5" t="s">
        <v>10</v>
      </c>
      <c r="L1" s="5" t="s">
        <v>18</v>
      </c>
      <c r="M1" s="5" t="s">
        <v>19</v>
      </c>
      <c r="N1" s="7" t="s">
        <v>23</v>
      </c>
      <c r="O1" s="7" t="s">
        <v>17</v>
      </c>
      <c r="P1" s="7" t="s">
        <v>13</v>
      </c>
      <c r="Q1" s="7" t="s">
        <v>14</v>
      </c>
      <c r="R1" s="5" t="s">
        <v>22</v>
      </c>
      <c r="S1" s="7" t="s">
        <v>21</v>
      </c>
      <c r="T1" s="8" t="s">
        <v>20</v>
      </c>
      <c r="U1" s="1"/>
      <c r="W1" s="2"/>
      <c r="X1" s="2"/>
      <c r="Y1" s="2"/>
      <c r="Z1" s="2"/>
    </row>
    <row r="2" spans="1:26" ht="20.25" x14ac:dyDescent="0.25">
      <c r="A2" s="5" t="s">
        <v>11</v>
      </c>
      <c r="B2" s="6">
        <v>20250808</v>
      </c>
      <c r="C2" s="5">
        <v>13.25</v>
      </c>
      <c r="D2" s="5">
        <v>14.19</v>
      </c>
      <c r="E2" s="5">
        <v>13.2</v>
      </c>
      <c r="F2" s="5">
        <v>13.8</v>
      </c>
      <c r="G2" s="5">
        <v>13.25</v>
      </c>
      <c r="H2" s="12">
        <v>0.55000000000000004</v>
      </c>
      <c r="I2" s="5">
        <v>4.1509</v>
      </c>
      <c r="J2" s="5">
        <v>69227</v>
      </c>
      <c r="K2" s="5">
        <v>95032.823999999993</v>
      </c>
      <c r="L2" s="5">
        <f>'2024.5.1'!L2</f>
        <v>1.9834710743801692E-3</v>
      </c>
      <c r="M2" s="5">
        <f>'2024.5.1'!M2</f>
        <v>0.23916217339148785</v>
      </c>
      <c r="N2" s="7">
        <f>_xlfn.NORM.DIST($H2,$L$2,$M$2,FALSE)</f>
        <v>0.12080408016547288</v>
      </c>
      <c r="O2" s="7">
        <f>N2+N3</f>
        <v>1.702454958026864</v>
      </c>
      <c r="P2" s="7">
        <f>SUM(N2:N4)</f>
        <v>3.3044257448983698</v>
      </c>
      <c r="Q2" s="7">
        <f t="shared" ref="Q2:Q33" si="0">SUM(N2:N8)</f>
        <v>8.1540751113900729</v>
      </c>
      <c r="R2" s="5">
        <f t="shared" ref="R2:R33" si="1">H2-H3</f>
        <v>0.47000000000000003</v>
      </c>
      <c r="S2" s="7">
        <f t="shared" ref="S2:S33" si="2">(R2-$L$2)/$M$2</f>
        <v>1.9569003002808356</v>
      </c>
      <c r="T2" s="8">
        <f>IF(表3[[#This Row],[Z-test ON delta change]]&gt;0,1-_xlfn.NORM.S.DIST(S2,TRUE),_xlfn.NORM.S.DIST(S2,TRUE))</f>
        <v>2.5179595630138163E-2</v>
      </c>
      <c r="W2" s="2"/>
      <c r="X2" s="2"/>
      <c r="Y2" s="2"/>
    </row>
    <row r="3" spans="1:26" ht="20.25" x14ac:dyDescent="0.25">
      <c r="A3" s="5" t="s">
        <v>11</v>
      </c>
      <c r="B3" s="6">
        <v>20250807</v>
      </c>
      <c r="C3" s="5">
        <v>13.17</v>
      </c>
      <c r="D3" s="5">
        <v>13.68</v>
      </c>
      <c r="E3" s="5">
        <v>13.12</v>
      </c>
      <c r="F3" s="5">
        <v>13.25</v>
      </c>
      <c r="G3" s="5">
        <v>13.17</v>
      </c>
      <c r="H3" s="12">
        <v>0.08</v>
      </c>
      <c r="I3" s="5">
        <v>0.60740000000000005</v>
      </c>
      <c r="J3" s="5">
        <v>41933.120000000003</v>
      </c>
      <c r="K3" s="5">
        <v>56017.968000000001</v>
      </c>
      <c r="L3" s="5"/>
      <c r="M3" s="5"/>
      <c r="N3" s="7">
        <f t="shared" ref="N3:N66" si="3">_xlfn.NORM.DIST($H3,$L$2,$M$2,FALSE)</f>
        <v>1.5816508778613911</v>
      </c>
      <c r="O3" s="7">
        <f t="shared" ref="O3:O66" si="4">N3+N4</f>
        <v>3.1836216647328968</v>
      </c>
      <c r="P3" s="7">
        <f t="shared" ref="P3:P66" si="5">SUM(N3:N5)</f>
        <v>4.8496117062300428</v>
      </c>
      <c r="Q3" s="7">
        <f t="shared" si="0"/>
        <v>9.6462625401839563</v>
      </c>
      <c r="R3" s="5">
        <f t="shared" si="1"/>
        <v>9.999999999999995E-3</v>
      </c>
      <c r="S3" s="7">
        <f t="shared" si="2"/>
        <v>3.3519217575002799E-2</v>
      </c>
      <c r="T3" s="8">
        <f>IF(表3[[#This Row],[Z-test ON delta change]]&gt;0,1-_xlfn.NORM.S.DIST(S3,TRUE),_xlfn.NORM.S.DIST(S3,TRUE))</f>
        <v>0.48663027051662588</v>
      </c>
      <c r="W3" s="2"/>
      <c r="X3" s="2"/>
      <c r="Y3" s="2"/>
    </row>
    <row r="4" spans="1:26" ht="20.25" x14ac:dyDescent="0.25">
      <c r="A4" s="5" t="s">
        <v>11</v>
      </c>
      <c r="B4" s="6">
        <v>20250806</v>
      </c>
      <c r="C4" s="5">
        <v>13.23</v>
      </c>
      <c r="D4" s="5">
        <v>13.23</v>
      </c>
      <c r="E4" s="5">
        <v>13.1</v>
      </c>
      <c r="F4" s="5">
        <v>13.17</v>
      </c>
      <c r="G4" s="5">
        <v>13.1</v>
      </c>
      <c r="H4" s="12">
        <v>7.0000000000000007E-2</v>
      </c>
      <c r="I4" s="5">
        <v>0.53439999999999999</v>
      </c>
      <c r="J4" s="5">
        <v>17876.689999999999</v>
      </c>
      <c r="K4" s="5">
        <v>23544.077000000001</v>
      </c>
      <c r="L4" s="5"/>
      <c r="M4" s="5"/>
      <c r="N4" s="7">
        <f t="shared" si="3"/>
        <v>1.6019707868715058</v>
      </c>
      <c r="O4" s="7">
        <f t="shared" si="4"/>
        <v>3.2679608283686514</v>
      </c>
      <c r="P4" s="7">
        <f t="shared" si="5"/>
        <v>4.6453071632440857</v>
      </c>
      <c r="Q4" s="7">
        <f t="shared" si="0"/>
        <v>9.4419579971979992</v>
      </c>
      <c r="R4" s="5">
        <f t="shared" si="1"/>
        <v>0.08</v>
      </c>
      <c r="S4" s="7">
        <f t="shared" si="2"/>
        <v>0.3262076432041513</v>
      </c>
      <c r="T4" s="8">
        <f>IF(表3[[#This Row],[Z-test ON delta change]]&gt;0,1-_xlfn.NORM.S.DIST(S4,TRUE),_xlfn.NORM.S.DIST(S4,TRUE))</f>
        <v>0.37213362948952688</v>
      </c>
      <c r="W4" s="2"/>
      <c r="X4" s="2"/>
      <c r="Y4" s="2"/>
    </row>
    <row r="5" spans="1:26" ht="20.25" x14ac:dyDescent="0.25">
      <c r="A5" s="5" t="s">
        <v>11</v>
      </c>
      <c r="B5" s="6">
        <v>20250805</v>
      </c>
      <c r="C5" s="5">
        <v>13.13</v>
      </c>
      <c r="D5" s="5">
        <v>13.19</v>
      </c>
      <c r="E5" s="5">
        <v>13.06</v>
      </c>
      <c r="F5" s="5">
        <v>13.1</v>
      </c>
      <c r="G5" s="5">
        <v>13.11</v>
      </c>
      <c r="H5" s="12">
        <v>-0.01</v>
      </c>
      <c r="I5" s="5">
        <v>-7.6300000000000007E-2</v>
      </c>
      <c r="J5" s="5">
        <v>18417.560000000001</v>
      </c>
      <c r="K5" s="5">
        <v>24136.04</v>
      </c>
      <c r="L5" s="5"/>
      <c r="M5" s="5"/>
      <c r="N5" s="7">
        <f t="shared" si="3"/>
        <v>1.6659900414971458</v>
      </c>
      <c r="O5" s="7">
        <f t="shared" si="4"/>
        <v>3.0433363763725803</v>
      </c>
      <c r="P5" s="7">
        <f t="shared" si="5"/>
        <v>3.8920936025643806</v>
      </c>
      <c r="Q5" s="7">
        <f t="shared" si="0"/>
        <v>9.5071330816413528</v>
      </c>
      <c r="R5" s="5">
        <f t="shared" si="1"/>
        <v>-0.16</v>
      </c>
      <c r="S5" s="7">
        <f t="shared" si="2"/>
        <v>-0.67729553038150059</v>
      </c>
      <c r="T5" s="8">
        <f>IF(表3[[#This Row],[Z-test ON delta change]]&gt;0,1-_xlfn.NORM.S.DIST(S5,TRUE),_xlfn.NORM.S.DIST(S5,TRUE))</f>
        <v>0.24910923309893213</v>
      </c>
      <c r="W5" s="2"/>
      <c r="X5" s="2"/>
      <c r="Y5" s="2"/>
    </row>
    <row r="6" spans="1:26" ht="20.25" x14ac:dyDescent="0.25">
      <c r="A6" s="5" t="s">
        <v>11</v>
      </c>
      <c r="B6" s="6">
        <v>20250804</v>
      </c>
      <c r="C6" s="5">
        <v>13</v>
      </c>
      <c r="D6" s="5">
        <v>13.11</v>
      </c>
      <c r="E6" s="5">
        <v>12.8</v>
      </c>
      <c r="F6" s="5">
        <v>13.11</v>
      </c>
      <c r="G6" s="5">
        <v>12.96</v>
      </c>
      <c r="H6" s="12">
        <v>0.15</v>
      </c>
      <c r="I6" s="5">
        <v>1.1574</v>
      </c>
      <c r="J6" s="5">
        <v>22235.360000000001</v>
      </c>
      <c r="K6" s="5">
        <v>28986.978999999999</v>
      </c>
      <c r="L6" s="5"/>
      <c r="M6" s="5"/>
      <c r="N6" s="7">
        <f t="shared" si="3"/>
        <v>1.3773463348754342</v>
      </c>
      <c r="O6" s="7">
        <f t="shared" si="4"/>
        <v>2.2261035610672346</v>
      </c>
      <c r="P6" s="7">
        <f t="shared" si="5"/>
        <v>3.1836593249945579</v>
      </c>
      <c r="Q6" s="7">
        <f t="shared" si="0"/>
        <v>9.4759432950709428</v>
      </c>
      <c r="R6" s="5">
        <f t="shared" si="1"/>
        <v>-0.13000000000000003</v>
      </c>
      <c r="S6" s="7">
        <f t="shared" si="2"/>
        <v>-0.55185763368329421</v>
      </c>
      <c r="T6" s="8">
        <f>IF(表3[[#This Row],[Z-test ON delta change]]&gt;0,1-_xlfn.NORM.S.DIST(S6,TRUE),_xlfn.NORM.S.DIST(S6,TRUE))</f>
        <v>0.29052294843079673</v>
      </c>
      <c r="W6" s="2"/>
      <c r="X6" s="2"/>
      <c r="Y6" s="2"/>
    </row>
    <row r="7" spans="1:26" ht="20.25" x14ac:dyDescent="0.25">
      <c r="A7" s="5" t="s">
        <v>11</v>
      </c>
      <c r="B7" s="6">
        <v>20250801</v>
      </c>
      <c r="C7" s="5">
        <v>12.73</v>
      </c>
      <c r="D7" s="5">
        <v>12.97</v>
      </c>
      <c r="E7" s="5">
        <v>12.71</v>
      </c>
      <c r="F7" s="5">
        <v>12.96</v>
      </c>
      <c r="G7" s="5">
        <v>12.68</v>
      </c>
      <c r="H7" s="12">
        <v>0.28000000000000003</v>
      </c>
      <c r="I7" s="5">
        <v>2.2082000000000002</v>
      </c>
      <c r="J7" s="5">
        <v>22161.05</v>
      </c>
      <c r="K7" s="5">
        <v>28558.093000000001</v>
      </c>
      <c r="L7" s="5"/>
      <c r="M7" s="5"/>
      <c r="N7" s="7">
        <f t="shared" si="3"/>
        <v>0.84875722619180027</v>
      </c>
      <c r="O7" s="7">
        <f t="shared" si="4"/>
        <v>1.8063129901191233</v>
      </c>
      <c r="P7" s="7">
        <f t="shared" si="5"/>
        <v>3.4193044990784789</v>
      </c>
      <c r="Q7" s="7">
        <f t="shared" si="0"/>
        <v>9.6574579387648196</v>
      </c>
      <c r="R7" s="5">
        <f t="shared" si="1"/>
        <v>0.53</v>
      </c>
      <c r="S7" s="7">
        <f t="shared" si="2"/>
        <v>2.207776093677249</v>
      </c>
      <c r="T7" s="8">
        <f>IF(表3[[#This Row],[Z-test ON delta change]]&gt;0,1-_xlfn.NORM.S.DIST(S7,TRUE),_xlfn.NORM.S.DIST(S7,TRUE))</f>
        <v>1.3629942674042161E-2</v>
      </c>
      <c r="W7" s="2"/>
      <c r="X7" s="2"/>
      <c r="Y7" s="2"/>
    </row>
    <row r="8" spans="1:26" ht="20.25" x14ac:dyDescent="0.25">
      <c r="A8" s="5" t="s">
        <v>11</v>
      </c>
      <c r="B8" s="6">
        <v>20250731</v>
      </c>
      <c r="C8" s="5">
        <v>12.93</v>
      </c>
      <c r="D8" s="5">
        <v>12.95</v>
      </c>
      <c r="E8" s="5">
        <v>12.66</v>
      </c>
      <c r="F8" s="5">
        <v>12.68</v>
      </c>
      <c r="G8" s="5">
        <v>12.93</v>
      </c>
      <c r="H8" s="12">
        <v>-0.25</v>
      </c>
      <c r="I8" s="5">
        <v>-1.9335</v>
      </c>
      <c r="J8" s="5">
        <v>20654.95</v>
      </c>
      <c r="K8" s="5">
        <v>26399.268</v>
      </c>
      <c r="L8" s="5"/>
      <c r="M8" s="5"/>
      <c r="N8" s="7">
        <f t="shared" si="3"/>
        <v>0.95755576392732311</v>
      </c>
      <c r="O8" s="7">
        <f t="shared" si="4"/>
        <v>2.5705472728866789</v>
      </c>
      <c r="P8" s="7">
        <f t="shared" si="5"/>
        <v>3.9478936077621132</v>
      </c>
      <c r="Q8" s="7">
        <f t="shared" si="0"/>
        <v>10.357861817343551</v>
      </c>
      <c r="R8" s="5">
        <f t="shared" si="1"/>
        <v>-0.19</v>
      </c>
      <c r="S8" s="7">
        <f t="shared" si="2"/>
        <v>-0.80273342707970718</v>
      </c>
      <c r="T8" s="8">
        <f>IF(表3[[#This Row],[Z-test ON delta change]]&gt;0,1-_xlfn.NORM.S.DIST(S8,TRUE),_xlfn.NORM.S.DIST(S8,TRUE))</f>
        <v>0.21106441398852546</v>
      </c>
      <c r="W8" s="2"/>
      <c r="X8" s="2"/>
      <c r="Y8" s="2"/>
    </row>
    <row r="9" spans="1:26" ht="20.25" x14ac:dyDescent="0.25">
      <c r="A9" s="5" t="s">
        <v>11</v>
      </c>
      <c r="B9" s="6">
        <v>20250730</v>
      </c>
      <c r="C9" s="5">
        <v>12.99</v>
      </c>
      <c r="D9" s="5">
        <v>13.03</v>
      </c>
      <c r="E9" s="5">
        <v>12.83</v>
      </c>
      <c r="F9" s="5">
        <v>12.93</v>
      </c>
      <c r="G9" s="5">
        <v>12.99</v>
      </c>
      <c r="H9" s="12">
        <v>-0.06</v>
      </c>
      <c r="I9" s="5">
        <v>-0.46189999999999998</v>
      </c>
      <c r="J9" s="5">
        <v>21138.93</v>
      </c>
      <c r="K9" s="5">
        <v>27304.496999999999</v>
      </c>
      <c r="L9" s="5"/>
      <c r="M9" s="5"/>
      <c r="N9" s="7">
        <f t="shared" si="3"/>
        <v>1.6129915089593556</v>
      </c>
      <c r="O9" s="7">
        <f t="shared" si="4"/>
        <v>2.9903378438347898</v>
      </c>
      <c r="P9" s="7">
        <f t="shared" si="5"/>
        <v>4.6574837151496498</v>
      </c>
      <c r="Q9" s="7">
        <f t="shared" si="0"/>
        <v>11.035106308342964</v>
      </c>
      <c r="R9" s="5">
        <f t="shared" si="1"/>
        <v>-0.21</v>
      </c>
      <c r="S9" s="7">
        <f t="shared" si="2"/>
        <v>-0.88635869154517799</v>
      </c>
      <c r="T9" s="8">
        <f>IF(表3[[#This Row],[Z-test ON delta change]]&gt;0,1-_xlfn.NORM.S.DIST(S9,TRUE),_xlfn.NORM.S.DIST(S9,TRUE))</f>
        <v>0.18771213571759363</v>
      </c>
      <c r="W9" s="2"/>
      <c r="X9" s="2"/>
      <c r="Y9" s="2"/>
    </row>
    <row r="10" spans="1:26" ht="20.25" x14ac:dyDescent="0.25">
      <c r="A10" s="5" t="s">
        <v>11</v>
      </c>
      <c r="B10" s="6">
        <v>20250729</v>
      </c>
      <c r="C10" s="5">
        <v>12.88</v>
      </c>
      <c r="D10" s="5">
        <v>13</v>
      </c>
      <c r="E10" s="5">
        <v>12.8</v>
      </c>
      <c r="F10" s="5">
        <v>12.99</v>
      </c>
      <c r="G10" s="5">
        <v>12.84</v>
      </c>
      <c r="H10" s="12">
        <v>0.15</v>
      </c>
      <c r="I10" s="5">
        <v>1.1681999999999999</v>
      </c>
      <c r="J10" s="5">
        <v>25677.11</v>
      </c>
      <c r="K10" s="5">
        <v>33140.002</v>
      </c>
      <c r="L10" s="5"/>
      <c r="M10" s="5"/>
      <c r="N10" s="7">
        <f t="shared" si="3"/>
        <v>1.3773463348754342</v>
      </c>
      <c r="O10" s="7">
        <f t="shared" si="4"/>
        <v>3.0444922061902941</v>
      </c>
      <c r="P10" s="7">
        <f t="shared" si="5"/>
        <v>4.6792924611170292</v>
      </c>
      <c r="Q10" s="7">
        <f t="shared" si="0"/>
        <v>9.9661334431470578</v>
      </c>
      <c r="R10" s="5">
        <f t="shared" si="1"/>
        <v>0.13999999999999999</v>
      </c>
      <c r="S10" s="7">
        <f t="shared" si="2"/>
        <v>0.57708343660056427</v>
      </c>
      <c r="T10" s="8">
        <f>IF(表3[[#This Row],[Z-test ON delta change]]&gt;0,1-_xlfn.NORM.S.DIST(S10,TRUE),_xlfn.NORM.S.DIST(S10,TRUE))</f>
        <v>0.28194154642368252</v>
      </c>
      <c r="W10" s="2"/>
      <c r="X10" s="2"/>
      <c r="Y10" s="2"/>
    </row>
    <row r="11" spans="1:26" ht="20.25" x14ac:dyDescent="0.25">
      <c r="A11" s="5" t="s">
        <v>11</v>
      </c>
      <c r="B11" s="6">
        <v>20250728</v>
      </c>
      <c r="C11" s="5">
        <v>12.86</v>
      </c>
      <c r="D11" s="5">
        <v>12.94</v>
      </c>
      <c r="E11" s="5">
        <v>12.73</v>
      </c>
      <c r="F11" s="5">
        <v>12.84</v>
      </c>
      <c r="G11" s="5">
        <v>12.83</v>
      </c>
      <c r="H11" s="12">
        <v>0.01</v>
      </c>
      <c r="I11" s="5">
        <v>7.7899999999999997E-2</v>
      </c>
      <c r="J11" s="5">
        <v>23179.61</v>
      </c>
      <c r="K11" s="5">
        <v>29653.416000000001</v>
      </c>
      <c r="L11" s="5"/>
      <c r="M11" s="5"/>
      <c r="N11" s="7">
        <f t="shared" si="3"/>
        <v>1.6671458713148597</v>
      </c>
      <c r="O11" s="7">
        <f t="shared" si="4"/>
        <v>3.301946126241595</v>
      </c>
      <c r="P11" s="7">
        <f t="shared" si="5"/>
        <v>4.8608071048109078</v>
      </c>
      <c r="Q11" s="7">
        <f t="shared" si="0"/>
        <v>10.06565623241662</v>
      </c>
      <c r="R11" s="5">
        <f t="shared" si="1"/>
        <v>-0.04</v>
      </c>
      <c r="S11" s="7">
        <f t="shared" si="2"/>
        <v>-0.17554394358867464</v>
      </c>
      <c r="T11" s="8">
        <f>IF(表3[[#This Row],[Z-test ON delta change]]&gt;0,1-_xlfn.NORM.S.DIST(S11,TRUE),_xlfn.NORM.S.DIST(S11,TRUE))</f>
        <v>0.43032612241156609</v>
      </c>
      <c r="W11" s="2"/>
      <c r="X11" s="2"/>
      <c r="Y11" s="2"/>
    </row>
    <row r="12" spans="1:26" ht="20.25" x14ac:dyDescent="0.25">
      <c r="A12" s="5" t="s">
        <v>11</v>
      </c>
      <c r="B12" s="6">
        <v>20250725</v>
      </c>
      <c r="C12" s="5">
        <v>12.75</v>
      </c>
      <c r="D12" s="5">
        <v>12.84</v>
      </c>
      <c r="E12" s="5">
        <v>12.7</v>
      </c>
      <c r="F12" s="5">
        <v>12.83</v>
      </c>
      <c r="G12" s="5">
        <v>12.78</v>
      </c>
      <c r="H12" s="12">
        <v>0.05</v>
      </c>
      <c r="I12" s="5">
        <v>0.39119999999999999</v>
      </c>
      <c r="J12" s="5">
        <v>15623.34</v>
      </c>
      <c r="K12" s="5">
        <v>19954.717000000001</v>
      </c>
      <c r="L12" s="5"/>
      <c r="M12" s="5"/>
      <c r="N12" s="7">
        <f t="shared" si="3"/>
        <v>1.6348002549267351</v>
      </c>
      <c r="O12" s="7">
        <f t="shared" si="4"/>
        <v>3.1936612334960479</v>
      </c>
      <c r="P12" s="7">
        <f t="shared" si="5"/>
        <v>4.7428223382665786</v>
      </c>
      <c r="Q12" s="7">
        <f t="shared" si="0"/>
        <v>10.059561058559561</v>
      </c>
      <c r="R12" s="5">
        <f t="shared" si="1"/>
        <v>-3.9999999999999994E-2</v>
      </c>
      <c r="S12" s="7">
        <f t="shared" si="2"/>
        <v>-0.17554394358867462</v>
      </c>
      <c r="T12" s="8">
        <f>IF(表3[[#This Row],[Z-test ON delta change]]&gt;0,1-_xlfn.NORM.S.DIST(S12,TRUE),_xlfn.NORM.S.DIST(S12,TRUE))</f>
        <v>0.43032612241156615</v>
      </c>
      <c r="W12" s="2"/>
      <c r="X12" s="2"/>
      <c r="Y12" s="2"/>
    </row>
    <row r="13" spans="1:26" ht="20.25" x14ac:dyDescent="0.25">
      <c r="A13" s="5" t="s">
        <v>11</v>
      </c>
      <c r="B13" s="6">
        <v>20250724</v>
      </c>
      <c r="C13" s="5">
        <v>12.7</v>
      </c>
      <c r="D13" s="5">
        <v>12.83</v>
      </c>
      <c r="E13" s="5">
        <v>12.67</v>
      </c>
      <c r="F13" s="5">
        <v>12.78</v>
      </c>
      <c r="G13" s="5">
        <v>12.69</v>
      </c>
      <c r="H13" s="12">
        <v>0.09</v>
      </c>
      <c r="I13" s="5">
        <v>0.70920000000000005</v>
      </c>
      <c r="J13" s="5">
        <v>19509.830000000002</v>
      </c>
      <c r="K13" s="5">
        <v>24902.263999999999</v>
      </c>
      <c r="L13" s="5"/>
      <c r="M13" s="5"/>
      <c r="N13" s="7">
        <f t="shared" si="3"/>
        <v>1.5588609785693126</v>
      </c>
      <c r="O13" s="7">
        <f t="shared" si="4"/>
        <v>3.1080220833398435</v>
      </c>
      <c r="P13" s="7">
        <f t="shared" si="5"/>
        <v>4.7428223382665786</v>
      </c>
      <c r="Q13" s="7">
        <f t="shared" si="0"/>
        <v>10.037752312592181</v>
      </c>
      <c r="R13" s="5">
        <f t="shared" si="1"/>
        <v>0.18</v>
      </c>
      <c r="S13" s="7">
        <f t="shared" si="2"/>
        <v>0.7443339655315061</v>
      </c>
      <c r="T13" s="8">
        <f>IF(表3[[#This Row],[Z-test ON delta change]]&gt;0,1-_xlfn.NORM.S.DIST(S13,TRUE),_xlfn.NORM.S.DIST(S13,TRUE))</f>
        <v>0.22833722881688967</v>
      </c>
      <c r="W13" s="2"/>
      <c r="X13" s="2"/>
      <c r="Y13" s="2"/>
    </row>
    <row r="14" spans="1:26" ht="20.25" x14ac:dyDescent="0.25">
      <c r="A14" s="5" t="s">
        <v>11</v>
      </c>
      <c r="B14" s="6">
        <v>20250723</v>
      </c>
      <c r="C14" s="5">
        <v>12.78</v>
      </c>
      <c r="D14" s="5">
        <v>12.81</v>
      </c>
      <c r="E14" s="5">
        <v>12.67</v>
      </c>
      <c r="F14" s="5">
        <v>12.69</v>
      </c>
      <c r="G14" s="5">
        <v>12.78</v>
      </c>
      <c r="H14" s="12">
        <v>-0.09</v>
      </c>
      <c r="I14" s="5">
        <v>-0.70420000000000005</v>
      </c>
      <c r="J14" s="5">
        <v>18158.919999999998</v>
      </c>
      <c r="K14" s="5">
        <v>23090.598000000002</v>
      </c>
      <c r="L14" s="5"/>
      <c r="M14" s="5"/>
      <c r="N14" s="7">
        <f t="shared" si="3"/>
        <v>1.5491611047705307</v>
      </c>
      <c r="O14" s="7">
        <f t="shared" si="4"/>
        <v>3.1839613596972658</v>
      </c>
      <c r="P14" s="7">
        <f t="shared" si="5"/>
        <v>3.7279800034607176</v>
      </c>
      <c r="Q14" s="7">
        <f t="shared" si="0"/>
        <v>10.144881375520013</v>
      </c>
      <c r="R14" s="5">
        <f t="shared" si="1"/>
        <v>-0.14000000000000001</v>
      </c>
      <c r="S14" s="7">
        <f t="shared" si="2"/>
        <v>-0.59367026591602967</v>
      </c>
      <c r="T14" s="8">
        <f>IF(表3[[#This Row],[Z-test ON delta change]]&gt;0,1-_xlfn.NORM.S.DIST(S14,TRUE),_xlfn.NORM.S.DIST(S14,TRUE))</f>
        <v>0.27636633707369734</v>
      </c>
      <c r="W14" s="2"/>
      <c r="X14" s="2"/>
      <c r="Y14" s="2"/>
    </row>
    <row r="15" spans="1:26" ht="20.25" x14ac:dyDescent="0.25">
      <c r="A15" s="5" t="s">
        <v>11</v>
      </c>
      <c r="B15" s="6">
        <v>20250722</v>
      </c>
      <c r="C15" s="5">
        <v>12.81</v>
      </c>
      <c r="D15" s="5">
        <v>12.83</v>
      </c>
      <c r="E15" s="5">
        <v>12.66</v>
      </c>
      <c r="F15" s="5">
        <v>12.78</v>
      </c>
      <c r="G15" s="5">
        <v>12.73</v>
      </c>
      <c r="H15" s="12">
        <v>0.05</v>
      </c>
      <c r="I15" s="5">
        <v>0.39279999999999998</v>
      </c>
      <c r="J15" s="5">
        <v>19594.59</v>
      </c>
      <c r="K15" s="5">
        <v>24938.981</v>
      </c>
      <c r="L15" s="5"/>
      <c r="M15" s="5"/>
      <c r="N15" s="7">
        <f t="shared" si="3"/>
        <v>1.6348002549267351</v>
      </c>
      <c r="O15" s="7">
        <f t="shared" si="4"/>
        <v>2.1788188986901869</v>
      </c>
      <c r="P15" s="7">
        <f t="shared" si="5"/>
        <v>3.6556880228351822</v>
      </c>
      <c r="Q15" s="7">
        <f t="shared" si="0"/>
        <v>10.041165595345664</v>
      </c>
      <c r="R15" s="5">
        <f t="shared" si="1"/>
        <v>-0.31</v>
      </c>
      <c r="S15" s="7">
        <f t="shared" si="2"/>
        <v>-1.304485013872533</v>
      </c>
      <c r="T15" s="8">
        <f>IF(表3[[#This Row],[Z-test ON delta change]]&gt;0,1-_xlfn.NORM.S.DIST(S15,TRUE),_xlfn.NORM.S.DIST(S15,TRUE))</f>
        <v>9.6034132930519087E-2</v>
      </c>
      <c r="W15" s="2"/>
      <c r="X15" s="2"/>
      <c r="Y15" s="2"/>
    </row>
    <row r="16" spans="1:26" ht="20.25" x14ac:dyDescent="0.25">
      <c r="A16" s="5" t="s">
        <v>11</v>
      </c>
      <c r="B16" s="6">
        <v>20250721</v>
      </c>
      <c r="C16" s="5">
        <v>12.41</v>
      </c>
      <c r="D16" s="5">
        <v>12.86</v>
      </c>
      <c r="E16" s="5">
        <v>12.41</v>
      </c>
      <c r="F16" s="5">
        <v>12.73</v>
      </c>
      <c r="G16" s="5">
        <v>12.37</v>
      </c>
      <c r="H16" s="12">
        <v>0.36</v>
      </c>
      <c r="I16" s="5">
        <v>2.9102999999999999</v>
      </c>
      <c r="J16" s="5">
        <v>29372.03</v>
      </c>
      <c r="K16" s="5">
        <v>37375.557999999997</v>
      </c>
      <c r="L16" s="5"/>
      <c r="M16" s="5"/>
      <c r="N16" s="7">
        <f t="shared" si="3"/>
        <v>0.54401864376345177</v>
      </c>
      <c r="O16" s="7">
        <f t="shared" si="4"/>
        <v>2.0208877679084472</v>
      </c>
      <c r="P16" s="7">
        <f t="shared" si="5"/>
        <v>3.6819384653662457</v>
      </c>
      <c r="Q16" s="7">
        <f t="shared" si="0"/>
        <v>10.0260828689948</v>
      </c>
      <c r="R16" s="5">
        <f t="shared" si="1"/>
        <v>0.24</v>
      </c>
      <c r="S16" s="7">
        <f t="shared" si="2"/>
        <v>0.99520975892791907</v>
      </c>
      <c r="T16" s="8">
        <f>IF(表3[[#This Row],[Z-test ON delta change]]&gt;0,1-_xlfn.NORM.S.DIST(S16,TRUE),_xlfn.NORM.S.DIST(S16,TRUE))</f>
        <v>0.15981712820333183</v>
      </c>
      <c r="W16" s="2"/>
      <c r="X16" s="2"/>
      <c r="Y16" s="2"/>
    </row>
    <row r="17" spans="1:25" ht="20.25" x14ac:dyDescent="0.25">
      <c r="A17" s="5" t="s">
        <v>11</v>
      </c>
      <c r="B17" s="6">
        <v>20250718</v>
      </c>
      <c r="C17" s="5">
        <v>12.34</v>
      </c>
      <c r="D17" s="5">
        <v>12.38</v>
      </c>
      <c r="E17" s="5">
        <v>12.28</v>
      </c>
      <c r="F17" s="5">
        <v>12.37</v>
      </c>
      <c r="G17" s="5">
        <v>12.25</v>
      </c>
      <c r="H17" s="12">
        <v>0.12</v>
      </c>
      <c r="I17" s="5">
        <v>0.97960000000000003</v>
      </c>
      <c r="J17" s="5">
        <v>14111.14</v>
      </c>
      <c r="K17" s="5">
        <v>17411.36</v>
      </c>
      <c r="L17" s="5"/>
      <c r="M17" s="5"/>
      <c r="N17" s="7">
        <f t="shared" si="3"/>
        <v>1.4768691241449956</v>
      </c>
      <c r="O17" s="7">
        <f t="shared" si="4"/>
        <v>3.1379198216027944</v>
      </c>
      <c r="P17" s="7">
        <f t="shared" si="5"/>
        <v>4.7509113305621504</v>
      </c>
      <c r="Q17" s="7">
        <f t="shared" si="0"/>
        <v>11.084035012102856</v>
      </c>
      <c r="R17" s="5">
        <f t="shared" si="1"/>
        <v>0.13999999999999999</v>
      </c>
      <c r="S17" s="7">
        <f t="shared" si="2"/>
        <v>0.57708343660056427</v>
      </c>
      <c r="T17" s="8">
        <f>IF(表3[[#This Row],[Z-test ON delta change]]&gt;0,1-_xlfn.NORM.S.DIST(S17,TRUE),_xlfn.NORM.S.DIST(S17,TRUE))</f>
        <v>0.28194154642368252</v>
      </c>
      <c r="W17" s="2"/>
      <c r="X17" s="2"/>
      <c r="Y17" s="2"/>
    </row>
    <row r="18" spans="1:25" ht="20.25" x14ac:dyDescent="0.25">
      <c r="A18" s="5" t="s">
        <v>11</v>
      </c>
      <c r="B18" s="6">
        <v>20250717</v>
      </c>
      <c r="C18" s="5">
        <v>12.34</v>
      </c>
      <c r="D18" s="5">
        <v>12.35</v>
      </c>
      <c r="E18" s="5">
        <v>12.25</v>
      </c>
      <c r="F18" s="5">
        <v>12.25</v>
      </c>
      <c r="G18" s="5">
        <v>12.27</v>
      </c>
      <c r="H18" s="12">
        <v>-0.02</v>
      </c>
      <c r="I18" s="5">
        <v>-0.16300000000000001</v>
      </c>
      <c r="J18" s="5">
        <v>11668.12</v>
      </c>
      <c r="K18" s="5">
        <v>14347.986999999999</v>
      </c>
      <c r="L18" s="5"/>
      <c r="M18" s="5"/>
      <c r="N18" s="7">
        <f t="shared" si="3"/>
        <v>1.6610506974577988</v>
      </c>
      <c r="O18" s="7">
        <f t="shared" si="4"/>
        <v>3.2740422064171542</v>
      </c>
      <c r="P18" s="7">
        <f t="shared" si="5"/>
        <v>4.9400322479143002</v>
      </c>
      <c r="Q18" s="7">
        <f t="shared" si="0"/>
        <v>11.26821658541566</v>
      </c>
      <c r="R18" s="5">
        <f t="shared" si="1"/>
        <v>3.9999999999999994E-2</v>
      </c>
      <c r="S18" s="7">
        <f t="shared" si="2"/>
        <v>0.15895711427320927</v>
      </c>
      <c r="T18" s="8">
        <f>IF(表3[[#This Row],[Z-test ON delta change]]&gt;0,1-_xlfn.NORM.S.DIST(S18,TRUE),_xlfn.NORM.S.DIST(S18,TRUE))</f>
        <v>0.43685133099855422</v>
      </c>
      <c r="W18" s="2"/>
      <c r="X18" s="2"/>
      <c r="Y18" s="2"/>
    </row>
    <row r="19" spans="1:25" ht="20.25" x14ac:dyDescent="0.25">
      <c r="A19" s="5" t="s">
        <v>11</v>
      </c>
      <c r="B19" s="6">
        <v>20250716</v>
      </c>
      <c r="C19" s="5">
        <v>12.52</v>
      </c>
      <c r="D19" s="5">
        <v>12.64</v>
      </c>
      <c r="E19" s="5">
        <v>12.44</v>
      </c>
      <c r="F19" s="5">
        <v>12.52</v>
      </c>
      <c r="G19" s="5">
        <v>12.58</v>
      </c>
      <c r="H19" s="12">
        <v>-0.06</v>
      </c>
      <c r="I19" s="5">
        <v>-0.47689999999999999</v>
      </c>
      <c r="J19" s="5">
        <v>13613.51</v>
      </c>
      <c r="K19" s="5">
        <v>17053.417000000001</v>
      </c>
      <c r="L19" s="5"/>
      <c r="M19" s="5"/>
      <c r="N19" s="7">
        <f t="shared" si="3"/>
        <v>1.6129915089593556</v>
      </c>
      <c r="O19" s="7">
        <f t="shared" si="4"/>
        <v>3.2789815504565016</v>
      </c>
      <c r="P19" s="7">
        <f t="shared" si="5"/>
        <v>4.7244268750526839</v>
      </c>
      <c r="Q19" s="7">
        <f t="shared" si="0"/>
        <v>11.263842342115653</v>
      </c>
      <c r="R19" s="5">
        <f t="shared" si="1"/>
        <v>-4.9999999999999996E-2</v>
      </c>
      <c r="S19" s="7">
        <f t="shared" si="2"/>
        <v>-0.21735657582141013</v>
      </c>
      <c r="T19" s="8">
        <f>IF(表3[[#This Row],[Z-test ON delta change]]&gt;0,1-_xlfn.NORM.S.DIST(S19,TRUE),_xlfn.NORM.S.DIST(S19,TRUE))</f>
        <v>0.41396523483548398</v>
      </c>
      <c r="W19" s="2"/>
      <c r="X19" s="2"/>
      <c r="Y19" s="2"/>
    </row>
    <row r="20" spans="1:25" ht="20.25" x14ac:dyDescent="0.25">
      <c r="A20" s="5" t="s">
        <v>11</v>
      </c>
      <c r="B20" s="6">
        <v>20250715</v>
      </c>
      <c r="C20" s="5">
        <v>12.64</v>
      </c>
      <c r="D20" s="5">
        <v>12.68</v>
      </c>
      <c r="E20" s="5">
        <v>12.42</v>
      </c>
      <c r="F20" s="5">
        <v>12.58</v>
      </c>
      <c r="G20" s="5">
        <v>12.59</v>
      </c>
      <c r="H20" s="12">
        <v>-0.01</v>
      </c>
      <c r="I20" s="5">
        <v>-7.9399999999999998E-2</v>
      </c>
      <c r="J20" s="5">
        <v>22889.96</v>
      </c>
      <c r="K20" s="5">
        <v>28705.823</v>
      </c>
      <c r="L20" s="5"/>
      <c r="M20" s="5"/>
      <c r="N20" s="7">
        <f t="shared" si="3"/>
        <v>1.6659900414971458</v>
      </c>
      <c r="O20" s="7">
        <f t="shared" si="4"/>
        <v>3.1114353660933283</v>
      </c>
      <c r="P20" s="7">
        <f t="shared" si="5"/>
        <v>4.7311528946691999</v>
      </c>
      <c r="Q20" s="7">
        <f t="shared" si="0"/>
        <v>11.063069835426649</v>
      </c>
      <c r="R20" s="5">
        <f t="shared" si="1"/>
        <v>-0.14000000000000001</v>
      </c>
      <c r="S20" s="7">
        <f t="shared" si="2"/>
        <v>-0.59367026591602967</v>
      </c>
      <c r="T20" s="8">
        <f>IF(表3[[#This Row],[Z-test ON delta change]]&gt;0,1-_xlfn.NORM.S.DIST(S20,TRUE),_xlfn.NORM.S.DIST(S20,TRUE))</f>
        <v>0.27636633707369734</v>
      </c>
      <c r="W20" s="2"/>
      <c r="X20" s="2"/>
      <c r="Y20" s="2"/>
    </row>
    <row r="21" spans="1:25" ht="20.25" x14ac:dyDescent="0.25">
      <c r="A21" s="5" t="s">
        <v>11</v>
      </c>
      <c r="B21" s="6">
        <v>20250714</v>
      </c>
      <c r="C21" s="5">
        <v>12.47</v>
      </c>
      <c r="D21" s="5">
        <v>12.65</v>
      </c>
      <c r="E21" s="5">
        <v>12.39</v>
      </c>
      <c r="F21" s="5">
        <v>12.59</v>
      </c>
      <c r="G21" s="5">
        <v>12.46</v>
      </c>
      <c r="H21" s="12">
        <v>0.13</v>
      </c>
      <c r="I21" s="5">
        <v>1.0432999999999999</v>
      </c>
      <c r="J21" s="5">
        <v>16204.6</v>
      </c>
      <c r="K21" s="5">
        <v>20309.572</v>
      </c>
      <c r="L21" s="5"/>
      <c r="M21" s="5"/>
      <c r="N21" s="7">
        <f t="shared" si="3"/>
        <v>1.4454453245961825</v>
      </c>
      <c r="O21" s="7">
        <f t="shared" si="4"/>
        <v>3.0651628531720538</v>
      </c>
      <c r="P21" s="7">
        <f t="shared" si="5"/>
        <v>4.6671336400435592</v>
      </c>
      <c r="Q21" s="7">
        <f t="shared" si="0"/>
        <v>11.010071302888861</v>
      </c>
      <c r="R21" s="5">
        <f t="shared" si="1"/>
        <v>7.0000000000000007E-2</v>
      </c>
      <c r="S21" s="7">
        <f t="shared" si="2"/>
        <v>0.28439501097141584</v>
      </c>
      <c r="T21" s="8">
        <f>IF(表3[[#This Row],[Z-test ON delta change]]&gt;0,1-_xlfn.NORM.S.DIST(S21,TRUE),_xlfn.NORM.S.DIST(S21,TRUE))</f>
        <v>0.38805384094874495</v>
      </c>
      <c r="W21" s="2"/>
      <c r="X21" s="2"/>
      <c r="Y21" s="2"/>
    </row>
    <row r="22" spans="1:25" ht="20.25" x14ac:dyDescent="0.25">
      <c r="A22" s="5" t="s">
        <v>11</v>
      </c>
      <c r="B22" s="6">
        <v>20250711</v>
      </c>
      <c r="C22" s="5">
        <v>12.46</v>
      </c>
      <c r="D22" s="5">
        <v>12.48</v>
      </c>
      <c r="E22" s="5">
        <v>12.33</v>
      </c>
      <c r="F22" s="5">
        <v>12.46</v>
      </c>
      <c r="G22" s="5">
        <v>12.4</v>
      </c>
      <c r="H22" s="12">
        <v>0.06</v>
      </c>
      <c r="I22" s="5">
        <v>0.4839</v>
      </c>
      <c r="J22" s="5">
        <v>14984.04</v>
      </c>
      <c r="K22" s="5">
        <v>18595.543000000001</v>
      </c>
      <c r="L22" s="5"/>
      <c r="M22" s="5"/>
      <c r="N22" s="7">
        <f t="shared" si="3"/>
        <v>1.6197175285758714</v>
      </c>
      <c r="O22" s="7">
        <f t="shared" si="4"/>
        <v>3.221688315447377</v>
      </c>
      <c r="P22" s="7">
        <f t="shared" si="5"/>
        <v>4.8827390129051755</v>
      </c>
      <c r="Q22" s="7">
        <f t="shared" si="0"/>
        <v>11.221302432450472</v>
      </c>
      <c r="R22" s="5">
        <f t="shared" si="1"/>
        <v>-1.0000000000000009E-2</v>
      </c>
      <c r="S22" s="7">
        <f t="shared" si="2"/>
        <v>-5.0106046890468207E-2</v>
      </c>
      <c r="T22" s="8">
        <f>IF(表3[[#This Row],[Z-test ON delta change]]&gt;0,1-_xlfn.NORM.S.DIST(S22,TRUE),_xlfn.NORM.S.DIST(S22,TRUE))</f>
        <v>0.48001894053561273</v>
      </c>
      <c r="W22" s="2"/>
      <c r="X22" s="2"/>
      <c r="Y22" s="2"/>
    </row>
    <row r="23" spans="1:25" ht="20.25" x14ac:dyDescent="0.25">
      <c r="A23" s="5" t="s">
        <v>11</v>
      </c>
      <c r="B23" s="6">
        <v>20250710</v>
      </c>
      <c r="C23" s="5">
        <v>12.34</v>
      </c>
      <c r="D23" s="5">
        <v>12.42</v>
      </c>
      <c r="E23" s="5">
        <v>12.3</v>
      </c>
      <c r="F23" s="5">
        <v>12.4</v>
      </c>
      <c r="G23" s="5">
        <v>12.33</v>
      </c>
      <c r="H23" s="12">
        <v>7.0000000000000007E-2</v>
      </c>
      <c r="I23" s="5">
        <v>0.56769999999999998</v>
      </c>
      <c r="J23" s="5">
        <v>13978.67</v>
      </c>
      <c r="K23" s="5">
        <v>17282.427</v>
      </c>
      <c r="L23" s="5"/>
      <c r="M23" s="5"/>
      <c r="N23" s="7">
        <f t="shared" si="3"/>
        <v>1.6019707868715058</v>
      </c>
      <c r="O23" s="7">
        <f t="shared" si="4"/>
        <v>3.2630214843293048</v>
      </c>
      <c r="P23" s="7">
        <f t="shared" si="5"/>
        <v>4.919697938487098</v>
      </c>
      <c r="Q23" s="7">
        <f t="shared" si="0"/>
        <v>11.268730775189461</v>
      </c>
      <c r="R23" s="5">
        <f t="shared" si="1"/>
        <v>9.0000000000000011E-2</v>
      </c>
      <c r="S23" s="7">
        <f t="shared" si="2"/>
        <v>0.36802027543688681</v>
      </c>
      <c r="T23" s="8">
        <f>IF(表3[[#This Row],[Z-test ON delta change]]&gt;0,1-_xlfn.NORM.S.DIST(S23,TRUE),_xlfn.NORM.S.DIST(S23,TRUE))</f>
        <v>0.35642905796657942</v>
      </c>
      <c r="W23" s="2"/>
      <c r="X23" s="2"/>
      <c r="Y23" s="2"/>
    </row>
    <row r="24" spans="1:25" ht="20.25" x14ac:dyDescent="0.25">
      <c r="A24" s="5" t="s">
        <v>11</v>
      </c>
      <c r="B24" s="6">
        <v>20250709</v>
      </c>
      <c r="C24" s="5">
        <v>12.35</v>
      </c>
      <c r="D24" s="5">
        <v>12.38</v>
      </c>
      <c r="E24" s="5">
        <v>12.29</v>
      </c>
      <c r="F24" s="5">
        <v>12.33</v>
      </c>
      <c r="G24" s="5">
        <v>12.35</v>
      </c>
      <c r="H24" s="12">
        <v>-0.02</v>
      </c>
      <c r="I24" s="5">
        <v>-0.16189999999999999</v>
      </c>
      <c r="J24" s="5">
        <v>9950.32</v>
      </c>
      <c r="K24" s="5">
        <v>12274.527</v>
      </c>
      <c r="L24" s="5"/>
      <c r="M24" s="5"/>
      <c r="N24" s="7">
        <f t="shared" si="3"/>
        <v>1.6610506974577988</v>
      </c>
      <c r="O24" s="7">
        <f t="shared" si="4"/>
        <v>3.3177271516155917</v>
      </c>
      <c r="P24" s="7">
        <f t="shared" si="5"/>
        <v>4.7299461538859457</v>
      </c>
      <c r="Q24" s="7">
        <f t="shared" si="0"/>
        <v>11.334785308586124</v>
      </c>
      <c r="R24" s="5">
        <f t="shared" si="1"/>
        <v>-0.05</v>
      </c>
      <c r="S24" s="7">
        <f t="shared" si="2"/>
        <v>-0.21735657582141016</v>
      </c>
      <c r="T24" s="8">
        <f>IF(表3[[#This Row],[Z-test ON delta change]]&gt;0,1-_xlfn.NORM.S.DIST(S24,TRUE),_xlfn.NORM.S.DIST(S24,TRUE))</f>
        <v>0.41396523483548398</v>
      </c>
      <c r="W24" s="2"/>
      <c r="X24" s="2"/>
      <c r="Y24" s="2"/>
    </row>
    <row r="25" spans="1:25" ht="20.25" x14ac:dyDescent="0.25">
      <c r="A25" s="5" t="s">
        <v>11</v>
      </c>
      <c r="B25" s="6">
        <v>20250708</v>
      </c>
      <c r="C25" s="5">
        <v>12.37</v>
      </c>
      <c r="D25" s="5">
        <v>12.4</v>
      </c>
      <c r="E25" s="5">
        <v>12.27</v>
      </c>
      <c r="F25" s="5">
        <v>12.35</v>
      </c>
      <c r="G25" s="5">
        <v>12.32</v>
      </c>
      <c r="H25" s="12">
        <v>0.03</v>
      </c>
      <c r="I25" s="5">
        <v>0.24349999999999999</v>
      </c>
      <c r="J25" s="5">
        <v>17687.939999999999</v>
      </c>
      <c r="K25" s="5">
        <v>21831.701000000001</v>
      </c>
      <c r="L25" s="5"/>
      <c r="M25" s="5"/>
      <c r="N25" s="7">
        <f t="shared" si="3"/>
        <v>1.656676454157793</v>
      </c>
      <c r="O25" s="7">
        <f t="shared" si="4"/>
        <v>3.0688954564281468</v>
      </c>
      <c r="P25" s="7">
        <f t="shared" si="5"/>
        <v>4.6818869653875019</v>
      </c>
      <c r="Q25" s="7">
        <f t="shared" si="0"/>
        <v>11.320875832472817</v>
      </c>
      <c r="R25" s="5">
        <f t="shared" si="1"/>
        <v>-0.11000000000000001</v>
      </c>
      <c r="S25" s="7">
        <f t="shared" si="2"/>
        <v>-0.46823236921782319</v>
      </c>
      <c r="T25" s="8">
        <f>IF(表3[[#This Row],[Z-test ON delta change]]&gt;0,1-_xlfn.NORM.S.DIST(S25,TRUE),_xlfn.NORM.S.DIST(S25,TRUE))</f>
        <v>0.31980921330415446</v>
      </c>
      <c r="W25" s="2"/>
      <c r="X25" s="2"/>
      <c r="Y25" s="2"/>
    </row>
    <row r="26" spans="1:25" ht="20.25" x14ac:dyDescent="0.25">
      <c r="A26" s="5" t="s">
        <v>11</v>
      </c>
      <c r="B26" s="6">
        <v>20250707</v>
      </c>
      <c r="C26" s="5">
        <v>12.2</v>
      </c>
      <c r="D26" s="5">
        <v>12.38</v>
      </c>
      <c r="E26" s="5">
        <v>12.11</v>
      </c>
      <c r="F26" s="5">
        <v>12.32</v>
      </c>
      <c r="G26" s="5">
        <v>12.18</v>
      </c>
      <c r="H26" s="12">
        <v>0.14000000000000001</v>
      </c>
      <c r="I26" s="5">
        <v>1.1494</v>
      </c>
      <c r="J26" s="5">
        <v>19934.439999999999</v>
      </c>
      <c r="K26" s="5">
        <v>24446.449000000001</v>
      </c>
      <c r="L26" s="5"/>
      <c r="M26" s="5"/>
      <c r="N26" s="7">
        <f t="shared" si="3"/>
        <v>1.4122190022703538</v>
      </c>
      <c r="O26" s="7">
        <f t="shared" si="4"/>
        <v>3.0252105112297096</v>
      </c>
      <c r="P26" s="7">
        <f t="shared" si="5"/>
        <v>4.6818869653875028</v>
      </c>
      <c r="Q26" s="7">
        <f t="shared" si="0"/>
        <v>11.141068502460021</v>
      </c>
      <c r="R26" s="5">
        <f t="shared" si="1"/>
        <v>0.2</v>
      </c>
      <c r="S26" s="7">
        <f t="shared" si="2"/>
        <v>0.82795922999697724</v>
      </c>
      <c r="T26" s="8">
        <f>IF(表3[[#This Row],[Z-test ON delta change]]&gt;0,1-_xlfn.NORM.S.DIST(S26,TRUE),_xlfn.NORM.S.DIST(S26,TRUE))</f>
        <v>0.20384679472219436</v>
      </c>
      <c r="W26" s="2"/>
      <c r="X26" s="2"/>
      <c r="Y26" s="2"/>
    </row>
    <row r="27" spans="1:25" ht="20.25" x14ac:dyDescent="0.25">
      <c r="A27" s="5" t="s">
        <v>11</v>
      </c>
      <c r="B27" s="6">
        <v>20250704</v>
      </c>
      <c r="C27" s="5">
        <v>12.24</v>
      </c>
      <c r="D27" s="5">
        <v>12.28</v>
      </c>
      <c r="E27" s="5">
        <v>12.14</v>
      </c>
      <c r="F27" s="5">
        <v>12.18</v>
      </c>
      <c r="G27" s="5">
        <v>12.24</v>
      </c>
      <c r="H27" s="12">
        <v>-0.06</v>
      </c>
      <c r="I27" s="5">
        <v>-0.49020000000000002</v>
      </c>
      <c r="J27" s="5">
        <v>11497.41</v>
      </c>
      <c r="K27" s="5">
        <v>14033.78</v>
      </c>
      <c r="L27" s="5"/>
      <c r="M27" s="5"/>
      <c r="N27" s="7">
        <f t="shared" si="3"/>
        <v>1.6129915089593556</v>
      </c>
      <c r="O27" s="7">
        <f t="shared" si="4"/>
        <v>3.2696679631171488</v>
      </c>
      <c r="P27" s="7">
        <f t="shared" si="5"/>
        <v>4.9368138344320087</v>
      </c>
      <c r="Q27" s="7">
        <f t="shared" si="0"/>
        <v>11.278010604960198</v>
      </c>
      <c r="R27" s="5">
        <f t="shared" si="1"/>
        <v>-0.09</v>
      </c>
      <c r="S27" s="7">
        <f t="shared" si="2"/>
        <v>-0.3846071047523521</v>
      </c>
      <c r="T27" s="8">
        <f>IF(表3[[#This Row],[Z-test ON delta change]]&gt;0,1-_xlfn.NORM.S.DIST(S27,TRUE),_xlfn.NORM.S.DIST(S27,TRUE))</f>
        <v>0.35026426474239347</v>
      </c>
      <c r="W27" s="2"/>
      <c r="X27" s="2"/>
      <c r="Y27" s="2"/>
    </row>
    <row r="28" spans="1:25" ht="20.25" x14ac:dyDescent="0.25">
      <c r="A28" s="5" t="s">
        <v>11</v>
      </c>
      <c r="B28" s="6">
        <v>20250703</v>
      </c>
      <c r="C28" s="5">
        <v>12.25</v>
      </c>
      <c r="D28" s="5">
        <v>12.34</v>
      </c>
      <c r="E28" s="5">
        <v>12.2</v>
      </c>
      <c r="F28" s="5">
        <v>12.24</v>
      </c>
      <c r="G28" s="5">
        <v>12.21</v>
      </c>
      <c r="H28" s="12">
        <v>0.03</v>
      </c>
      <c r="I28" s="5">
        <v>0.2457</v>
      </c>
      <c r="J28" s="5">
        <v>14035.47</v>
      </c>
      <c r="K28" s="5">
        <v>17203.395</v>
      </c>
      <c r="L28" s="5"/>
      <c r="M28" s="5"/>
      <c r="N28" s="7">
        <f t="shared" si="3"/>
        <v>1.656676454157793</v>
      </c>
      <c r="O28" s="7">
        <f t="shared" si="4"/>
        <v>3.3238223254726527</v>
      </c>
      <c r="P28" s="7">
        <f t="shared" si="5"/>
        <v>4.9918476457408225</v>
      </c>
      <c r="Q28" s="7">
        <f t="shared" si="0"/>
        <v>11.332164967315704</v>
      </c>
      <c r="R28" s="5">
        <f t="shared" si="1"/>
        <v>1.9999999999999997E-2</v>
      </c>
      <c r="S28" s="7">
        <f t="shared" si="2"/>
        <v>7.5331849807738299E-2</v>
      </c>
      <c r="T28" s="8">
        <f>IF(表3[[#This Row],[Z-test ON delta change]]&gt;0,1-_xlfn.NORM.S.DIST(S28,TRUE),_xlfn.NORM.S.DIST(S28,TRUE))</f>
        <v>0.46997534049405087</v>
      </c>
      <c r="W28" s="2"/>
      <c r="X28" s="2"/>
      <c r="Y28" s="2"/>
    </row>
    <row r="29" spans="1:25" ht="20.25" x14ac:dyDescent="0.25">
      <c r="A29" s="5" t="s">
        <v>11</v>
      </c>
      <c r="B29" s="6">
        <v>20250702</v>
      </c>
      <c r="C29" s="5">
        <v>12.2</v>
      </c>
      <c r="D29" s="5">
        <v>12.26</v>
      </c>
      <c r="E29" s="5">
        <v>12.13</v>
      </c>
      <c r="F29" s="5">
        <v>12.21</v>
      </c>
      <c r="G29" s="5">
        <v>12.2</v>
      </c>
      <c r="H29" s="12">
        <v>0.01</v>
      </c>
      <c r="I29" s="5">
        <v>8.2000000000000003E-2</v>
      </c>
      <c r="J29" s="5">
        <v>18115.86</v>
      </c>
      <c r="K29" s="5">
        <v>22095.398000000001</v>
      </c>
      <c r="L29" s="5"/>
      <c r="M29" s="5"/>
      <c r="N29" s="7">
        <f t="shared" si="3"/>
        <v>1.6671458713148597</v>
      </c>
      <c r="O29" s="7">
        <f t="shared" si="4"/>
        <v>3.3351711915830302</v>
      </c>
      <c r="P29" s="7">
        <f t="shared" si="5"/>
        <v>4.9823124129275236</v>
      </c>
      <c r="Q29" s="7">
        <f t="shared" si="0"/>
        <v>10.818222160303675</v>
      </c>
      <c r="R29" s="5">
        <f t="shared" si="1"/>
        <v>0.01</v>
      </c>
      <c r="S29" s="7">
        <f t="shared" si="2"/>
        <v>3.351921757500282E-2</v>
      </c>
      <c r="T29" s="8">
        <f>IF(表3[[#This Row],[Z-test ON delta change]]&gt;0,1-_xlfn.NORM.S.DIST(S29,TRUE),_xlfn.NORM.S.DIST(S29,TRUE))</f>
        <v>0.48663027051662588</v>
      </c>
      <c r="W29" s="2"/>
      <c r="X29" s="2"/>
      <c r="Y29" s="2"/>
    </row>
    <row r="30" spans="1:25" ht="20.25" x14ac:dyDescent="0.25">
      <c r="A30" s="5" t="s">
        <v>11</v>
      </c>
      <c r="B30" s="6">
        <v>20250701</v>
      </c>
      <c r="C30" s="5">
        <v>12.22</v>
      </c>
      <c r="D30" s="5">
        <v>12.26</v>
      </c>
      <c r="E30" s="5">
        <v>12.14</v>
      </c>
      <c r="F30" s="5">
        <v>12.2</v>
      </c>
      <c r="G30" s="5">
        <v>12.2</v>
      </c>
      <c r="H30" s="12">
        <v>0</v>
      </c>
      <c r="I30" s="5">
        <v>0</v>
      </c>
      <c r="J30" s="5">
        <v>16372.28</v>
      </c>
      <c r="K30" s="5">
        <v>20001.733</v>
      </c>
      <c r="L30" s="5"/>
      <c r="M30" s="5"/>
      <c r="N30" s="7">
        <f t="shared" si="3"/>
        <v>1.6680253202681703</v>
      </c>
      <c r="O30" s="7">
        <f t="shared" si="4"/>
        <v>3.3151665416126637</v>
      </c>
      <c r="P30" s="7">
        <f t="shared" si="5"/>
        <v>4.792035665757659</v>
      </c>
      <c r="Q30" s="7">
        <f t="shared" si="0"/>
        <v>10.454385741567476</v>
      </c>
      <c r="R30" s="5">
        <f t="shared" si="1"/>
        <v>-0.04</v>
      </c>
      <c r="S30" s="7">
        <f t="shared" si="2"/>
        <v>-0.17554394358867464</v>
      </c>
      <c r="T30" s="8">
        <f>IF(表3[[#This Row],[Z-test ON delta change]]&gt;0,1-_xlfn.NORM.S.DIST(S30,TRUE),_xlfn.NORM.S.DIST(S30,TRUE))</f>
        <v>0.43032612241156609</v>
      </c>
      <c r="W30" s="2"/>
      <c r="X30" s="2"/>
      <c r="Y30" s="2"/>
    </row>
    <row r="31" spans="1:25" ht="20.25" x14ac:dyDescent="0.25">
      <c r="A31" s="5" t="s">
        <v>11</v>
      </c>
      <c r="B31" s="6">
        <v>20250630</v>
      </c>
      <c r="C31" s="5">
        <v>12.18</v>
      </c>
      <c r="D31" s="5">
        <v>12.25</v>
      </c>
      <c r="E31" s="5">
        <v>12.13</v>
      </c>
      <c r="F31" s="5">
        <v>12.2</v>
      </c>
      <c r="G31" s="5">
        <v>12.16</v>
      </c>
      <c r="H31" s="12">
        <v>0.04</v>
      </c>
      <c r="I31" s="5">
        <v>0.32890000000000003</v>
      </c>
      <c r="J31" s="5">
        <v>13672.77</v>
      </c>
      <c r="K31" s="5">
        <v>16662.423999999999</v>
      </c>
      <c r="L31" s="5"/>
      <c r="M31" s="5"/>
      <c r="N31" s="7">
        <f t="shared" si="3"/>
        <v>1.6471412213444931</v>
      </c>
      <c r="O31" s="7">
        <f t="shared" si="4"/>
        <v>3.1240103454894887</v>
      </c>
      <c r="P31" s="7">
        <f t="shared" si="5"/>
        <v>4.6731714502600195</v>
      </c>
      <c r="Q31" s="7">
        <f t="shared" si="0"/>
        <v>10.399351930258664</v>
      </c>
      <c r="R31" s="5">
        <f t="shared" si="1"/>
        <v>-7.9999999999999988E-2</v>
      </c>
      <c r="S31" s="7">
        <f t="shared" si="2"/>
        <v>-0.34279447251961659</v>
      </c>
      <c r="T31" s="8">
        <f>IF(表3[[#This Row],[Z-test ON delta change]]&gt;0,1-_xlfn.NORM.S.DIST(S31,TRUE),_xlfn.NORM.S.DIST(S31,TRUE))</f>
        <v>0.36587654229213001</v>
      </c>
      <c r="W31" s="2"/>
      <c r="X31" s="2"/>
      <c r="Y31" s="2"/>
    </row>
    <row r="32" spans="1:25" ht="20.25" x14ac:dyDescent="0.25">
      <c r="A32" s="5" t="s">
        <v>11</v>
      </c>
      <c r="B32" s="6">
        <v>20250627</v>
      </c>
      <c r="C32" s="5">
        <v>12.12</v>
      </c>
      <c r="D32" s="5">
        <v>12.18</v>
      </c>
      <c r="E32" s="5">
        <v>12.04</v>
      </c>
      <c r="F32" s="5">
        <v>12.16</v>
      </c>
      <c r="G32" s="5">
        <v>12.04</v>
      </c>
      <c r="H32" s="12">
        <v>0.12</v>
      </c>
      <c r="I32" s="5">
        <v>0.99670000000000003</v>
      </c>
      <c r="J32" s="5">
        <v>15659.77</v>
      </c>
      <c r="K32" s="5">
        <v>18967.629000000001</v>
      </c>
      <c r="L32" s="5"/>
      <c r="M32" s="5"/>
      <c r="N32" s="7">
        <f t="shared" si="3"/>
        <v>1.4768691241449956</v>
      </c>
      <c r="O32" s="7">
        <f t="shared" si="4"/>
        <v>3.0260302289155261</v>
      </c>
      <c r="P32" s="7">
        <f t="shared" si="5"/>
        <v>4.693176100230386</v>
      </c>
      <c r="Q32" s="7">
        <f t="shared" si="0"/>
        <v>10.150784059680777</v>
      </c>
      <c r="R32" s="5">
        <f t="shared" si="1"/>
        <v>0.21</v>
      </c>
      <c r="S32" s="7">
        <f t="shared" si="2"/>
        <v>0.8697718622297127</v>
      </c>
      <c r="T32" s="8">
        <f>IF(表3[[#This Row],[Z-test ON delta change]]&gt;0,1-_xlfn.NORM.S.DIST(S32,TRUE),_xlfn.NORM.S.DIST(S32,TRUE))</f>
        <v>0.19221254566512402</v>
      </c>
      <c r="W32" s="2"/>
      <c r="X32" s="2"/>
      <c r="Y32" s="2"/>
    </row>
    <row r="33" spans="1:25" ht="20.25" x14ac:dyDescent="0.25">
      <c r="A33" s="5" t="s">
        <v>11</v>
      </c>
      <c r="B33" s="6">
        <v>20250626</v>
      </c>
      <c r="C33" s="5">
        <v>12.12</v>
      </c>
      <c r="D33" s="5">
        <v>12.16</v>
      </c>
      <c r="E33" s="5">
        <v>12.03</v>
      </c>
      <c r="F33" s="5">
        <v>12.04</v>
      </c>
      <c r="G33" s="5">
        <v>12.13</v>
      </c>
      <c r="H33" s="12">
        <v>-0.09</v>
      </c>
      <c r="I33" s="5">
        <v>-0.74199999999999999</v>
      </c>
      <c r="J33" s="5">
        <v>13937.5</v>
      </c>
      <c r="K33" s="5">
        <v>16838.705000000002</v>
      </c>
      <c r="L33" s="5"/>
      <c r="M33" s="5"/>
      <c r="N33" s="7">
        <f t="shared" si="3"/>
        <v>1.5491611047705307</v>
      </c>
      <c r="O33" s="7">
        <f t="shared" si="4"/>
        <v>3.2163069760853906</v>
      </c>
      <c r="P33" s="7">
        <f t="shared" si="5"/>
        <v>4.3590406232311558</v>
      </c>
      <c r="Q33" s="7">
        <f t="shared" si="0"/>
        <v>10.197030542085836</v>
      </c>
      <c r="R33" s="5">
        <f t="shared" si="1"/>
        <v>-9.9999999999999992E-2</v>
      </c>
      <c r="S33" s="7">
        <f t="shared" si="2"/>
        <v>-0.42641973698508756</v>
      </c>
      <c r="T33" s="8">
        <f>IF(表3[[#This Row],[Z-test ON delta change]]&gt;0,1-_xlfn.NORM.S.DIST(S33,TRUE),_xlfn.NORM.S.DIST(S33,TRUE))</f>
        <v>0.33490101104584846</v>
      </c>
      <c r="W33" s="2"/>
      <c r="X33" s="2"/>
      <c r="Y33" s="2"/>
    </row>
    <row r="34" spans="1:25" ht="20.25" x14ac:dyDescent="0.25">
      <c r="A34" s="5" t="s">
        <v>11</v>
      </c>
      <c r="B34" s="6">
        <v>20250625</v>
      </c>
      <c r="C34" s="5">
        <v>12.14</v>
      </c>
      <c r="D34" s="5">
        <v>12.18</v>
      </c>
      <c r="E34" s="5">
        <v>12.04</v>
      </c>
      <c r="F34" s="5">
        <v>12.13</v>
      </c>
      <c r="G34" s="5">
        <v>12.12</v>
      </c>
      <c r="H34" s="12">
        <v>0.01</v>
      </c>
      <c r="I34" s="5">
        <v>8.2500000000000004E-2</v>
      </c>
      <c r="J34" s="5">
        <v>16251.38</v>
      </c>
      <c r="K34" s="5">
        <v>19683.248</v>
      </c>
      <c r="L34" s="5"/>
      <c r="M34" s="5"/>
      <c r="N34" s="7">
        <f t="shared" si="3"/>
        <v>1.6671458713148597</v>
      </c>
      <c r="O34" s="7">
        <f t="shared" si="4"/>
        <v>2.8098795184606247</v>
      </c>
      <c r="P34" s="7">
        <f t="shared" si="5"/>
        <v>4.1131889710392882</v>
      </c>
      <c r="Q34" s="7">
        <f t="shared" ref="Q34:Q65" si="6">SUM(N34:N40)</f>
        <v>10.315894757583475</v>
      </c>
      <c r="R34" s="5">
        <f t="shared" ref="R34:R68" si="7">H34-H35</f>
        <v>-0.19999999999999998</v>
      </c>
      <c r="S34" s="7">
        <f t="shared" ref="S34:S65" si="8">(R34-$L$2)/$M$2</f>
        <v>-0.84454605931244242</v>
      </c>
      <c r="T34" s="8">
        <f>IF(表3[[#This Row],[Z-test ON delta change]]&gt;0,1-_xlfn.NORM.S.DIST(S34,TRUE),_xlfn.NORM.S.DIST(S34,TRUE))</f>
        <v>0.19918216833417896</v>
      </c>
      <c r="W34" s="2"/>
      <c r="X34" s="2"/>
      <c r="Y34" s="2"/>
    </row>
    <row r="35" spans="1:25" ht="20.25" x14ac:dyDescent="0.25">
      <c r="A35" s="5" t="s">
        <v>11</v>
      </c>
      <c r="B35" s="6">
        <v>20250624</v>
      </c>
      <c r="C35" s="5">
        <v>11.93</v>
      </c>
      <c r="D35" s="5">
        <v>12.15</v>
      </c>
      <c r="E35" s="5">
        <v>11.88</v>
      </c>
      <c r="F35" s="5">
        <v>12.12</v>
      </c>
      <c r="G35" s="5">
        <v>11.91</v>
      </c>
      <c r="H35" s="12">
        <v>0.21</v>
      </c>
      <c r="I35" s="5">
        <v>1.7632000000000001</v>
      </c>
      <c r="J35" s="5">
        <v>14402.87</v>
      </c>
      <c r="K35" s="5">
        <v>17391.771000000001</v>
      </c>
      <c r="L35" s="5"/>
      <c r="M35" s="5"/>
      <c r="N35" s="7">
        <f t="shared" si="3"/>
        <v>1.142733647145765</v>
      </c>
      <c r="O35" s="7">
        <f t="shared" si="4"/>
        <v>2.4460430997244282</v>
      </c>
      <c r="P35" s="7">
        <f t="shared" si="5"/>
        <v>4.0590346086837839</v>
      </c>
      <c r="Q35" s="7">
        <f t="shared" si="6"/>
        <v>10.25071967314012</v>
      </c>
      <c r="R35" s="5">
        <f t="shared" si="7"/>
        <v>3.999999999999998E-2</v>
      </c>
      <c r="S35" s="7">
        <f t="shared" si="8"/>
        <v>0.15895711427320922</v>
      </c>
      <c r="T35" s="8">
        <f>IF(表3[[#This Row],[Z-test ON delta change]]&gt;0,1-_xlfn.NORM.S.DIST(S35,TRUE),_xlfn.NORM.S.DIST(S35,TRUE))</f>
        <v>0.43685133099855422</v>
      </c>
      <c r="W35" s="2"/>
      <c r="X35" s="2"/>
      <c r="Y35" s="2"/>
    </row>
    <row r="36" spans="1:25" ht="20.25" x14ac:dyDescent="0.25">
      <c r="A36" s="5" t="s">
        <v>11</v>
      </c>
      <c r="B36" s="6">
        <v>20250623</v>
      </c>
      <c r="C36" s="5">
        <v>11.74</v>
      </c>
      <c r="D36" s="5">
        <v>11.95</v>
      </c>
      <c r="E36" s="5">
        <v>11.65</v>
      </c>
      <c r="F36" s="5">
        <v>11.91</v>
      </c>
      <c r="G36" s="5">
        <v>11.74</v>
      </c>
      <c r="H36" s="12">
        <v>0.17</v>
      </c>
      <c r="I36" s="5">
        <v>1.448</v>
      </c>
      <c r="J36" s="5">
        <v>10362.379999999999</v>
      </c>
      <c r="K36" s="5">
        <v>12255.745999999999</v>
      </c>
      <c r="L36" s="5"/>
      <c r="M36" s="5"/>
      <c r="N36" s="7">
        <f t="shared" si="3"/>
        <v>1.3033094525786635</v>
      </c>
      <c r="O36" s="7">
        <f t="shared" si="4"/>
        <v>2.9163009615380191</v>
      </c>
      <c r="P36" s="7">
        <f t="shared" si="5"/>
        <v>4.314874312304628</v>
      </c>
      <c r="Q36" s="7">
        <f t="shared" si="6"/>
        <v>10.316612291309886</v>
      </c>
      <c r="R36" s="5">
        <f t="shared" si="7"/>
        <v>0.23</v>
      </c>
      <c r="S36" s="7">
        <f t="shared" si="8"/>
        <v>0.95339712669518384</v>
      </c>
      <c r="T36" s="8">
        <f>IF(表3[[#This Row],[Z-test ON delta change]]&gt;0,1-_xlfn.NORM.S.DIST(S36,TRUE),_xlfn.NORM.S.DIST(S36,TRUE))</f>
        <v>0.17019444834605379</v>
      </c>
      <c r="W36" s="2"/>
      <c r="X36" s="2"/>
      <c r="Y36" s="2"/>
    </row>
    <row r="37" spans="1:25" ht="20.25" x14ac:dyDescent="0.25">
      <c r="A37" s="5" t="s">
        <v>11</v>
      </c>
      <c r="B37" s="6">
        <v>20250620</v>
      </c>
      <c r="C37" s="5">
        <v>11.78</v>
      </c>
      <c r="D37" s="5">
        <v>11.91</v>
      </c>
      <c r="E37" s="5">
        <v>11.7</v>
      </c>
      <c r="F37" s="5">
        <v>11.74</v>
      </c>
      <c r="G37" s="5">
        <v>11.8</v>
      </c>
      <c r="H37" s="12">
        <v>-0.06</v>
      </c>
      <c r="I37" s="5">
        <v>-0.50849999999999995</v>
      </c>
      <c r="J37" s="5">
        <v>7558.61</v>
      </c>
      <c r="K37" s="5">
        <v>8911.7780000000002</v>
      </c>
      <c r="L37" s="5"/>
      <c r="M37" s="5"/>
      <c r="N37" s="7">
        <f t="shared" si="3"/>
        <v>1.6129915089593556</v>
      </c>
      <c r="O37" s="7">
        <f t="shared" si="4"/>
        <v>3.0115648597259641</v>
      </c>
      <c r="P37" s="7">
        <f t="shared" si="5"/>
        <v>4.534680466276015</v>
      </c>
      <c r="Q37" s="7">
        <f t="shared" si="6"/>
        <v>10.679292880228367</v>
      </c>
      <c r="R37" s="5">
        <f t="shared" si="7"/>
        <v>8.0000000000000016E-2</v>
      </c>
      <c r="S37" s="7">
        <f t="shared" si="8"/>
        <v>0.32620764320415135</v>
      </c>
      <c r="T37" s="8">
        <f>IF(表3[[#This Row],[Z-test ON delta change]]&gt;0,1-_xlfn.NORM.S.DIST(S37,TRUE),_xlfn.NORM.S.DIST(S37,TRUE))</f>
        <v>0.37213362948952688</v>
      </c>
      <c r="W37" s="2"/>
      <c r="X37" s="2"/>
      <c r="Y37" s="2"/>
    </row>
    <row r="38" spans="1:25" ht="20.25" x14ac:dyDescent="0.25">
      <c r="A38" s="5" t="s">
        <v>11</v>
      </c>
      <c r="B38" s="6">
        <v>20250619</v>
      </c>
      <c r="C38" s="5">
        <v>11.89</v>
      </c>
      <c r="D38" s="5">
        <v>11.96</v>
      </c>
      <c r="E38" s="5">
        <v>11.71</v>
      </c>
      <c r="F38" s="5">
        <v>11.8</v>
      </c>
      <c r="G38" s="5">
        <v>11.94</v>
      </c>
      <c r="H38" s="12">
        <v>-0.14000000000000001</v>
      </c>
      <c r="I38" s="5">
        <v>-1.1725000000000001</v>
      </c>
      <c r="J38" s="5">
        <v>11023.87</v>
      </c>
      <c r="K38" s="5">
        <v>13058.374</v>
      </c>
      <c r="L38" s="5"/>
      <c r="M38" s="5"/>
      <c r="N38" s="7">
        <f t="shared" si="3"/>
        <v>1.3985733507666085</v>
      </c>
      <c r="O38" s="7">
        <f t="shared" si="4"/>
        <v>2.9216889573166593</v>
      </c>
      <c r="P38" s="7">
        <f t="shared" si="5"/>
        <v>4.5897142775848296</v>
      </c>
      <c r="Q38" s="7">
        <f t="shared" si="6"/>
        <v>10.729657674244123</v>
      </c>
      <c r="R38" s="5">
        <f t="shared" si="7"/>
        <v>-4.0000000000000008E-2</v>
      </c>
      <c r="S38" s="7">
        <f t="shared" si="8"/>
        <v>-0.1755439435886747</v>
      </c>
      <c r="T38" s="8">
        <f>IF(表3[[#This Row],[Z-test ON delta change]]&gt;0,1-_xlfn.NORM.S.DIST(S38,TRUE),_xlfn.NORM.S.DIST(S38,TRUE))</f>
        <v>0.43032612241156609</v>
      </c>
      <c r="W38" s="2"/>
      <c r="X38" s="2"/>
      <c r="Y38" s="2"/>
    </row>
    <row r="39" spans="1:25" ht="20.25" x14ac:dyDescent="0.25">
      <c r="A39" s="5" t="s">
        <v>11</v>
      </c>
      <c r="B39" s="6">
        <v>20250618</v>
      </c>
      <c r="C39" s="5">
        <v>12.04</v>
      </c>
      <c r="D39" s="5">
        <v>12.07</v>
      </c>
      <c r="E39" s="5">
        <v>11.86</v>
      </c>
      <c r="F39" s="5">
        <v>11.94</v>
      </c>
      <c r="G39" s="5">
        <v>12.04</v>
      </c>
      <c r="H39" s="12">
        <v>-0.1</v>
      </c>
      <c r="I39" s="5">
        <v>-0.8306</v>
      </c>
      <c r="J39" s="5">
        <v>8992.26</v>
      </c>
      <c r="K39" s="5">
        <v>10731.731</v>
      </c>
      <c r="L39" s="5"/>
      <c r="M39" s="5"/>
      <c r="N39" s="7">
        <f t="shared" si="3"/>
        <v>1.5231156065500511</v>
      </c>
      <c r="O39" s="7">
        <f t="shared" si="4"/>
        <v>3.1911409268182211</v>
      </c>
      <c r="P39" s="7">
        <f t="shared" si="5"/>
        <v>4.7931117136897274</v>
      </c>
      <c r="Q39" s="7">
        <f t="shared" si="6"/>
        <v>10.854199930027567</v>
      </c>
      <c r="R39" s="5">
        <f t="shared" si="7"/>
        <v>-0.1</v>
      </c>
      <c r="S39" s="7">
        <f t="shared" si="8"/>
        <v>-0.42641973698508767</v>
      </c>
      <c r="T39" s="8">
        <f>IF(表3[[#This Row],[Z-test ON delta change]]&gt;0,1-_xlfn.NORM.S.DIST(S39,TRUE),_xlfn.NORM.S.DIST(S39,TRUE))</f>
        <v>0.33490101104584841</v>
      </c>
      <c r="W39" s="2"/>
      <c r="X39" s="2"/>
      <c r="Y39" s="2"/>
    </row>
    <row r="40" spans="1:25" ht="20.25" x14ac:dyDescent="0.25">
      <c r="A40" s="5" t="s">
        <v>11</v>
      </c>
      <c r="B40" s="6">
        <v>20250617</v>
      </c>
      <c r="C40" s="5">
        <v>12.07</v>
      </c>
      <c r="D40" s="5">
        <v>12.21</v>
      </c>
      <c r="E40" s="5">
        <v>11.95</v>
      </c>
      <c r="F40" s="5">
        <v>12.04</v>
      </c>
      <c r="G40" s="5">
        <v>12.04</v>
      </c>
      <c r="H40" s="12">
        <v>0</v>
      </c>
      <c r="I40" s="5">
        <v>0</v>
      </c>
      <c r="J40" s="5">
        <v>11366.9</v>
      </c>
      <c r="K40" s="5">
        <v>13693.162</v>
      </c>
      <c r="L40" s="5"/>
      <c r="M40" s="5"/>
      <c r="N40" s="7">
        <f t="shared" si="3"/>
        <v>1.6680253202681703</v>
      </c>
      <c r="O40" s="7">
        <f t="shared" si="4"/>
        <v>3.2699961071396761</v>
      </c>
      <c r="P40" s="7">
        <f t="shared" si="5"/>
        <v>4.4786223724552059</v>
      </c>
      <c r="Q40" s="7">
        <f t="shared" si="6"/>
        <v>10.998230194792374</v>
      </c>
      <c r="R40" s="5">
        <f t="shared" si="7"/>
        <v>-7.0000000000000007E-2</v>
      </c>
      <c r="S40" s="7">
        <f t="shared" si="8"/>
        <v>-0.30098184028688119</v>
      </c>
      <c r="T40" s="8">
        <f>IF(表3[[#This Row],[Z-test ON delta change]]&gt;0,1-_xlfn.NORM.S.DIST(S40,TRUE),_xlfn.NORM.S.DIST(S40,TRUE))</f>
        <v>0.38171417109290928</v>
      </c>
      <c r="W40" s="2"/>
      <c r="X40" s="2"/>
      <c r="Y40" s="2"/>
    </row>
    <row r="41" spans="1:25" ht="20.25" x14ac:dyDescent="0.25">
      <c r="A41" s="5" t="s">
        <v>11</v>
      </c>
      <c r="B41" s="6">
        <v>20250616</v>
      </c>
      <c r="C41" s="5">
        <v>12</v>
      </c>
      <c r="D41" s="5">
        <v>12.12</v>
      </c>
      <c r="E41" s="5">
        <v>11.92</v>
      </c>
      <c r="F41" s="5">
        <v>12.04</v>
      </c>
      <c r="G41" s="5">
        <v>11.97</v>
      </c>
      <c r="H41" s="12">
        <v>7.0000000000000007E-2</v>
      </c>
      <c r="I41" s="5">
        <v>0.58479999999999999</v>
      </c>
      <c r="J41" s="5">
        <v>12537.5</v>
      </c>
      <c r="K41" s="5">
        <v>15093.679</v>
      </c>
      <c r="L41" s="5"/>
      <c r="M41" s="5"/>
      <c r="N41" s="7">
        <f t="shared" si="3"/>
        <v>1.6019707868715058</v>
      </c>
      <c r="O41" s="7">
        <f t="shared" si="4"/>
        <v>2.8105970521870356</v>
      </c>
      <c r="P41" s="7">
        <f t="shared" si="5"/>
        <v>4.4765870936841816</v>
      </c>
      <c r="Q41" s="7">
        <f t="shared" si="6"/>
        <v>9.8407696294122431</v>
      </c>
      <c r="R41" s="5">
        <f t="shared" si="7"/>
        <v>0.26</v>
      </c>
      <c r="S41" s="7">
        <f t="shared" si="8"/>
        <v>1.0788350233933901</v>
      </c>
      <c r="T41" s="8">
        <f>IF(表3[[#This Row],[Z-test ON delta change]]&gt;0,1-_xlfn.NORM.S.DIST(S41,TRUE),_xlfn.NORM.S.DIST(S41,TRUE))</f>
        <v>0.1403306393924536</v>
      </c>
      <c r="W41" s="2"/>
      <c r="X41" s="2"/>
      <c r="Y41" s="2"/>
    </row>
    <row r="42" spans="1:25" ht="20.25" x14ac:dyDescent="0.25">
      <c r="A42" s="5" t="s">
        <v>11</v>
      </c>
      <c r="B42" s="6">
        <v>20250613</v>
      </c>
      <c r="C42" s="5">
        <v>12.09</v>
      </c>
      <c r="D42" s="5">
        <v>12.19</v>
      </c>
      <c r="E42" s="5">
        <v>11.95</v>
      </c>
      <c r="F42" s="5">
        <v>11.97</v>
      </c>
      <c r="G42" s="5">
        <v>12.16</v>
      </c>
      <c r="H42" s="12">
        <v>-0.19</v>
      </c>
      <c r="I42" s="5">
        <v>-1.5625</v>
      </c>
      <c r="J42" s="5">
        <v>15044.9</v>
      </c>
      <c r="K42" s="5">
        <v>18139.373</v>
      </c>
      <c r="L42" s="5"/>
      <c r="M42" s="5"/>
      <c r="N42" s="7">
        <f t="shared" si="3"/>
        <v>1.20862626531553</v>
      </c>
      <c r="O42" s="7">
        <f t="shared" si="4"/>
        <v>2.8746163068126758</v>
      </c>
      <c r="P42" s="7">
        <f t="shared" si="5"/>
        <v>4.5379726097877873</v>
      </c>
      <c r="Q42" s="7">
        <f t="shared" si="6"/>
        <v>9.9068241628089098</v>
      </c>
      <c r="R42" s="5">
        <f t="shared" si="7"/>
        <v>-0.18</v>
      </c>
      <c r="S42" s="7">
        <f t="shared" si="8"/>
        <v>-0.76092079484697162</v>
      </c>
      <c r="T42" s="8">
        <f>IF(表3[[#This Row],[Z-test ON delta change]]&gt;0,1-_xlfn.NORM.S.DIST(S42,TRUE),_xlfn.NORM.S.DIST(S42,TRUE))</f>
        <v>0.22335218857597083</v>
      </c>
      <c r="W42" s="2"/>
      <c r="X42" s="2"/>
      <c r="Y42" s="2"/>
    </row>
    <row r="43" spans="1:25" ht="20.25" x14ac:dyDescent="0.25">
      <c r="A43" s="5" t="s">
        <v>11</v>
      </c>
      <c r="B43" s="6">
        <v>20250612</v>
      </c>
      <c r="C43" s="5">
        <v>12.16</v>
      </c>
      <c r="D43" s="5">
        <v>12.2</v>
      </c>
      <c r="E43" s="5">
        <v>12.05</v>
      </c>
      <c r="F43" s="5">
        <v>12.16</v>
      </c>
      <c r="G43" s="5">
        <v>12.17</v>
      </c>
      <c r="H43" s="12">
        <v>-0.01</v>
      </c>
      <c r="I43" s="5">
        <v>-8.2199999999999995E-2</v>
      </c>
      <c r="J43" s="5">
        <v>11606.66</v>
      </c>
      <c r="K43" s="5">
        <v>14076.798000000001</v>
      </c>
      <c r="L43" s="5"/>
      <c r="M43" s="5"/>
      <c r="N43" s="7">
        <f t="shared" si="3"/>
        <v>1.6659900414971458</v>
      </c>
      <c r="O43" s="7">
        <f t="shared" si="4"/>
        <v>3.3293463444722571</v>
      </c>
      <c r="P43" s="7">
        <f t="shared" si="5"/>
        <v>4.8524619510223079</v>
      </c>
      <c r="Q43" s="7">
        <f t="shared" si="6"/>
        <v>10.359248594951179</v>
      </c>
      <c r="R43" s="5">
        <f t="shared" si="7"/>
        <v>-0.03</v>
      </c>
      <c r="S43" s="7">
        <f t="shared" si="8"/>
        <v>-0.13373131135593916</v>
      </c>
      <c r="T43" s="8">
        <f>IF(表3[[#This Row],[Z-test ON delta change]]&gt;0,1-_xlfn.NORM.S.DIST(S43,TRUE),_xlfn.NORM.S.DIST(S43,TRUE))</f>
        <v>0.44680752233310872</v>
      </c>
      <c r="W43" s="2"/>
      <c r="X43" s="2"/>
      <c r="Y43" s="2"/>
    </row>
    <row r="44" spans="1:25" ht="20.25" x14ac:dyDescent="0.25">
      <c r="A44" s="5" t="s">
        <v>11</v>
      </c>
      <c r="B44" s="6">
        <v>20250611</v>
      </c>
      <c r="C44" s="5">
        <v>12.2</v>
      </c>
      <c r="D44" s="5">
        <v>12.23</v>
      </c>
      <c r="E44" s="5">
        <v>12.13</v>
      </c>
      <c r="F44" s="5">
        <v>12.17</v>
      </c>
      <c r="G44" s="5">
        <v>12.15</v>
      </c>
      <c r="H44" s="12">
        <v>0.02</v>
      </c>
      <c r="I44" s="5">
        <v>0.1646</v>
      </c>
      <c r="J44" s="5">
        <v>13039.17</v>
      </c>
      <c r="K44" s="5">
        <v>15858.596</v>
      </c>
      <c r="L44" s="5"/>
      <c r="M44" s="5"/>
      <c r="N44" s="7">
        <f t="shared" si="3"/>
        <v>1.6633563029751113</v>
      </c>
      <c r="O44" s="7">
        <f t="shared" si="4"/>
        <v>3.1864719095251623</v>
      </c>
      <c r="P44" s="7">
        <f t="shared" si="5"/>
        <v>4.8536177808400218</v>
      </c>
      <c r="Q44" s="7">
        <f t="shared" si="6"/>
        <v>10.199598794220769</v>
      </c>
      <c r="R44" s="5">
        <f t="shared" si="7"/>
        <v>0.12000000000000001</v>
      </c>
      <c r="S44" s="7">
        <f t="shared" si="8"/>
        <v>0.4934581721350933</v>
      </c>
      <c r="T44" s="8">
        <f>IF(表3[[#This Row],[Z-test ON delta change]]&gt;0,1-_xlfn.NORM.S.DIST(S44,TRUE),_xlfn.NORM.S.DIST(S44,TRUE))</f>
        <v>0.31084444383739329</v>
      </c>
      <c r="W44" s="2"/>
      <c r="X44" s="2"/>
      <c r="Y44" s="2"/>
    </row>
    <row r="45" spans="1:25" ht="20.25" x14ac:dyDescent="0.25">
      <c r="A45" s="5" t="s">
        <v>11</v>
      </c>
      <c r="B45" s="6">
        <v>20250610</v>
      </c>
      <c r="C45" s="5">
        <v>12.29</v>
      </c>
      <c r="D45" s="5">
        <v>12.33</v>
      </c>
      <c r="E45" s="5">
        <v>12.04</v>
      </c>
      <c r="F45" s="5">
        <v>12.15</v>
      </c>
      <c r="G45" s="5">
        <v>12.25</v>
      </c>
      <c r="H45" s="12">
        <v>-0.1</v>
      </c>
      <c r="I45" s="5">
        <v>-0.81630000000000003</v>
      </c>
      <c r="J45" s="5">
        <v>15673.17</v>
      </c>
      <c r="K45" s="5">
        <v>19109.91</v>
      </c>
      <c r="L45" s="5"/>
      <c r="M45" s="5"/>
      <c r="N45" s="7">
        <f t="shared" si="3"/>
        <v>1.5231156065500511</v>
      </c>
      <c r="O45" s="7">
        <f t="shared" si="4"/>
        <v>3.1902614778649108</v>
      </c>
      <c r="P45" s="7">
        <f t="shared" si="5"/>
        <v>3.7008262327529513</v>
      </c>
      <c r="Q45" s="7">
        <f t="shared" si="6"/>
        <v>10.059358097795711</v>
      </c>
      <c r="R45" s="5">
        <f t="shared" si="7"/>
        <v>-0.11</v>
      </c>
      <c r="S45" s="7">
        <f t="shared" si="8"/>
        <v>-0.46823236921782313</v>
      </c>
      <c r="T45" s="8">
        <f>IF(表3[[#This Row],[Z-test ON delta change]]&gt;0,1-_xlfn.NORM.S.DIST(S45,TRUE),_xlfn.NORM.S.DIST(S45,TRUE))</f>
        <v>0.31980921330415446</v>
      </c>
      <c r="W45" s="2"/>
      <c r="X45" s="2"/>
      <c r="Y45" s="2"/>
    </row>
    <row r="46" spans="1:25" ht="20.25" x14ac:dyDescent="0.25">
      <c r="A46" s="5" t="s">
        <v>11</v>
      </c>
      <c r="B46" s="6">
        <v>20250609</v>
      </c>
      <c r="C46" s="5">
        <v>12.2</v>
      </c>
      <c r="D46" s="5">
        <v>12.37</v>
      </c>
      <c r="E46" s="5">
        <v>12.15</v>
      </c>
      <c r="F46" s="5">
        <v>12.25</v>
      </c>
      <c r="G46" s="5">
        <v>12.24</v>
      </c>
      <c r="H46" s="12">
        <v>0.01</v>
      </c>
      <c r="I46" s="5">
        <v>8.1699999999999995E-2</v>
      </c>
      <c r="J46" s="5">
        <v>21387.74</v>
      </c>
      <c r="K46" s="5">
        <v>26123.050999999999</v>
      </c>
      <c r="L46" s="5"/>
      <c r="M46" s="5"/>
      <c r="N46" s="7">
        <f t="shared" si="3"/>
        <v>1.6671458713148597</v>
      </c>
      <c r="O46" s="7">
        <f t="shared" si="4"/>
        <v>2.1777106262029</v>
      </c>
      <c r="P46" s="7">
        <f t="shared" si="5"/>
        <v>3.8457359464710703</v>
      </c>
      <c r="Q46" s="7">
        <f t="shared" si="6"/>
        <v>10.20426781151383</v>
      </c>
      <c r="R46" s="5">
        <f t="shared" si="7"/>
        <v>-0.36</v>
      </c>
      <c r="S46" s="7">
        <f t="shared" si="8"/>
        <v>-1.5135481750362105</v>
      </c>
      <c r="T46" s="8">
        <f>IF(表3[[#This Row],[Z-test ON delta change]]&gt;0,1-_xlfn.NORM.S.DIST(S46,TRUE),_xlfn.NORM.S.DIST(S46,TRUE))</f>
        <v>6.5070236921464936E-2</v>
      </c>
      <c r="W46" s="2"/>
      <c r="X46" s="2"/>
      <c r="Y46" s="2"/>
    </row>
    <row r="47" spans="1:25" ht="20.25" x14ac:dyDescent="0.25">
      <c r="A47" s="5" t="s">
        <v>11</v>
      </c>
      <c r="B47" s="6">
        <v>20250606</v>
      </c>
      <c r="C47" s="5">
        <v>11.88</v>
      </c>
      <c r="D47" s="5">
        <v>12.43</v>
      </c>
      <c r="E47" s="5">
        <v>11.84</v>
      </c>
      <c r="F47" s="5">
        <v>12.24</v>
      </c>
      <c r="G47" s="5">
        <v>11.87</v>
      </c>
      <c r="H47" s="12">
        <v>0.37</v>
      </c>
      <c r="I47" s="5">
        <v>3.1171000000000002</v>
      </c>
      <c r="J47" s="5">
        <v>43636.11</v>
      </c>
      <c r="K47" s="5">
        <v>53291.788999999997</v>
      </c>
      <c r="L47" s="5"/>
      <c r="M47" s="5"/>
      <c r="N47" s="7">
        <f t="shared" si="3"/>
        <v>0.51056475488804032</v>
      </c>
      <c r="O47" s="7">
        <f t="shared" si="4"/>
        <v>2.1785900751562108</v>
      </c>
      <c r="P47" s="7">
        <f t="shared" si="5"/>
        <v>3.8396407726140094</v>
      </c>
      <c r="Q47" s="7">
        <f t="shared" si="6"/>
        <v>10.043462180965706</v>
      </c>
      <c r="R47" s="5">
        <f t="shared" si="7"/>
        <v>0.37</v>
      </c>
      <c r="S47" s="7">
        <f t="shared" si="8"/>
        <v>1.5387739779534806</v>
      </c>
      <c r="T47" s="8">
        <f>IF(表3[[#This Row],[Z-test ON delta change]]&gt;0,1-_xlfn.NORM.S.DIST(S47,TRUE),_xlfn.NORM.S.DIST(S47,TRUE))</f>
        <v>6.192974237282034E-2</v>
      </c>
      <c r="W47" s="2"/>
      <c r="X47" s="2"/>
      <c r="Y47" s="2"/>
    </row>
    <row r="48" spans="1:25" ht="20.25" x14ac:dyDescent="0.25">
      <c r="A48" s="5" t="s">
        <v>11</v>
      </c>
      <c r="B48" s="6">
        <v>20250605</v>
      </c>
      <c r="C48" s="5">
        <v>11.9</v>
      </c>
      <c r="D48" s="5">
        <v>11.9</v>
      </c>
      <c r="E48" s="5">
        <v>11.77</v>
      </c>
      <c r="F48" s="5">
        <v>11.87</v>
      </c>
      <c r="G48" s="5">
        <v>11.87</v>
      </c>
      <c r="H48" s="12">
        <v>0</v>
      </c>
      <c r="I48" s="5">
        <v>0</v>
      </c>
      <c r="J48" s="5">
        <v>11737.59</v>
      </c>
      <c r="K48" s="5">
        <v>13895.959000000001</v>
      </c>
      <c r="L48" s="5"/>
      <c r="M48" s="5"/>
      <c r="N48" s="7">
        <f t="shared" si="3"/>
        <v>1.6680253202681703</v>
      </c>
      <c r="O48" s="7">
        <f t="shared" si="4"/>
        <v>3.3290760177259688</v>
      </c>
      <c r="P48" s="7">
        <f t="shared" si="5"/>
        <v>4.8354162584927076</v>
      </c>
      <c r="Q48" s="7">
        <f t="shared" si="6"/>
        <v>11.186130554434126</v>
      </c>
      <c r="R48" s="5">
        <f t="shared" si="7"/>
        <v>0.02</v>
      </c>
      <c r="S48" s="7">
        <f t="shared" si="8"/>
        <v>7.5331849807738313E-2</v>
      </c>
      <c r="T48" s="8">
        <f>IF(表3[[#This Row],[Z-test ON delta change]]&gt;0,1-_xlfn.NORM.S.DIST(S48,TRUE),_xlfn.NORM.S.DIST(S48,TRUE))</f>
        <v>0.46997534049405087</v>
      </c>
      <c r="W48" s="2"/>
      <c r="X48" s="2"/>
      <c r="Y48" s="2"/>
    </row>
    <row r="49" spans="1:25" ht="20.25" x14ac:dyDescent="0.25">
      <c r="A49" s="5" t="s">
        <v>11</v>
      </c>
      <c r="B49" s="6">
        <v>20250604</v>
      </c>
      <c r="C49" s="5">
        <v>11.9</v>
      </c>
      <c r="D49" s="5">
        <v>11.95</v>
      </c>
      <c r="E49" s="5">
        <v>11.83</v>
      </c>
      <c r="F49" s="5">
        <v>11.87</v>
      </c>
      <c r="G49" s="5">
        <v>11.89</v>
      </c>
      <c r="H49" s="12">
        <v>-0.02</v>
      </c>
      <c r="I49" s="5">
        <v>-0.16819999999999999</v>
      </c>
      <c r="J49" s="5">
        <v>11989.65</v>
      </c>
      <c r="K49" s="5">
        <v>14245.316000000001</v>
      </c>
      <c r="L49" s="5"/>
      <c r="M49" s="5"/>
      <c r="N49" s="7">
        <f t="shared" si="3"/>
        <v>1.6610506974577988</v>
      </c>
      <c r="O49" s="7">
        <f t="shared" si="4"/>
        <v>3.1673909382245373</v>
      </c>
      <c r="P49" s="7">
        <f t="shared" si="5"/>
        <v>4.6905065447745882</v>
      </c>
      <c r="Q49" s="7">
        <f t="shared" si="6"/>
        <v>10.660838881311722</v>
      </c>
      <c r="R49" s="5">
        <f t="shared" si="7"/>
        <v>-0.13</v>
      </c>
      <c r="S49" s="7">
        <f t="shared" si="8"/>
        <v>-0.55185763368329421</v>
      </c>
      <c r="T49" s="8">
        <f>IF(表3[[#This Row],[Z-test ON delta change]]&gt;0,1-_xlfn.NORM.S.DIST(S49,TRUE),_xlfn.NORM.S.DIST(S49,TRUE))</f>
        <v>0.29052294843079673</v>
      </c>
      <c r="W49" s="2"/>
      <c r="X49" s="2"/>
      <c r="Y49" s="2"/>
    </row>
    <row r="50" spans="1:25" ht="20.25" x14ac:dyDescent="0.25">
      <c r="A50" s="5" t="s">
        <v>11</v>
      </c>
      <c r="B50" s="6">
        <v>20250603</v>
      </c>
      <c r="C50" s="5">
        <v>11.64</v>
      </c>
      <c r="D50" s="5">
        <v>11.99</v>
      </c>
      <c r="E50" s="5">
        <v>11.64</v>
      </c>
      <c r="F50" s="5">
        <v>11.89</v>
      </c>
      <c r="G50" s="5">
        <v>11.78</v>
      </c>
      <c r="H50" s="12">
        <v>0.11</v>
      </c>
      <c r="I50" s="5">
        <v>0.93379999999999996</v>
      </c>
      <c r="J50" s="5">
        <v>27221.52</v>
      </c>
      <c r="K50" s="5">
        <v>32083.294999999998</v>
      </c>
      <c r="L50" s="5"/>
      <c r="M50" s="5"/>
      <c r="N50" s="7">
        <f t="shared" si="3"/>
        <v>1.5063402407667386</v>
      </c>
      <c r="O50" s="7">
        <f t="shared" si="4"/>
        <v>3.0294558473167896</v>
      </c>
      <c r="P50" s="7">
        <f t="shared" si="5"/>
        <v>4.6974811675849599</v>
      </c>
      <c r="Q50" s="7">
        <f t="shared" si="6"/>
        <v>10.594000614037046</v>
      </c>
      <c r="R50" s="5">
        <f t="shared" si="7"/>
        <v>0.21000000000000002</v>
      </c>
      <c r="S50" s="7">
        <f t="shared" si="8"/>
        <v>0.8697718622297127</v>
      </c>
      <c r="T50" s="8">
        <f>IF(表3[[#This Row],[Z-test ON delta change]]&gt;0,1-_xlfn.NORM.S.DIST(S50,TRUE),_xlfn.NORM.S.DIST(S50,TRUE))</f>
        <v>0.19221254566512402</v>
      </c>
      <c r="W50" s="2"/>
      <c r="X50" s="2"/>
      <c r="Y50" s="2"/>
    </row>
    <row r="51" spans="1:25" ht="20.25" x14ac:dyDescent="0.25">
      <c r="A51" s="5" t="s">
        <v>11</v>
      </c>
      <c r="B51" s="6">
        <v>20250530</v>
      </c>
      <c r="C51" s="5">
        <v>12.2</v>
      </c>
      <c r="D51" s="5">
        <v>12.2</v>
      </c>
      <c r="E51" s="5">
        <v>11.71</v>
      </c>
      <c r="F51" s="5">
        <v>11.78</v>
      </c>
      <c r="G51" s="5">
        <v>11.88</v>
      </c>
      <c r="H51" s="12">
        <v>-0.1</v>
      </c>
      <c r="I51" s="5">
        <v>-0.84179999999999999</v>
      </c>
      <c r="J51" s="5">
        <v>25538.48</v>
      </c>
      <c r="K51" s="5">
        <v>30392.135999999999</v>
      </c>
      <c r="L51" s="5"/>
      <c r="M51" s="5"/>
      <c r="N51" s="7">
        <f t="shared" si="3"/>
        <v>1.5231156065500511</v>
      </c>
      <c r="O51" s="7">
        <f t="shared" si="4"/>
        <v>3.1911409268182211</v>
      </c>
      <c r="P51" s="7">
        <f t="shared" si="5"/>
        <v>4.6974811675849599</v>
      </c>
      <c r="Q51" s="7">
        <f t="shared" si="6"/>
        <v>10.171948720972091</v>
      </c>
      <c r="R51" s="5">
        <f t="shared" si="7"/>
        <v>-0.1</v>
      </c>
      <c r="S51" s="7">
        <f t="shared" si="8"/>
        <v>-0.42641973698508767</v>
      </c>
      <c r="T51" s="8">
        <f>IF(表3[[#This Row],[Z-test ON delta change]]&gt;0,1-_xlfn.NORM.S.DIST(S51,TRUE),_xlfn.NORM.S.DIST(S51,TRUE))</f>
        <v>0.33490101104584841</v>
      </c>
      <c r="W51" s="2"/>
      <c r="X51" s="2"/>
      <c r="Y51" s="2"/>
    </row>
    <row r="52" spans="1:25" ht="20.25" x14ac:dyDescent="0.25">
      <c r="A52" s="5" t="s">
        <v>11</v>
      </c>
      <c r="B52" s="6">
        <v>20250529</v>
      </c>
      <c r="C52" s="5">
        <v>11.97</v>
      </c>
      <c r="D52" s="5">
        <v>12.07</v>
      </c>
      <c r="E52" s="5">
        <v>11.79</v>
      </c>
      <c r="F52" s="5">
        <v>11.88</v>
      </c>
      <c r="G52" s="5">
        <v>11.88</v>
      </c>
      <c r="H52" s="12">
        <v>0</v>
      </c>
      <c r="I52" s="5">
        <v>0</v>
      </c>
      <c r="J52" s="5">
        <v>21979.16</v>
      </c>
      <c r="K52" s="5">
        <v>26170.308000000001</v>
      </c>
      <c r="L52" s="5"/>
      <c r="M52" s="5"/>
      <c r="N52" s="7">
        <f t="shared" si="3"/>
        <v>1.6680253202681703</v>
      </c>
      <c r="O52" s="7">
        <f t="shared" si="4"/>
        <v>3.1743655610349091</v>
      </c>
      <c r="P52" s="7">
        <f t="shared" si="5"/>
        <v>4.8275986893913698</v>
      </c>
      <c r="Q52" s="7">
        <f t="shared" si="6"/>
        <v>9.416277144120615</v>
      </c>
      <c r="R52" s="5">
        <f t="shared" si="7"/>
        <v>-0.11</v>
      </c>
      <c r="S52" s="7">
        <f t="shared" si="8"/>
        <v>-0.46823236921782313</v>
      </c>
      <c r="T52" s="8">
        <f>IF(表3[[#This Row],[Z-test ON delta change]]&gt;0,1-_xlfn.NORM.S.DIST(S52,TRUE),_xlfn.NORM.S.DIST(S52,TRUE))</f>
        <v>0.31980921330415446</v>
      </c>
      <c r="W52" s="2"/>
      <c r="X52" s="2"/>
      <c r="Y52" s="2"/>
    </row>
    <row r="53" spans="1:25" ht="20.25" x14ac:dyDescent="0.25">
      <c r="A53" s="5" t="s">
        <v>11</v>
      </c>
      <c r="B53" s="6">
        <v>20250528</v>
      </c>
      <c r="C53" s="5">
        <v>11.8</v>
      </c>
      <c r="D53" s="5">
        <v>12.03</v>
      </c>
      <c r="E53" s="5">
        <v>11.72</v>
      </c>
      <c r="F53" s="5">
        <v>11.88</v>
      </c>
      <c r="G53" s="5">
        <v>11.77</v>
      </c>
      <c r="H53" s="12">
        <v>0.11</v>
      </c>
      <c r="I53" s="5">
        <v>0.93459999999999999</v>
      </c>
      <c r="J53" s="5">
        <v>18889.939999999999</v>
      </c>
      <c r="K53" s="5">
        <v>22463.912</v>
      </c>
      <c r="L53" s="5"/>
      <c r="M53" s="5"/>
      <c r="N53" s="7">
        <f t="shared" si="3"/>
        <v>1.5063402407667386</v>
      </c>
      <c r="O53" s="7">
        <f t="shared" si="4"/>
        <v>3.1595733691231991</v>
      </c>
      <c r="P53" s="7">
        <f t="shared" si="5"/>
        <v>4.3023070162689638</v>
      </c>
      <c r="Q53" s="7">
        <f t="shared" si="6"/>
        <v>9.404928278010237</v>
      </c>
      <c r="R53" s="5">
        <f t="shared" si="7"/>
        <v>0.14000000000000001</v>
      </c>
      <c r="S53" s="7">
        <f t="shared" si="8"/>
        <v>0.57708343660056427</v>
      </c>
      <c r="T53" s="8">
        <f>IF(表3[[#This Row],[Z-test ON delta change]]&gt;0,1-_xlfn.NORM.S.DIST(S53,TRUE),_xlfn.NORM.S.DIST(S53,TRUE))</f>
        <v>0.28194154642368252</v>
      </c>
      <c r="W53" s="2"/>
      <c r="X53" s="2"/>
      <c r="Y53" s="2"/>
    </row>
    <row r="54" spans="1:25" ht="20.25" x14ac:dyDescent="0.25">
      <c r="A54" s="5" t="s">
        <v>11</v>
      </c>
      <c r="B54" s="6">
        <v>20250527</v>
      </c>
      <c r="C54" s="5">
        <v>11.79</v>
      </c>
      <c r="D54" s="5">
        <v>11.85</v>
      </c>
      <c r="E54" s="5">
        <v>11.61</v>
      </c>
      <c r="F54" s="5">
        <v>11.77</v>
      </c>
      <c r="G54" s="5">
        <v>11.8</v>
      </c>
      <c r="H54" s="12">
        <v>-0.03</v>
      </c>
      <c r="I54" s="5">
        <v>-0.25419999999999998</v>
      </c>
      <c r="J54" s="5">
        <v>16313.91</v>
      </c>
      <c r="K54" s="5">
        <v>19122.388999999999</v>
      </c>
      <c r="L54" s="5"/>
      <c r="M54" s="5"/>
      <c r="N54" s="7">
        <f t="shared" si="3"/>
        <v>1.6532331283564605</v>
      </c>
      <c r="O54" s="7">
        <f t="shared" si="4"/>
        <v>2.7959667755022255</v>
      </c>
      <c r="P54" s="7">
        <f t="shared" si="5"/>
        <v>4.3901792056853477</v>
      </c>
      <c r="Q54" s="7">
        <f t="shared" si="6"/>
        <v>8.7063710873712381</v>
      </c>
      <c r="R54" s="5">
        <f t="shared" si="7"/>
        <v>-0.24</v>
      </c>
      <c r="S54" s="7">
        <f t="shared" si="8"/>
        <v>-1.0117965882433846</v>
      </c>
      <c r="T54" s="8">
        <f>IF(表3[[#This Row],[Z-test ON delta change]]&gt;0,1-_xlfn.NORM.S.DIST(S54,TRUE),_xlfn.NORM.S.DIST(S54,TRUE))</f>
        <v>0.15581766079960604</v>
      </c>
      <c r="W54" s="2"/>
      <c r="X54" s="2"/>
      <c r="Y54" s="2"/>
    </row>
    <row r="55" spans="1:25" ht="20.25" x14ac:dyDescent="0.25">
      <c r="A55" s="5" t="s">
        <v>11</v>
      </c>
      <c r="B55" s="6">
        <v>20250526</v>
      </c>
      <c r="C55" s="5">
        <v>11.61</v>
      </c>
      <c r="D55" s="5">
        <v>11.9</v>
      </c>
      <c r="E55" s="5">
        <v>11.52</v>
      </c>
      <c r="F55" s="5">
        <v>11.8</v>
      </c>
      <c r="G55" s="5">
        <v>11.59</v>
      </c>
      <c r="H55" s="12">
        <v>0.21</v>
      </c>
      <c r="I55" s="5">
        <v>1.8119000000000001</v>
      </c>
      <c r="J55" s="5">
        <v>22361.95</v>
      </c>
      <c r="K55" s="5">
        <v>26303.339</v>
      </c>
      <c r="L55" s="5"/>
      <c r="M55" s="5"/>
      <c r="N55" s="7">
        <f t="shared" si="3"/>
        <v>1.142733647145765</v>
      </c>
      <c r="O55" s="7">
        <f t="shared" si="4"/>
        <v>2.736946077328887</v>
      </c>
      <c r="P55" s="7">
        <f t="shared" si="5"/>
        <v>3.8212344250306716</v>
      </c>
      <c r="Q55" s="7">
        <f t="shared" si="6"/>
        <v>8.7191280005119225</v>
      </c>
      <c r="R55" s="5">
        <f t="shared" si="7"/>
        <v>0.28000000000000003</v>
      </c>
      <c r="S55" s="7">
        <f t="shared" si="8"/>
        <v>1.1624602878588612</v>
      </c>
      <c r="T55" s="8">
        <f>IF(表3[[#This Row],[Z-test ON delta change]]&gt;0,1-_xlfn.NORM.S.DIST(S55,TRUE),_xlfn.NORM.S.DIST(S55,TRUE))</f>
        <v>0.12252427334924898</v>
      </c>
      <c r="W55" s="2"/>
      <c r="X55" s="2"/>
      <c r="Y55" s="2"/>
    </row>
    <row r="56" spans="1:25" ht="20.25" x14ac:dyDescent="0.25">
      <c r="A56" s="5" t="s">
        <v>11</v>
      </c>
      <c r="B56" s="6">
        <v>20250523</v>
      </c>
      <c r="C56" s="5">
        <v>11.72</v>
      </c>
      <c r="D56" s="5">
        <v>11.82</v>
      </c>
      <c r="E56" s="5">
        <v>11.58</v>
      </c>
      <c r="F56" s="5">
        <v>11.59</v>
      </c>
      <c r="G56" s="5">
        <v>11.66</v>
      </c>
      <c r="H56" s="12">
        <v>-7.0000000000000007E-2</v>
      </c>
      <c r="I56" s="5">
        <v>-0.60029999999999994</v>
      </c>
      <c r="J56" s="5">
        <v>16766.419999999998</v>
      </c>
      <c r="K56" s="5">
        <v>19635.643</v>
      </c>
      <c r="L56" s="5"/>
      <c r="M56" s="5"/>
      <c r="N56" s="7">
        <f t="shared" si="3"/>
        <v>1.5942124301831218</v>
      </c>
      <c r="O56" s="7">
        <f t="shared" si="4"/>
        <v>2.6785007778849064</v>
      </c>
      <c r="P56" s="7">
        <f t="shared" si="5"/>
        <v>3.4459448075834804</v>
      </c>
      <c r="Q56" s="7">
        <f t="shared" si="6"/>
        <v>9.2444196736343258</v>
      </c>
      <c r="R56" s="5">
        <f t="shared" si="7"/>
        <v>0.15</v>
      </c>
      <c r="S56" s="7">
        <f t="shared" si="8"/>
        <v>0.61889606883329973</v>
      </c>
      <c r="T56" s="8">
        <f>IF(表3[[#This Row],[Z-test ON delta change]]&gt;0,1-_xlfn.NORM.S.DIST(S56,TRUE),_xlfn.NORM.S.DIST(S56,TRUE))</f>
        <v>0.26799241421842668</v>
      </c>
      <c r="W56" s="2"/>
      <c r="X56" s="2"/>
      <c r="Y56" s="2"/>
    </row>
    <row r="57" spans="1:25" ht="20.25" x14ac:dyDescent="0.25">
      <c r="A57" s="5" t="s">
        <v>11</v>
      </c>
      <c r="B57" s="6">
        <v>20250522</v>
      </c>
      <c r="C57" s="5">
        <v>11.81</v>
      </c>
      <c r="D57" s="5">
        <v>12.06</v>
      </c>
      <c r="E57" s="5">
        <v>11.66</v>
      </c>
      <c r="F57" s="5">
        <v>11.66</v>
      </c>
      <c r="G57" s="5">
        <v>11.88</v>
      </c>
      <c r="H57" s="12">
        <v>-0.22</v>
      </c>
      <c r="I57" s="5">
        <v>-1.8519000000000001</v>
      </c>
      <c r="J57" s="5">
        <v>26905.31</v>
      </c>
      <c r="K57" s="5">
        <v>31969.93</v>
      </c>
      <c r="L57" s="5"/>
      <c r="M57" s="5"/>
      <c r="N57" s="7">
        <f t="shared" si="3"/>
        <v>1.0842883477017844</v>
      </c>
      <c r="O57" s="7">
        <f t="shared" si="4"/>
        <v>1.8517323774003587</v>
      </c>
      <c r="P57" s="7">
        <f t="shared" si="5"/>
        <v>3.5084088315581514</v>
      </c>
      <c r="Q57" s="7">
        <f t="shared" si="6"/>
        <v>8.9763973586716759</v>
      </c>
      <c r="R57" s="5">
        <f t="shared" si="7"/>
        <v>-0.52</v>
      </c>
      <c r="S57" s="7">
        <f t="shared" si="8"/>
        <v>-2.1825502907599783</v>
      </c>
      <c r="T57" s="8">
        <f>IF(表3[[#This Row],[Z-test ON delta change]]&gt;0,1-_xlfn.NORM.S.DIST(S57,TRUE),_xlfn.NORM.S.DIST(S57,TRUE))</f>
        <v>1.453447194584748E-2</v>
      </c>
      <c r="W57" s="2"/>
      <c r="X57" s="2"/>
      <c r="Y57" s="2"/>
    </row>
    <row r="58" spans="1:25" ht="20.25" x14ac:dyDescent="0.25">
      <c r="A58" s="5" t="s">
        <v>11</v>
      </c>
      <c r="B58" s="6">
        <v>20250521</v>
      </c>
      <c r="C58" s="5">
        <v>11.57</v>
      </c>
      <c r="D58" s="5">
        <v>11.92</v>
      </c>
      <c r="E58" s="5">
        <v>11.57</v>
      </c>
      <c r="F58" s="5">
        <v>11.88</v>
      </c>
      <c r="G58" s="5">
        <v>11.58</v>
      </c>
      <c r="H58" s="12">
        <v>0.3</v>
      </c>
      <c r="I58" s="5">
        <v>2.5907</v>
      </c>
      <c r="J58" s="5">
        <v>33373.42</v>
      </c>
      <c r="K58" s="5">
        <v>39366.084000000003</v>
      </c>
      <c r="L58" s="5"/>
      <c r="M58" s="5"/>
      <c r="N58" s="7">
        <f t="shared" si="3"/>
        <v>0.76744402969857417</v>
      </c>
      <c r="O58" s="7">
        <f t="shared" si="4"/>
        <v>2.4241204838563672</v>
      </c>
      <c r="P58" s="7">
        <f t="shared" si="5"/>
        <v>3.2319035339841045</v>
      </c>
      <c r="Q58" s="7">
        <f t="shared" si="6"/>
        <v>9.415224617519943</v>
      </c>
      <c r="R58" s="5">
        <f t="shared" si="7"/>
        <v>0.27</v>
      </c>
      <c r="S58" s="7">
        <f t="shared" si="8"/>
        <v>1.1206476556261258</v>
      </c>
      <c r="T58" s="8">
        <f>IF(表3[[#This Row],[Z-test ON delta change]]&gt;0,1-_xlfn.NORM.S.DIST(S58,TRUE),_xlfn.NORM.S.DIST(S58,TRUE))</f>
        <v>0.1312189356577802</v>
      </c>
      <c r="W58" s="2"/>
      <c r="X58" s="2"/>
      <c r="Y58" s="2"/>
    </row>
    <row r="59" spans="1:25" ht="20.25" x14ac:dyDescent="0.25">
      <c r="A59" s="5" t="s">
        <v>11</v>
      </c>
      <c r="B59" s="6">
        <v>20250520</v>
      </c>
      <c r="C59" s="5">
        <v>11.43</v>
      </c>
      <c r="D59" s="5">
        <v>11.75</v>
      </c>
      <c r="E59" s="5">
        <v>11.33</v>
      </c>
      <c r="F59" s="5">
        <v>11.58</v>
      </c>
      <c r="G59" s="5">
        <v>11.55</v>
      </c>
      <c r="H59" s="12">
        <v>0.03</v>
      </c>
      <c r="I59" s="5">
        <v>0.25969999999999999</v>
      </c>
      <c r="J59" s="5">
        <v>25905.119999999999</v>
      </c>
      <c r="K59" s="5">
        <v>29905.519</v>
      </c>
      <c r="L59" s="5"/>
      <c r="M59" s="5"/>
      <c r="N59" s="7">
        <f t="shared" si="3"/>
        <v>1.656676454157793</v>
      </c>
      <c r="O59" s="7">
        <f t="shared" si="4"/>
        <v>2.4644595042855304</v>
      </c>
      <c r="P59" s="7">
        <f t="shared" si="5"/>
        <v>4.1304495457826764</v>
      </c>
      <c r="Q59" s="7">
        <f t="shared" si="6"/>
        <v>10.282580842748104</v>
      </c>
      <c r="R59" s="5">
        <f t="shared" si="7"/>
        <v>-0.26</v>
      </c>
      <c r="S59" s="7">
        <f t="shared" si="8"/>
        <v>-1.0954218527088557</v>
      </c>
      <c r="T59" s="8">
        <f>IF(表3[[#This Row],[Z-test ON delta change]]&gt;0,1-_xlfn.NORM.S.DIST(S59,TRUE),_xlfn.NORM.S.DIST(S59,TRUE))</f>
        <v>0.13666593235622937</v>
      </c>
      <c r="W59" s="2"/>
      <c r="X59" s="2"/>
      <c r="Y59" s="2"/>
    </row>
    <row r="60" spans="1:25" ht="20.25" x14ac:dyDescent="0.25">
      <c r="A60" s="5" t="s">
        <v>11</v>
      </c>
      <c r="B60" s="6">
        <v>20250519</v>
      </c>
      <c r="C60" s="5">
        <v>11.34</v>
      </c>
      <c r="D60" s="5">
        <v>11.57</v>
      </c>
      <c r="E60" s="5">
        <v>11.24</v>
      </c>
      <c r="F60" s="5">
        <v>11.55</v>
      </c>
      <c r="G60" s="5">
        <v>11.26</v>
      </c>
      <c r="H60" s="12">
        <v>0.28999999999999998</v>
      </c>
      <c r="I60" s="5">
        <v>2.5754999999999999</v>
      </c>
      <c r="J60" s="5">
        <v>39361.440000000002</v>
      </c>
      <c r="K60" s="5">
        <v>44711.057999999997</v>
      </c>
      <c r="L60" s="5"/>
      <c r="M60" s="5"/>
      <c r="N60" s="7">
        <f t="shared" si="3"/>
        <v>0.80778305012773732</v>
      </c>
      <c r="O60" s="7">
        <f t="shared" si="4"/>
        <v>2.4737730916248832</v>
      </c>
      <c r="P60" s="7">
        <f t="shared" si="5"/>
        <v>4.1417984118930535</v>
      </c>
      <c r="Q60" s="7">
        <f t="shared" si="6"/>
        <v>10.268482515566001</v>
      </c>
      <c r="R60" s="5">
        <f t="shared" si="7"/>
        <v>0.3</v>
      </c>
      <c r="S60" s="7">
        <f t="shared" si="8"/>
        <v>1.2460855523243322</v>
      </c>
      <c r="T60" s="8">
        <f>IF(表3[[#This Row],[Z-test ON delta change]]&gt;0,1-_xlfn.NORM.S.DIST(S60,TRUE),_xlfn.NORM.S.DIST(S60,TRUE))</f>
        <v>0.10636649417458666</v>
      </c>
      <c r="W60" s="2"/>
      <c r="X60" s="2"/>
      <c r="Y60" s="2"/>
    </row>
    <row r="61" spans="1:25" ht="20.25" x14ac:dyDescent="0.25">
      <c r="A61" s="5" t="s">
        <v>11</v>
      </c>
      <c r="B61" s="6">
        <v>20250516</v>
      </c>
      <c r="C61" s="5">
        <v>11.3</v>
      </c>
      <c r="D61" s="5">
        <v>11.39</v>
      </c>
      <c r="E61" s="5">
        <v>11.2</v>
      </c>
      <c r="F61" s="5">
        <v>11.26</v>
      </c>
      <c r="G61" s="5">
        <v>11.27</v>
      </c>
      <c r="H61" s="12">
        <v>-0.01</v>
      </c>
      <c r="I61" s="5">
        <v>-8.8700000000000001E-2</v>
      </c>
      <c r="J61" s="5">
        <v>19487.45</v>
      </c>
      <c r="K61" s="5">
        <v>22016.984</v>
      </c>
      <c r="L61" s="5"/>
      <c r="M61" s="5"/>
      <c r="N61" s="7">
        <f t="shared" si="3"/>
        <v>1.6659900414971458</v>
      </c>
      <c r="O61" s="7">
        <f t="shared" si="4"/>
        <v>3.3340153617653163</v>
      </c>
      <c r="P61" s="7">
        <f t="shared" si="5"/>
        <v>4.6602054769857872</v>
      </c>
      <c r="Q61" s="7">
        <f t="shared" si="6"/>
        <v>11.107840686782756</v>
      </c>
      <c r="R61" s="5">
        <f t="shared" si="7"/>
        <v>-0.01</v>
      </c>
      <c r="S61" s="7">
        <f t="shared" si="8"/>
        <v>-5.0106046890468173E-2</v>
      </c>
      <c r="T61" s="8">
        <f>IF(表3[[#This Row],[Z-test ON delta change]]&gt;0,1-_xlfn.NORM.S.DIST(S61,TRUE),_xlfn.NORM.S.DIST(S61,TRUE))</f>
        <v>0.48001894053561278</v>
      </c>
      <c r="W61" s="2"/>
      <c r="X61" s="2"/>
      <c r="Y61" s="2"/>
    </row>
    <row r="62" spans="1:25" ht="20.25" x14ac:dyDescent="0.25">
      <c r="A62" s="5" t="s">
        <v>11</v>
      </c>
      <c r="B62" s="6">
        <v>20250515</v>
      </c>
      <c r="C62" s="5">
        <v>11.3</v>
      </c>
      <c r="D62" s="5">
        <v>11.38</v>
      </c>
      <c r="E62" s="5">
        <v>11.2</v>
      </c>
      <c r="F62" s="5">
        <v>11.27</v>
      </c>
      <c r="G62" s="5">
        <v>11.27</v>
      </c>
      <c r="H62" s="12">
        <v>0</v>
      </c>
      <c r="I62" s="5">
        <v>0</v>
      </c>
      <c r="J62" s="5">
        <v>12867.51</v>
      </c>
      <c r="K62" s="5">
        <v>14516.348</v>
      </c>
      <c r="L62" s="5"/>
      <c r="M62" s="5"/>
      <c r="N62" s="7">
        <f t="shared" si="3"/>
        <v>1.6680253202681703</v>
      </c>
      <c r="O62" s="7">
        <f t="shared" si="4"/>
        <v>2.9942154354886417</v>
      </c>
      <c r="P62" s="7">
        <f t="shared" si="5"/>
        <v>4.517331042038693</v>
      </c>
      <c r="Q62" s="7">
        <f t="shared" si="6"/>
        <v>11.000711623854924</v>
      </c>
      <c r="R62" s="5">
        <f t="shared" si="7"/>
        <v>0.16</v>
      </c>
      <c r="S62" s="7">
        <f t="shared" si="8"/>
        <v>0.6607087010660353</v>
      </c>
      <c r="T62" s="8">
        <f>IF(表3[[#This Row],[Z-test ON delta change]]&gt;0,1-_xlfn.NORM.S.DIST(S62,TRUE),_xlfn.NORM.S.DIST(S62,TRUE))</f>
        <v>0.25439957134382063</v>
      </c>
      <c r="W62" s="2"/>
      <c r="X62" s="2"/>
      <c r="Y62" s="2"/>
    </row>
    <row r="63" spans="1:25" ht="20.25" x14ac:dyDescent="0.25">
      <c r="A63" s="5" t="s">
        <v>11</v>
      </c>
      <c r="B63" s="6">
        <v>20250514</v>
      </c>
      <c r="C63" s="5">
        <v>11.5</v>
      </c>
      <c r="D63" s="5">
        <v>11.5</v>
      </c>
      <c r="E63" s="5">
        <v>11.23</v>
      </c>
      <c r="F63" s="5">
        <v>11.27</v>
      </c>
      <c r="G63" s="5">
        <v>11.43</v>
      </c>
      <c r="H63" s="12">
        <v>-0.16</v>
      </c>
      <c r="I63" s="5">
        <v>-1.3997999999999999</v>
      </c>
      <c r="J63" s="5">
        <v>16406.87</v>
      </c>
      <c r="K63" s="5">
        <v>18579.504000000001</v>
      </c>
      <c r="L63" s="5"/>
      <c r="M63" s="5"/>
      <c r="N63" s="7">
        <f t="shared" si="3"/>
        <v>1.3261901152204714</v>
      </c>
      <c r="O63" s="7">
        <f t="shared" si="4"/>
        <v>2.8493057217705227</v>
      </c>
      <c r="P63" s="7">
        <f t="shared" si="5"/>
        <v>4.4841059766972577</v>
      </c>
      <c r="Q63" s="7">
        <f t="shared" si="6"/>
        <v>10.778131628182937</v>
      </c>
      <c r="R63" s="5">
        <f t="shared" si="7"/>
        <v>-0.06</v>
      </c>
      <c r="S63" s="7">
        <f t="shared" si="8"/>
        <v>-0.25916920805414562</v>
      </c>
      <c r="T63" s="8">
        <f>IF(表3[[#This Row],[Z-test ON delta change]]&gt;0,1-_xlfn.NORM.S.DIST(S63,TRUE),_xlfn.NORM.S.DIST(S63,TRUE))</f>
        <v>0.39775234400723081</v>
      </c>
      <c r="W63" s="2"/>
      <c r="X63" s="2"/>
      <c r="Y63" s="2"/>
    </row>
    <row r="64" spans="1:25" ht="20.25" x14ac:dyDescent="0.25">
      <c r="A64" s="5" t="s">
        <v>11</v>
      </c>
      <c r="B64" s="6">
        <v>20250513</v>
      </c>
      <c r="C64" s="5">
        <v>11.65</v>
      </c>
      <c r="D64" s="5">
        <v>11.65</v>
      </c>
      <c r="E64" s="5">
        <v>11.4</v>
      </c>
      <c r="F64" s="5">
        <v>11.43</v>
      </c>
      <c r="G64" s="5">
        <v>11.53</v>
      </c>
      <c r="H64" s="12">
        <v>-0.1</v>
      </c>
      <c r="I64" s="5">
        <v>-0.86729999999999996</v>
      </c>
      <c r="J64" s="5">
        <v>11997.61</v>
      </c>
      <c r="K64" s="5">
        <v>13781.299000000001</v>
      </c>
      <c r="L64" s="5"/>
      <c r="M64" s="5"/>
      <c r="N64" s="7">
        <f t="shared" si="3"/>
        <v>1.5231156065500511</v>
      </c>
      <c r="O64" s="7">
        <f t="shared" si="4"/>
        <v>3.1579158614767859</v>
      </c>
      <c r="P64" s="7">
        <f t="shared" si="5"/>
        <v>4.8004939884524767</v>
      </c>
      <c r="Q64" s="14" t="s">
        <v>15</v>
      </c>
      <c r="R64" s="5">
        <f t="shared" si="7"/>
        <v>-0.15000000000000002</v>
      </c>
      <c r="S64" s="7">
        <f t="shared" si="8"/>
        <v>-0.63548289814876524</v>
      </c>
      <c r="T64" s="8">
        <f>IF(表3[[#This Row],[Z-test ON delta change]]&gt;0,1-_xlfn.NORM.S.DIST(S64,TRUE),_xlfn.NORM.S.DIST(S64,TRUE))</f>
        <v>0.26255675853457744</v>
      </c>
      <c r="W64" s="2"/>
      <c r="X64" s="2"/>
      <c r="Y64" s="2"/>
    </row>
    <row r="65" spans="1:25" ht="20.25" x14ac:dyDescent="0.25">
      <c r="A65" s="5" t="s">
        <v>11</v>
      </c>
      <c r="B65" s="6">
        <v>20250512</v>
      </c>
      <c r="C65" s="5">
        <v>11.6</v>
      </c>
      <c r="D65" s="5">
        <v>11.64</v>
      </c>
      <c r="E65" s="5">
        <v>11.42</v>
      </c>
      <c r="F65" s="5">
        <v>11.53</v>
      </c>
      <c r="G65" s="5">
        <v>11.48</v>
      </c>
      <c r="H65" s="12">
        <v>0.05</v>
      </c>
      <c r="I65" s="5">
        <v>0.4355</v>
      </c>
      <c r="J65" s="5">
        <v>11435.4</v>
      </c>
      <c r="K65" s="5">
        <v>13191.571</v>
      </c>
      <c r="L65" s="5"/>
      <c r="M65" s="5"/>
      <c r="N65" s="7">
        <f t="shared" si="3"/>
        <v>1.6348002549267351</v>
      </c>
      <c r="O65" s="7">
        <f t="shared" si="4"/>
        <v>3.2773783819024258</v>
      </c>
      <c r="P65" s="7">
        <f t="shared" si="5"/>
        <v>4.9245196032469192</v>
      </c>
      <c r="Q65" s="14"/>
      <c r="R65" s="5">
        <f t="shared" si="7"/>
        <v>0.09</v>
      </c>
      <c r="S65" s="7">
        <f t="shared" si="8"/>
        <v>0.36802027543688676</v>
      </c>
      <c r="T65" s="8">
        <f>IF(表3[[#This Row],[Z-test ON delta change]]&gt;0,1-_xlfn.NORM.S.DIST(S65,TRUE),_xlfn.NORM.S.DIST(S65,TRUE))</f>
        <v>0.35642905796657942</v>
      </c>
      <c r="W65" s="2"/>
      <c r="X65" s="2"/>
      <c r="Y65" s="2"/>
    </row>
    <row r="66" spans="1:25" ht="20.25" x14ac:dyDescent="0.25">
      <c r="A66" s="5" t="s">
        <v>11</v>
      </c>
      <c r="B66" s="6">
        <v>20250509</v>
      </c>
      <c r="C66" s="5">
        <v>11.6</v>
      </c>
      <c r="D66" s="5">
        <v>11.6</v>
      </c>
      <c r="E66" s="5">
        <v>11.42</v>
      </c>
      <c r="F66" s="5">
        <v>11.48</v>
      </c>
      <c r="G66" s="5">
        <v>11.52</v>
      </c>
      <c r="H66" s="12">
        <v>-0.04</v>
      </c>
      <c r="I66" s="5">
        <v>-0.34720000000000001</v>
      </c>
      <c r="J66" s="5">
        <v>12540.77</v>
      </c>
      <c r="K66" s="5">
        <v>14406.472</v>
      </c>
      <c r="L66" s="5"/>
      <c r="M66" s="5"/>
      <c r="N66" s="7">
        <f t="shared" si="3"/>
        <v>1.6425781269756909</v>
      </c>
      <c r="O66" s="7">
        <f t="shared" si="4"/>
        <v>3.2897193483201841</v>
      </c>
      <c r="P66" s="7">
        <f t="shared" si="5"/>
        <v>4.8485803268894969</v>
      </c>
      <c r="Q66" s="14"/>
      <c r="R66" s="5">
        <f t="shared" si="7"/>
        <v>-0.08</v>
      </c>
      <c r="S66" s="7">
        <f t="shared" ref="S66:S97" si="9">(R66-$L$2)/$M$2</f>
        <v>-0.34279447251961664</v>
      </c>
      <c r="T66" s="8">
        <f>IF(表3[[#This Row],[Z-test ON delta change]]&gt;0,1-_xlfn.NORM.S.DIST(S66,TRUE),_xlfn.NORM.S.DIST(S66,TRUE))</f>
        <v>0.36587654229212996</v>
      </c>
      <c r="W66" s="2"/>
      <c r="X66" s="2"/>
      <c r="Y66" s="2"/>
    </row>
    <row r="67" spans="1:25" ht="20.25" x14ac:dyDescent="0.25">
      <c r="A67" s="5" t="s">
        <v>11</v>
      </c>
      <c r="B67" s="6">
        <v>20250508</v>
      </c>
      <c r="C67" s="5">
        <v>11.6</v>
      </c>
      <c r="D67" s="5">
        <v>11.6</v>
      </c>
      <c r="E67" s="5">
        <v>11.45</v>
      </c>
      <c r="F67" s="5">
        <v>11.52</v>
      </c>
      <c r="G67" s="5">
        <v>11.48</v>
      </c>
      <c r="H67" s="12">
        <v>0.04</v>
      </c>
      <c r="I67" s="5">
        <v>0.34839999999999999</v>
      </c>
      <c r="J67" s="5">
        <v>10602.81</v>
      </c>
      <c r="K67" s="5">
        <v>12246.692999999999</v>
      </c>
      <c r="L67" s="5"/>
      <c r="M67" s="5"/>
      <c r="N67" s="7">
        <f t="shared" ref="N67:N69" si="10">_xlfn.NORM.DIST($H67,$L$2,$M$2,FALSE)</f>
        <v>1.6471412213444931</v>
      </c>
      <c r="O67" s="7">
        <f t="shared" ref="O67:O68" si="11">N67+N68</f>
        <v>3.2060021999138058</v>
      </c>
      <c r="P67" s="7">
        <f t="shared" ref="P67" si="12">SUM(N67:N69)</f>
        <v>4.6514475245099884</v>
      </c>
      <c r="Q67" s="14"/>
      <c r="R67" s="5">
        <f t="shared" si="7"/>
        <v>-4.9999999999999996E-2</v>
      </c>
      <c r="S67" s="7">
        <f t="shared" si="9"/>
        <v>-0.21735657582141013</v>
      </c>
      <c r="T67" s="8">
        <f>IF(表3[[#This Row],[Z-test ON delta change]]&gt;0,1-_xlfn.NORM.S.DIST(S67,TRUE),_xlfn.NORM.S.DIST(S67,TRUE))</f>
        <v>0.41396523483548398</v>
      </c>
      <c r="W67" s="2"/>
      <c r="X67" s="2"/>
      <c r="Y67" s="2"/>
    </row>
    <row r="68" spans="1:25" ht="20.25" x14ac:dyDescent="0.25">
      <c r="A68" s="5" t="s">
        <v>11</v>
      </c>
      <c r="B68" s="6">
        <v>20250507</v>
      </c>
      <c r="C68" s="5">
        <v>11.41</v>
      </c>
      <c r="D68" s="5">
        <v>11.56</v>
      </c>
      <c r="E68" s="5">
        <v>11.41</v>
      </c>
      <c r="F68" s="5">
        <v>11.48</v>
      </c>
      <c r="G68" s="5">
        <v>11.39</v>
      </c>
      <c r="H68" s="12">
        <v>0.09</v>
      </c>
      <c r="I68" s="5">
        <v>0.79020000000000001</v>
      </c>
      <c r="J68" s="5">
        <v>11158.64</v>
      </c>
      <c r="K68" s="5">
        <v>12836.880999999999</v>
      </c>
      <c r="L68" s="5"/>
      <c r="M68" s="5"/>
      <c r="N68" s="7">
        <f t="shared" si="10"/>
        <v>1.5588609785693126</v>
      </c>
      <c r="O68" s="7">
        <f t="shared" si="11"/>
        <v>3.0043063031654951</v>
      </c>
      <c r="P68" s="10" t="s">
        <v>15</v>
      </c>
      <c r="Q68" s="14"/>
      <c r="R68" s="5">
        <f t="shared" si="7"/>
        <v>-4.0000000000000008E-2</v>
      </c>
      <c r="S68" s="7">
        <f t="shared" si="9"/>
        <v>-0.1755439435886747</v>
      </c>
      <c r="T68" s="8">
        <f>IF(表3[[#This Row],[Z-test ON delta change]]&gt;0,1-_xlfn.NORM.S.DIST(S68,TRUE),_xlfn.NORM.S.DIST(S68,TRUE))</f>
        <v>0.43032612241156609</v>
      </c>
      <c r="W68" s="2"/>
      <c r="X68" s="2"/>
      <c r="Y68" s="2"/>
    </row>
    <row r="69" spans="1:25" ht="20.25" x14ac:dyDescent="0.25">
      <c r="A69" s="5" t="s">
        <v>11</v>
      </c>
      <c r="B69" s="6">
        <v>20250506</v>
      </c>
      <c r="C69" s="5">
        <v>11.27</v>
      </c>
      <c r="D69" s="5">
        <v>11.47</v>
      </c>
      <c r="E69" s="5">
        <v>11.27</v>
      </c>
      <c r="F69" s="5">
        <v>11.39</v>
      </c>
      <c r="G69" s="5">
        <v>11.26</v>
      </c>
      <c r="H69" s="12">
        <v>0.13</v>
      </c>
      <c r="I69" s="5">
        <v>1.1545000000000001</v>
      </c>
      <c r="J69" s="5">
        <v>16368.03</v>
      </c>
      <c r="K69" s="5">
        <v>18620.592000000001</v>
      </c>
      <c r="L69" s="5"/>
      <c r="M69" s="5"/>
      <c r="N69" s="7">
        <f t="shared" si="10"/>
        <v>1.4454453245961825</v>
      </c>
      <c r="O69" s="10" t="s">
        <v>15</v>
      </c>
      <c r="P69" s="10"/>
      <c r="Q69" s="14"/>
      <c r="R69" s="9" t="s">
        <v>15</v>
      </c>
      <c r="S69" s="10" t="s">
        <v>16</v>
      </c>
      <c r="T69" s="13" t="s">
        <v>26</v>
      </c>
      <c r="W69" s="3"/>
      <c r="X69" s="2"/>
      <c r="Y69" s="2"/>
    </row>
  </sheetData>
  <phoneticPr fontId="1" type="noConversion"/>
  <conditionalFormatting sqref="S1:S1048576">
    <cfRule type="top10" priority="11" rank="5"/>
  </conditionalFormatting>
  <conditionalFormatting sqref="S2:S68">
    <cfRule type="top10" dxfId="16" priority="9" bottom="1" rank="5"/>
    <cfRule type="top10" dxfId="15" priority="10" rank="5"/>
  </conditionalFormatting>
  <conditionalFormatting sqref="O2:O68">
    <cfRule type="top10" dxfId="14" priority="8" bottom="1" rank="5"/>
  </conditionalFormatting>
  <conditionalFormatting sqref="P1:P1048576">
    <cfRule type="top10" dxfId="13" priority="7" bottom="1" rank="5"/>
  </conditionalFormatting>
  <conditionalFormatting sqref="Q1:Q1048576">
    <cfRule type="top10" dxfId="12" priority="6" bottom="1" rank="5"/>
  </conditionalFormatting>
  <conditionalFormatting sqref="Z1">
    <cfRule type="top10" priority="5" rank="5"/>
  </conditionalFormatting>
  <conditionalFormatting sqref="X1">
    <cfRule type="top10" dxfId="11" priority="4" bottom="1" rank="5"/>
  </conditionalFormatting>
  <conditionalFormatting sqref="Y1">
    <cfRule type="top10" dxfId="10" priority="3" bottom="1" rank="5"/>
  </conditionalFormatting>
  <conditionalFormatting sqref="T1:T68">
    <cfRule type="cellIs" dxfId="9" priority="2" operator="lessThan">
      <formula>0.05</formula>
    </cfRule>
  </conditionalFormatting>
  <pageMargins left="0.7" right="0.7" top="0.75" bottom="0.75" header="0.3" footer="0.3"/>
  <ignoredErrors>
    <ignoredError sqref="T69" calculatedColumn="1"/>
  </ignoredErrors>
  <drawing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Z.TEST</vt:lpstr>
      <vt:lpstr>2024.5.1</vt:lpstr>
      <vt:lpstr>2025.5.1</vt:lpstr>
      <vt:lpstr>'2024.5.1'!_688057.SH_20240501_to_20250811</vt:lpstr>
      <vt:lpstr>'2025.5.1'!_688057.SH_20250501_to_20250810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2025-08-13T09:22:57Z</dcterms:modified>
</cp:coreProperties>
</file>