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ocuments/"/>
    </mc:Choice>
  </mc:AlternateContent>
  <xr:revisionPtr revIDLastSave="0" documentId="13_ncr:1_{5B98CF6A-A5BF-BA43-98B8-F0B75B45A9FD}" xr6:coauthVersionLast="43" xr6:coauthVersionMax="43" xr10:uidLastSave="{00000000-0000-0000-0000-000000000000}"/>
  <bookViews>
    <workbookView xWindow="0" yWindow="460" windowWidth="33600" windowHeight="18860" activeTab="3" xr2:uid="{B483DFEA-1FA4-1E43-885B-26B5A2FE32CF}"/>
  </bookViews>
  <sheets>
    <sheet name="表5-3" sheetId="1" r:id="rId1"/>
    <sheet name="表5-4" sheetId="2" r:id="rId2"/>
    <sheet name="Feasibility Report 1" sheetId="5" r:id="rId3"/>
    <sheet name="图5-7" sheetId="3" r:id="rId4"/>
  </sheets>
  <definedNames>
    <definedName name="solver_adj" localSheetId="3" hidden="1">'图5-7'!$B$11:$H$15</definedName>
    <definedName name="solver_adj" localSheetId="0" hidden="1">'表5-3'!$E$14:$G$15</definedName>
    <definedName name="solver_adj" localSheetId="1" hidden="1">'表5-4'!$B$11:$G$15,'表5-4'!$J$11:$J$15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3" hidden="1">'图5-7'!$B$16:$F$16</definedName>
    <definedName name="solver_lhs1" localSheetId="0" hidden="1">'表5-3'!$E$14:$G$15</definedName>
    <definedName name="solver_lhs1" localSheetId="1" hidden="1">'表5-4'!$B$11:$G$15</definedName>
    <definedName name="solver_lhs2" localSheetId="3" hidden="1">'图5-7'!$G$11:$H$15</definedName>
    <definedName name="solver_lhs2" localSheetId="0" hidden="1">'表5-3'!$E$16:$G$16</definedName>
    <definedName name="solver_lhs2" localSheetId="1" hidden="1">'表5-4'!$B$11:$G$15</definedName>
    <definedName name="solver_lhs3" localSheetId="3" hidden="1">'图5-7'!$G$11:$H$15</definedName>
    <definedName name="solver_lhs3" localSheetId="0" hidden="1">'表5-3'!$H$5:$H$6</definedName>
    <definedName name="solver_lhs3" localSheetId="1" hidden="1">'表5-4'!$B$16:$G$16</definedName>
    <definedName name="solver_lhs4" localSheetId="3" hidden="1">'图5-7'!$I$11:$I$15</definedName>
    <definedName name="solver_lhs4" localSheetId="1" hidden="1">'表5-4'!$H$11:$H$15</definedName>
    <definedName name="solver_lhs5" localSheetId="3" hidden="1">'图5-7'!$J$11:$J$15</definedName>
    <definedName name="solver_lhs5" localSheetId="1" hidden="1">'表5-4'!$J$11:$J$15</definedName>
    <definedName name="solver_lhs6" localSheetId="3" hidden="1">'图5-7'!$J$11:$J$15</definedName>
    <definedName name="solver_lhs6" localSheetId="1" hidden="1">'表5-4'!$J$11:$J$15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3" hidden="1">5</definedName>
    <definedName name="solver_num" localSheetId="0" hidden="1">3</definedName>
    <definedName name="solver_num" localSheetId="1" hidden="1">6</definedName>
    <definedName name="solver_opt" localSheetId="3" hidden="1">'图5-7'!$C$9</definedName>
    <definedName name="solver_opt" localSheetId="0" hidden="1">'表5-3'!$E$9</definedName>
    <definedName name="solver_opt" localSheetId="1" hidden="1">'表5-4'!$B$18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3" hidden="1">3</definedName>
    <definedName name="solver_rel1" localSheetId="0" hidden="1">3</definedName>
    <definedName name="solver_rel1" localSheetId="1" hidden="1">5</definedName>
    <definedName name="solver_rel2" localSheetId="3" hidden="1">1</definedName>
    <definedName name="solver_rel2" localSheetId="0" hidden="1">2</definedName>
    <definedName name="solver_rel2" localSheetId="1" hidden="1">4</definedName>
    <definedName name="solver_rel3" localSheetId="3" hidden="1">4</definedName>
    <definedName name="solver_rel3" localSheetId="0" hidden="1">3</definedName>
    <definedName name="solver_rel3" localSheetId="1" hidden="1">2</definedName>
    <definedName name="solver_rel4" localSheetId="3" hidden="1">1</definedName>
    <definedName name="solver_rel4" localSheetId="1" hidden="1">1</definedName>
    <definedName name="solver_rel5" localSheetId="3" hidden="1">1</definedName>
    <definedName name="solver_rel5" localSheetId="1" hidden="1">5</definedName>
    <definedName name="solver_rel6" localSheetId="3" hidden="1">1</definedName>
    <definedName name="solver_rel6" localSheetId="1" hidden="1">4</definedName>
    <definedName name="solver_rhs1" localSheetId="3" hidden="1">'图5-7'!$B$7:$F$7</definedName>
    <definedName name="solver_rhs1" localSheetId="0" hidden="1">0</definedName>
    <definedName name="solver_rhs1" localSheetId="1" hidden="1">binary</definedName>
    <definedName name="solver_rhs2" localSheetId="3" hidden="1">1</definedName>
    <definedName name="solver_rhs2" localSheetId="0" hidden="1">'表5-3'!$E$7:$G$7</definedName>
    <definedName name="solver_rhs2" localSheetId="1" hidden="1">integer</definedName>
    <definedName name="solver_rhs3" localSheetId="3" hidden="1">integer</definedName>
    <definedName name="solver_rhs3" localSheetId="0" hidden="1">'表5-3'!$H$14:$H$15</definedName>
    <definedName name="solver_rhs3" localSheetId="1" hidden="1">1</definedName>
    <definedName name="solver_rhs4" localSheetId="3" hidden="1">1</definedName>
    <definedName name="solver_rhs4" localSheetId="1" hidden="1">'表5-4'!$I$11:$I$15</definedName>
    <definedName name="solver_rhs5" localSheetId="3" hidden="1">'图5-7'!$K$11:$K$15</definedName>
    <definedName name="solver_rhs5" localSheetId="1" hidden="1">binary</definedName>
    <definedName name="solver_rhs6" localSheetId="3" hidden="1">'图5-7'!#REF!</definedName>
    <definedName name="solver_rhs6" localSheetId="1" hidden="1">integer</definedName>
    <definedName name="solver_rlx" localSheetId="3" hidden="1">1</definedName>
    <definedName name="solver_rlx" localSheetId="0" hidden="1">1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3" hidden="1">2</definedName>
    <definedName name="solver_scl" localSheetId="0" hidden="1">2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3" l="1"/>
  <c r="K13" i="3"/>
  <c r="K14" i="3"/>
  <c r="K15" i="3"/>
  <c r="K11" i="3"/>
  <c r="J12" i="3"/>
  <c r="J13" i="3"/>
  <c r="J14" i="3"/>
  <c r="J15" i="3"/>
  <c r="J11" i="3"/>
  <c r="I12" i="3"/>
  <c r="I13" i="3"/>
  <c r="I14" i="3"/>
  <c r="I15" i="3"/>
  <c r="I11" i="3"/>
  <c r="F16" i="3"/>
  <c r="C9" i="3"/>
  <c r="C16" i="3"/>
  <c r="D16" i="3"/>
  <c r="E16" i="3"/>
  <c r="B16" i="3"/>
  <c r="I12" i="2" l="1"/>
  <c r="I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11" i="2"/>
  <c r="N11" i="2"/>
  <c r="O11" i="2"/>
  <c r="P11" i="2"/>
  <c r="Q11" i="2"/>
  <c r="L11" i="2"/>
  <c r="B18" i="2"/>
  <c r="H11" i="2"/>
  <c r="H12" i="2"/>
  <c r="H13" i="2"/>
  <c r="H14" i="2"/>
  <c r="H15" i="2"/>
  <c r="I13" i="2"/>
  <c r="I14" i="2"/>
  <c r="I15" i="2"/>
  <c r="B16" i="2"/>
  <c r="C16" i="2"/>
  <c r="D16" i="2"/>
  <c r="E16" i="2"/>
  <c r="F16" i="2"/>
  <c r="G16" i="2"/>
  <c r="F9" i="1"/>
  <c r="C9" i="1"/>
  <c r="B9" i="1"/>
  <c r="E9" i="1"/>
  <c r="H15" i="1"/>
  <c r="H14" i="1"/>
  <c r="F16" i="1"/>
  <c r="G16" i="1"/>
  <c r="E16" i="1"/>
  <c r="H12" i="1"/>
  <c r="H13" i="1"/>
  <c r="H11" i="1"/>
  <c r="C16" i="1"/>
  <c r="D16" i="1"/>
  <c r="B16" i="1"/>
</calcChain>
</file>

<file path=xl/sharedStrings.xml><?xml version="1.0" encoding="utf-8"?>
<sst xmlns="http://schemas.openxmlformats.org/spreadsheetml/2006/main" count="168" uniqueCount="95">
  <si>
    <t>A</t>
  </si>
  <si>
    <t>B</t>
  </si>
  <si>
    <t>C</t>
  </si>
  <si>
    <t>D</t>
  </si>
  <si>
    <t>E</t>
  </si>
  <si>
    <t>F</t>
  </si>
  <si>
    <t>月产能</t>
  </si>
  <si>
    <t>月固定成本</t>
  </si>
  <si>
    <t>a</t>
  </si>
  <si>
    <t>b</t>
  </si>
  <si>
    <t>c</t>
  </si>
  <si>
    <t>d</t>
  </si>
  <si>
    <t>e</t>
  </si>
  <si>
    <t>月需求</t>
  </si>
  <si>
    <t>TelecomOne</t>
  </si>
  <si>
    <t>HighPotic</t>
  </si>
  <si>
    <t>求和</t>
  </si>
  <si>
    <t>开/关</t>
  </si>
  <si>
    <t>累计产量</t>
  </si>
  <si>
    <t>最大产量</t>
  </si>
  <si>
    <t>产量求解答案</t>
  </si>
  <si>
    <t>供应区域</t>
  </si>
  <si>
    <t>固定成本</t>
  </si>
  <si>
    <t>低产能</t>
  </si>
  <si>
    <t>高产能</t>
  </si>
  <si>
    <t>需求</t>
  </si>
  <si>
    <t>SuiOil</t>
  </si>
  <si>
    <t>是否选低</t>
  </si>
  <si>
    <t>是否选高</t>
  </si>
  <si>
    <t>高低求和</t>
  </si>
  <si>
    <t>理论产量</t>
  </si>
  <si>
    <t>产量求和</t>
  </si>
  <si>
    <t>Microsoft Excel 16.23 Feasibility Report</t>
  </si>
  <si>
    <t>Worksheet: [供应链管理期末作业.xlsx]图5-7</t>
  </si>
  <si>
    <t>Report Created: 2019/4/15 11:56:58 AM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</si>
  <si>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</si>
  <si>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</si>
  <si>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</si>
  <si>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</si>
  <si>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</si>
  <si>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</si>
  <si>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</si>
  <si>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$F$16</t>
  </si>
  <si>
    <t>需求 E</t>
  </si>
  <si>
    <t>$F$16&gt;=$F$7</t>
  </si>
  <si>
    <t>Violated</t>
  </si>
  <si>
    <t>$J$11</t>
  </si>
  <si>
    <t>A 产量求和</t>
  </si>
  <si>
    <t>$J$11&lt;=$K$11</t>
  </si>
  <si>
    <t>Binding</t>
  </si>
  <si>
    <t>$J$12</t>
  </si>
  <si>
    <t>B 产量求和</t>
  </si>
  <si>
    <t>$J$12&lt;=$K$12</t>
  </si>
  <si>
    <t>$J$13</t>
  </si>
  <si>
    <t>C 产量求和</t>
  </si>
  <si>
    <t>$J$13&lt;=$K$13</t>
  </si>
  <si>
    <t>$J$14</t>
  </si>
  <si>
    <t>D 产量求和</t>
  </si>
  <si>
    <t>$J$14&lt;=$K$14</t>
  </si>
  <si>
    <t>$J$15</t>
  </si>
  <si>
    <t>E 产量求和</t>
  </si>
  <si>
    <t>$J$15&lt;=$K$15</t>
  </si>
  <si>
    <t>$G$11</t>
  </si>
  <si>
    <t>A 是否选低</t>
  </si>
  <si>
    <t>$G$11&lt;=1</t>
  </si>
  <si>
    <t>Not Binding</t>
  </si>
  <si>
    <t>$H$11</t>
  </si>
  <si>
    <t>A 是否选高</t>
  </si>
  <si>
    <t>$H$11&lt;=1</t>
  </si>
  <si>
    <t>$G$12</t>
  </si>
  <si>
    <t>B 是否选低</t>
  </si>
  <si>
    <t>$G$12&lt;=1</t>
  </si>
  <si>
    <t>$H$12</t>
  </si>
  <si>
    <t>B 是否选高</t>
  </si>
  <si>
    <t>$H$12&lt;=1</t>
  </si>
  <si>
    <t>$G$13</t>
  </si>
  <si>
    <t>C 是否选低</t>
  </si>
  <si>
    <t>$G$13&lt;=1</t>
  </si>
  <si>
    <t>$H$13</t>
  </si>
  <si>
    <t>C 是否选高</t>
  </si>
  <si>
    <t>$H$13&lt;=1</t>
  </si>
  <si>
    <t>$G$14</t>
  </si>
  <si>
    <t>D 是否选低</t>
  </si>
  <si>
    <t>$G$14&lt;=1</t>
  </si>
  <si>
    <t>$H$14</t>
  </si>
  <si>
    <t>D 是否选高</t>
  </si>
  <si>
    <t>$H$14&lt;=1</t>
  </si>
  <si>
    <t>$G$15</t>
  </si>
  <si>
    <t>E 是否选低</t>
  </si>
  <si>
    <t>$G$15&lt;=1</t>
  </si>
  <si>
    <t>$H$15</t>
  </si>
  <si>
    <t>E 是否选高</t>
  </si>
  <si>
    <t>$H$15&lt;=1</t>
  </si>
  <si>
    <t>$J$11:$J$15 &lt;= $K$11:$K$15</t>
  </si>
  <si>
    <t>$G$11:$H$15 &lt;=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</si>
</sst>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A52B-BFF7-0840-8137-E9091BB6F9C8}">
  <dimension ref="A1:R45"/>
  <sheetViews>
    <sheetView workbookViewId="0">
      <selection activeCell="I7" sqref="A1:I7"/>
    </sheetView>
  </sheetViews>
  <sheetFormatPr baseColWidth="10" defaultRowHeight="16"/>
  <sheetData>
    <row r="1" spans="1:1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8</v>
      </c>
      <c r="B2" s="1">
        <v>1675</v>
      </c>
      <c r="C2" s="1">
        <v>400</v>
      </c>
      <c r="D2" s="1">
        <v>685</v>
      </c>
      <c r="E2" s="1">
        <v>1630</v>
      </c>
      <c r="F2" s="1">
        <v>1160</v>
      </c>
      <c r="G2" s="1">
        <v>2800</v>
      </c>
      <c r="H2" s="1">
        <v>18</v>
      </c>
      <c r="I2" s="1">
        <v>7650</v>
      </c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9</v>
      </c>
      <c r="B3" s="1">
        <v>1460</v>
      </c>
      <c r="C3" s="1">
        <v>1940</v>
      </c>
      <c r="D3" s="1">
        <v>970</v>
      </c>
      <c r="E3" s="1">
        <v>100</v>
      </c>
      <c r="F3" s="1">
        <v>495</v>
      </c>
      <c r="G3" s="1">
        <v>1200</v>
      </c>
      <c r="H3" s="1">
        <v>24</v>
      </c>
      <c r="I3" s="1">
        <v>3500</v>
      </c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10</v>
      </c>
      <c r="B4" s="1">
        <v>1925</v>
      </c>
      <c r="C4" s="1">
        <v>2400</v>
      </c>
      <c r="D4" s="1">
        <v>1425</v>
      </c>
      <c r="E4" s="1">
        <v>500</v>
      </c>
      <c r="F4" s="1">
        <v>950</v>
      </c>
      <c r="G4" s="1">
        <v>800</v>
      </c>
      <c r="H4" s="1">
        <v>27</v>
      </c>
      <c r="I4" s="1">
        <v>5000</v>
      </c>
      <c r="J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11</v>
      </c>
      <c r="B5" s="1">
        <v>380</v>
      </c>
      <c r="C5" s="1">
        <v>1355</v>
      </c>
      <c r="D5" s="1">
        <v>543</v>
      </c>
      <c r="E5" s="1">
        <v>11045</v>
      </c>
      <c r="F5" s="1">
        <v>665</v>
      </c>
      <c r="G5" s="1">
        <v>2321</v>
      </c>
      <c r="H5" s="1">
        <v>22</v>
      </c>
      <c r="I5" s="1">
        <v>4100</v>
      </c>
      <c r="J5" s="1"/>
      <c r="K5" s="1"/>
      <c r="L5" s="1"/>
      <c r="M5" s="1"/>
      <c r="N5" s="1"/>
      <c r="O5" s="1"/>
      <c r="P5" s="1"/>
      <c r="Q5" s="1"/>
      <c r="R5" s="1"/>
    </row>
    <row r="6" spans="1:18">
      <c r="A6" s="1" t="s">
        <v>12</v>
      </c>
      <c r="B6" s="1">
        <v>922</v>
      </c>
      <c r="C6" s="1">
        <v>1646</v>
      </c>
      <c r="D6" s="1">
        <v>700</v>
      </c>
      <c r="E6" s="1">
        <v>508</v>
      </c>
      <c r="F6" s="1">
        <v>311</v>
      </c>
      <c r="G6" s="1">
        <v>1797</v>
      </c>
      <c r="H6" s="1">
        <v>31</v>
      </c>
      <c r="I6" s="1">
        <v>2200</v>
      </c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13</v>
      </c>
      <c r="B7" s="1">
        <v>10</v>
      </c>
      <c r="C7" s="1">
        <v>8</v>
      </c>
      <c r="D7" s="1">
        <v>14</v>
      </c>
      <c r="E7" s="1">
        <v>6</v>
      </c>
      <c r="F7" s="1">
        <v>7</v>
      </c>
      <c r="G7" s="1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 t="s">
        <v>14</v>
      </c>
      <c r="B9" s="1">
        <f>SUMPRODUCT(B2:D4,B11:D13)</f>
        <v>28530</v>
      </c>
      <c r="C9" s="1">
        <f>SUM(I2:I4)</f>
        <v>16150</v>
      </c>
      <c r="D9" s="1" t="s">
        <v>15</v>
      </c>
      <c r="E9" s="1">
        <f>SUMPRODUCT(E5:G6,E14:G15)</f>
        <v>24992</v>
      </c>
      <c r="F9" s="1">
        <f>SUM(I5:I6)</f>
        <v>6300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 t="s">
        <v>8</v>
      </c>
      <c r="B11" s="1">
        <v>0</v>
      </c>
      <c r="C11" s="1">
        <v>8</v>
      </c>
      <c r="D11" s="1">
        <v>10</v>
      </c>
      <c r="E11" s="1">
        <v>0</v>
      </c>
      <c r="F11" s="1">
        <v>0</v>
      </c>
      <c r="G11" s="1">
        <v>0</v>
      </c>
      <c r="H11" s="1">
        <f>SUM(B11:D11)</f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 t="s">
        <v>9</v>
      </c>
      <c r="B12" s="1">
        <v>10</v>
      </c>
      <c r="C12" s="1">
        <v>0</v>
      </c>
      <c r="D12" s="1">
        <v>4</v>
      </c>
      <c r="E12" s="1">
        <v>0</v>
      </c>
      <c r="F12" s="1">
        <v>0</v>
      </c>
      <c r="G12" s="1">
        <v>0</v>
      </c>
      <c r="H12" s="1">
        <f t="shared" ref="H12:H13" si="0">SUM(B12:D12)</f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SUM(E14:G14)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 t="s">
        <v>12</v>
      </c>
      <c r="B15" s="1">
        <v>0</v>
      </c>
      <c r="C15" s="1">
        <v>0</v>
      </c>
      <c r="D15" s="1">
        <v>0</v>
      </c>
      <c r="E15" s="1">
        <v>6</v>
      </c>
      <c r="F15" s="1">
        <v>7</v>
      </c>
      <c r="G15" s="1">
        <v>11</v>
      </c>
      <c r="H15" s="1">
        <f>SUM(E15:G15)</f>
        <v>24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>
        <f>SUM(B11:B13)</f>
        <v>10</v>
      </c>
      <c r="C16" s="1">
        <f t="shared" ref="C16:D16" si="1">SUM(C11:C13)</f>
        <v>8</v>
      </c>
      <c r="D16" s="1">
        <f t="shared" si="1"/>
        <v>14</v>
      </c>
      <c r="E16" s="1">
        <f>SUM(E14:E15)</f>
        <v>6</v>
      </c>
      <c r="F16" s="1">
        <f t="shared" ref="F16:G16" si="2">SUM(F14:F15)</f>
        <v>7</v>
      </c>
      <c r="G16" s="1">
        <f t="shared" si="2"/>
        <v>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0AB9-0E0D-5D48-86D0-C8F908F0B3B1}">
  <dimension ref="A1:Q18"/>
  <sheetViews>
    <sheetView workbookViewId="0">
      <selection activeCell="I10" sqref="I10"/>
    </sheetView>
  </sheetViews>
  <sheetFormatPr baseColWidth="10" defaultRowHeight="16"/>
  <sheetData>
    <row r="1" spans="1:1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7">
      <c r="A2" s="1" t="s">
        <v>8</v>
      </c>
      <c r="B2" s="1">
        <v>1675</v>
      </c>
      <c r="C2" s="1">
        <v>400</v>
      </c>
      <c r="D2" s="1">
        <v>685</v>
      </c>
      <c r="E2" s="1">
        <v>1630</v>
      </c>
      <c r="F2" s="1">
        <v>1160</v>
      </c>
      <c r="G2" s="1">
        <v>2800</v>
      </c>
      <c r="H2" s="1">
        <v>18</v>
      </c>
      <c r="I2" s="1">
        <v>7650</v>
      </c>
      <c r="K2" s="1">
        <v>10</v>
      </c>
      <c r="L2" s="1">
        <v>8</v>
      </c>
      <c r="M2" s="1">
        <v>14</v>
      </c>
      <c r="N2" s="1">
        <v>6</v>
      </c>
      <c r="O2" s="1">
        <v>7</v>
      </c>
      <c r="P2" s="1">
        <v>11</v>
      </c>
    </row>
    <row r="3" spans="1:17">
      <c r="A3" s="1" t="s">
        <v>9</v>
      </c>
      <c r="B3" s="1">
        <v>1460</v>
      </c>
      <c r="C3" s="1">
        <v>1940</v>
      </c>
      <c r="D3" s="1">
        <v>970</v>
      </c>
      <c r="E3" s="1">
        <v>100</v>
      </c>
      <c r="F3" s="1">
        <v>495</v>
      </c>
      <c r="G3" s="1">
        <v>1200</v>
      </c>
      <c r="H3" s="1">
        <v>24</v>
      </c>
      <c r="I3" s="1">
        <v>3500</v>
      </c>
      <c r="K3" s="1">
        <v>10</v>
      </c>
      <c r="L3" s="1">
        <v>8</v>
      </c>
      <c r="M3" s="1">
        <v>14</v>
      </c>
      <c r="N3" s="1">
        <v>6</v>
      </c>
      <c r="O3" s="1">
        <v>7</v>
      </c>
      <c r="P3" s="1">
        <v>11</v>
      </c>
    </row>
    <row r="4" spans="1:17">
      <c r="A4" s="1" t="s">
        <v>10</v>
      </c>
      <c r="B4" s="1">
        <v>1925</v>
      </c>
      <c r="C4" s="1">
        <v>2400</v>
      </c>
      <c r="D4" s="1">
        <v>1425</v>
      </c>
      <c r="E4" s="1">
        <v>500</v>
      </c>
      <c r="F4" s="1">
        <v>950</v>
      </c>
      <c r="G4" s="1">
        <v>800</v>
      </c>
      <c r="H4" s="1">
        <v>27</v>
      </c>
      <c r="I4" s="1">
        <v>5000</v>
      </c>
      <c r="K4" s="1">
        <v>10</v>
      </c>
      <c r="L4" s="1">
        <v>8</v>
      </c>
      <c r="M4" s="1">
        <v>14</v>
      </c>
      <c r="N4" s="1">
        <v>6</v>
      </c>
      <c r="O4" s="1">
        <v>7</v>
      </c>
      <c r="P4" s="1">
        <v>11</v>
      </c>
    </row>
    <row r="5" spans="1:17">
      <c r="A5" s="1" t="s">
        <v>11</v>
      </c>
      <c r="B5" s="1">
        <v>380</v>
      </c>
      <c r="C5" s="1">
        <v>1355</v>
      </c>
      <c r="D5" s="1">
        <v>543</v>
      </c>
      <c r="E5" s="1">
        <v>11045</v>
      </c>
      <c r="F5" s="1">
        <v>665</v>
      </c>
      <c r="G5" s="1">
        <v>2321</v>
      </c>
      <c r="H5" s="1">
        <v>22</v>
      </c>
      <c r="I5" s="1">
        <v>4100</v>
      </c>
      <c r="K5" s="1">
        <v>10</v>
      </c>
      <c r="L5" s="1">
        <v>8</v>
      </c>
      <c r="M5" s="1">
        <v>14</v>
      </c>
      <c r="N5" s="1">
        <v>6</v>
      </c>
      <c r="O5" s="1">
        <v>7</v>
      </c>
      <c r="P5" s="1">
        <v>11</v>
      </c>
    </row>
    <row r="6" spans="1:17">
      <c r="A6" s="1" t="s">
        <v>12</v>
      </c>
      <c r="B6" s="1">
        <v>922</v>
      </c>
      <c r="C6" s="1">
        <v>1646</v>
      </c>
      <c r="D6" s="1">
        <v>700</v>
      </c>
      <c r="E6" s="1">
        <v>508</v>
      </c>
      <c r="F6" s="1">
        <v>311</v>
      </c>
      <c r="G6" s="1">
        <v>1797</v>
      </c>
      <c r="H6" s="1">
        <v>31</v>
      </c>
      <c r="I6" s="1">
        <v>2200</v>
      </c>
      <c r="K6" s="1">
        <v>10</v>
      </c>
      <c r="L6" s="1">
        <v>8</v>
      </c>
      <c r="M6" s="1">
        <v>14</v>
      </c>
      <c r="N6" s="1">
        <v>6</v>
      </c>
      <c r="O6" s="1">
        <v>7</v>
      </c>
      <c r="P6" s="1">
        <v>11</v>
      </c>
    </row>
    <row r="7" spans="1:17">
      <c r="A7" s="1" t="s">
        <v>13</v>
      </c>
      <c r="B7" s="1">
        <v>10</v>
      </c>
      <c r="C7" s="1">
        <v>8</v>
      </c>
      <c r="D7" s="1">
        <v>14</v>
      </c>
      <c r="E7" s="1">
        <v>6</v>
      </c>
      <c r="F7" s="1">
        <v>7</v>
      </c>
      <c r="G7" s="1">
        <v>11</v>
      </c>
      <c r="H7" s="1"/>
      <c r="I7" s="1"/>
    </row>
    <row r="10" spans="1:17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18</v>
      </c>
      <c r="I10" s="1" t="s">
        <v>19</v>
      </c>
      <c r="J10" s="1" t="s">
        <v>17</v>
      </c>
      <c r="L10" s="1" t="s">
        <v>20</v>
      </c>
    </row>
    <row r="11" spans="1:17">
      <c r="A11" s="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SUMPRODUCT(B11:G11,$B$7:$G$7)</f>
        <v>0</v>
      </c>
      <c r="I11" s="1">
        <f>H2*J11</f>
        <v>0</v>
      </c>
      <c r="J11" s="1">
        <v>0</v>
      </c>
      <c r="L11">
        <f>K2*B11</f>
        <v>0</v>
      </c>
      <c r="M11">
        <f t="shared" ref="M11:Q11" si="0">L2*C11</f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 t="shared" ref="H12:H14" si="1">SUMPRODUCT(B12:G12,$B$7:$G$7)</f>
        <v>0</v>
      </c>
      <c r="I12" s="1">
        <f>H3*J12</f>
        <v>0</v>
      </c>
      <c r="J12" s="1">
        <v>0</v>
      </c>
      <c r="L12">
        <f t="shared" ref="L12:L15" si="2">K3*B12</f>
        <v>0</v>
      </c>
      <c r="M12">
        <f t="shared" ref="M12:M15" si="3">L3*C12</f>
        <v>0</v>
      </c>
      <c r="N12">
        <f t="shared" ref="N12:N15" si="4">M3*D12</f>
        <v>0</v>
      </c>
      <c r="O12">
        <f t="shared" ref="O12:O15" si="5">N3*E12</f>
        <v>0</v>
      </c>
      <c r="P12">
        <f t="shared" ref="P12:P15" si="6">O3*F12</f>
        <v>0</v>
      </c>
      <c r="Q12">
        <f t="shared" ref="Q12:Q15" si="7">P3*G12</f>
        <v>0</v>
      </c>
    </row>
    <row r="13" spans="1:17">
      <c r="A13" s="1" t="s">
        <v>10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f t="shared" si="1"/>
        <v>17</v>
      </c>
      <c r="I13" s="1">
        <f>H4*J13</f>
        <v>27</v>
      </c>
      <c r="J13" s="1">
        <v>1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6</v>
      </c>
      <c r="P13">
        <f t="shared" si="6"/>
        <v>0</v>
      </c>
      <c r="Q13">
        <f t="shared" si="7"/>
        <v>11</v>
      </c>
    </row>
    <row r="14" spans="1:17">
      <c r="A14" s="1" t="s">
        <v>11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f t="shared" si="1"/>
        <v>18</v>
      </c>
      <c r="I14" s="1">
        <f>H5*J14</f>
        <v>22</v>
      </c>
      <c r="J14" s="1">
        <v>1</v>
      </c>
      <c r="L14">
        <f t="shared" si="2"/>
        <v>10</v>
      </c>
      <c r="M14">
        <f t="shared" si="3"/>
        <v>8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</row>
    <row r="15" spans="1:17">
      <c r="A15" s="1" t="s">
        <v>12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f>SUMPRODUCT(B15:G15,$B$7:$G$7)</f>
        <v>21</v>
      </c>
      <c r="I15" s="1">
        <f>H6*J15</f>
        <v>31</v>
      </c>
      <c r="J15" s="1">
        <v>1</v>
      </c>
      <c r="L15">
        <f t="shared" si="2"/>
        <v>0</v>
      </c>
      <c r="M15">
        <f t="shared" si="3"/>
        <v>0</v>
      </c>
      <c r="N15">
        <f t="shared" si="4"/>
        <v>14</v>
      </c>
      <c r="O15">
        <f t="shared" si="5"/>
        <v>0</v>
      </c>
      <c r="P15">
        <f t="shared" si="6"/>
        <v>7</v>
      </c>
      <c r="Q15">
        <f t="shared" si="7"/>
        <v>0</v>
      </c>
    </row>
    <row r="16" spans="1:17">
      <c r="A16" s="1" t="s">
        <v>16</v>
      </c>
      <c r="B16" s="1">
        <f>SUM(B11:B15)</f>
        <v>1</v>
      </c>
      <c r="C16" s="1">
        <f t="shared" ref="C16:G16" si="8">SUM(C11:C15)</f>
        <v>1</v>
      </c>
      <c r="D16" s="1">
        <f t="shared" si="8"/>
        <v>1</v>
      </c>
      <c r="E16" s="1">
        <f t="shared" si="8"/>
        <v>1</v>
      </c>
      <c r="F16" s="1">
        <f t="shared" si="8"/>
        <v>1</v>
      </c>
      <c r="G16" s="1">
        <f t="shared" si="8"/>
        <v>1</v>
      </c>
      <c r="H16" s="1"/>
      <c r="I16" s="1"/>
    </row>
    <row r="18" spans="1:2">
      <c r="A18" s="1" t="s">
        <v>14</v>
      </c>
      <c r="B18">
        <f>SUMPRODUCT(I2:I6,J11:J15)+SUMPRODUCT(B2:G6,B11:G15,K2:P6)</f>
        <v>49717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C13A-64D4-8E48-ABE9-2B19B5DE47A9}">
  <dimension ref="A1:G27"/>
  <sheetViews>
    <sheetView showGridLines="0" workbookViewId="0"/>
  </sheetViews>
  <sheetFormatPr baseColWidth="10" defaultRowHeight="16" outlineLevelRow="1"/>
  <cols>
    <col min="1" max="1" width="2.33203125" customWidth="1"/>
    <col min="2" max="2" width="6.5" bestFit="1" customWidth="1"/>
    <col min="3" max="3" width="10.83203125" bestFit="1" customWidth="1"/>
    <col min="4" max="4" width="9.33203125" bestFit="1" customWidth="1"/>
    <col min="5" max="5" width="12.83203125" bestFit="1" customWidth="1"/>
    <col min="6" max="6" width="10.83203125" bestFit="1" customWidth="1"/>
    <col min="7" max="7" width="5.5" bestFit="1" customWidth="1"/>
  </cols>
  <sheetData>
    <row r="1" spans="1:7">
      <c r="A1" s="2" t="s">
        <v>32</v>
      </c>
    </row>
    <row r="2" spans="1:7">
      <c r="A2" s="2" t="s">
        <v>33</v>
      </c>
    </row>
    <row r="3" spans="1:7">
      <c r="A3" s="2" t="s">
        <v>34</v>
      </c>
    </row>
    <row r="6" spans="1:7" ht="17" thickBot="1">
      <c r="A6" t="s">
        <v>35</v>
      </c>
    </row>
    <row r="7" spans="1:7" ht="17" thickBot="1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</row>
    <row r="8" spans="1:7">
      <c r="B8" t="s">
        <v>42</v>
      </c>
      <c r="C8" t="s">
        <v>43</v>
      </c>
      <c r="D8" s="4">
        <v>0</v>
      </c>
      <c r="E8" t="s">
        <v>44</v>
      </c>
      <c r="F8" t="s">
        <v>45</v>
      </c>
      <c r="G8">
        <v>-7</v>
      </c>
    </row>
    <row r="9" spans="1:7">
      <c r="B9" s="5" t="s">
        <v>93</v>
      </c>
      <c r="D9" s="4"/>
    </row>
    <row r="10" spans="1:7" hidden="1" outlineLevel="1">
      <c r="B10" t="s">
        <v>46</v>
      </c>
      <c r="C10" t="s">
        <v>47</v>
      </c>
      <c r="D10" s="4">
        <v>0</v>
      </c>
      <c r="E10" t="s">
        <v>48</v>
      </c>
      <c r="F10" t="s">
        <v>49</v>
      </c>
      <c r="G10">
        <v>0</v>
      </c>
    </row>
    <row r="11" spans="1:7" hidden="1" outlineLevel="1">
      <c r="B11" t="s">
        <v>50</v>
      </c>
      <c r="C11" t="s">
        <v>51</v>
      </c>
      <c r="D11" s="4">
        <v>0</v>
      </c>
      <c r="E11" t="s">
        <v>52</v>
      </c>
      <c r="F11" t="s">
        <v>49</v>
      </c>
      <c r="G11">
        <v>0</v>
      </c>
    </row>
    <row r="12" spans="1:7" hidden="1" outlineLevel="1">
      <c r="B12" t="s">
        <v>53</v>
      </c>
      <c r="C12" t="s">
        <v>54</v>
      </c>
      <c r="D12" s="4">
        <v>0</v>
      </c>
      <c r="E12" t="s">
        <v>55</v>
      </c>
      <c r="F12" t="s">
        <v>49</v>
      </c>
      <c r="G12">
        <v>0</v>
      </c>
    </row>
    <row r="13" spans="1:7" hidden="1" outlineLevel="1">
      <c r="B13" t="s">
        <v>56</v>
      </c>
      <c r="C13" t="s">
        <v>57</v>
      </c>
      <c r="D13" s="4">
        <v>0</v>
      </c>
      <c r="E13" t="s">
        <v>58</v>
      </c>
      <c r="F13" t="s">
        <v>49</v>
      </c>
      <c r="G13">
        <v>0</v>
      </c>
    </row>
    <row r="14" spans="1:7" hidden="1" outlineLevel="1">
      <c r="B14" t="s">
        <v>59</v>
      </c>
      <c r="C14" t="s">
        <v>60</v>
      </c>
      <c r="D14" s="4">
        <v>0</v>
      </c>
      <c r="E14" t="s">
        <v>61</v>
      </c>
      <c r="F14" t="s">
        <v>49</v>
      </c>
      <c r="G14">
        <v>0</v>
      </c>
    </row>
    <row r="15" spans="1:7" collapsed="1">
      <c r="D15" s="4"/>
    </row>
    <row r="16" spans="1:7">
      <c r="B16" s="5" t="s">
        <v>94</v>
      </c>
      <c r="D16" s="4"/>
    </row>
    <row r="17" spans="2:7" hidden="1" outlineLevel="1">
      <c r="B17" t="s">
        <v>62</v>
      </c>
      <c r="C17" t="s">
        <v>63</v>
      </c>
      <c r="D17" s="4">
        <v>0</v>
      </c>
      <c r="E17" t="s">
        <v>64</v>
      </c>
      <c r="F17" t="s">
        <v>65</v>
      </c>
      <c r="G17">
        <v>1</v>
      </c>
    </row>
    <row r="18" spans="2:7" hidden="1" outlineLevel="1">
      <c r="B18" t="s">
        <v>66</v>
      </c>
      <c r="C18" t="s">
        <v>67</v>
      </c>
      <c r="D18" s="4">
        <v>0</v>
      </c>
      <c r="E18" t="s">
        <v>68</v>
      </c>
      <c r="F18" t="s">
        <v>65</v>
      </c>
      <c r="G18">
        <v>1</v>
      </c>
    </row>
    <row r="19" spans="2:7" hidden="1" outlineLevel="1">
      <c r="B19" t="s">
        <v>69</v>
      </c>
      <c r="C19" t="s">
        <v>70</v>
      </c>
      <c r="D19" s="4">
        <v>0</v>
      </c>
      <c r="E19" t="s">
        <v>71</v>
      </c>
      <c r="F19" t="s">
        <v>65</v>
      </c>
      <c r="G19">
        <v>1</v>
      </c>
    </row>
    <row r="20" spans="2:7" hidden="1" outlineLevel="1">
      <c r="B20" t="s">
        <v>72</v>
      </c>
      <c r="C20" t="s">
        <v>73</v>
      </c>
      <c r="D20" s="4">
        <v>0</v>
      </c>
      <c r="E20" t="s">
        <v>74</v>
      </c>
      <c r="F20" t="s">
        <v>65</v>
      </c>
      <c r="G20">
        <v>1</v>
      </c>
    </row>
    <row r="21" spans="2:7" hidden="1" outlineLevel="1">
      <c r="B21" t="s">
        <v>75</v>
      </c>
      <c r="C21" t="s">
        <v>76</v>
      </c>
      <c r="D21" s="4">
        <v>0</v>
      </c>
      <c r="E21" t="s">
        <v>77</v>
      </c>
      <c r="F21" t="s">
        <v>65</v>
      </c>
      <c r="G21">
        <v>1</v>
      </c>
    </row>
    <row r="22" spans="2:7" hidden="1" outlineLevel="1">
      <c r="B22" t="s">
        <v>78</v>
      </c>
      <c r="C22" t="s">
        <v>79</v>
      </c>
      <c r="D22" s="4">
        <v>0</v>
      </c>
      <c r="E22" t="s">
        <v>80</v>
      </c>
      <c r="F22" t="s">
        <v>65</v>
      </c>
      <c r="G22">
        <v>1</v>
      </c>
    </row>
    <row r="23" spans="2:7" hidden="1" outlineLevel="1">
      <c r="B23" t="s">
        <v>81</v>
      </c>
      <c r="C23" t="s">
        <v>82</v>
      </c>
      <c r="D23" s="4">
        <v>0</v>
      </c>
      <c r="E23" t="s">
        <v>83</v>
      </c>
      <c r="F23" t="s">
        <v>65</v>
      </c>
      <c r="G23">
        <v>1</v>
      </c>
    </row>
    <row r="24" spans="2:7" hidden="1" outlineLevel="1">
      <c r="B24" t="s">
        <v>84</v>
      </c>
      <c r="C24" t="s">
        <v>85</v>
      </c>
      <c r="D24" s="4">
        <v>0</v>
      </c>
      <c r="E24" t="s">
        <v>86</v>
      </c>
      <c r="F24" t="s">
        <v>65</v>
      </c>
      <c r="G24">
        <v>1</v>
      </c>
    </row>
    <row r="25" spans="2:7" hidden="1" outlineLevel="1">
      <c r="B25" t="s">
        <v>87</v>
      </c>
      <c r="C25" t="s">
        <v>88</v>
      </c>
      <c r="D25" s="4">
        <v>0</v>
      </c>
      <c r="E25" t="s">
        <v>89</v>
      </c>
      <c r="F25" t="s">
        <v>65</v>
      </c>
      <c r="G25">
        <v>1</v>
      </c>
    </row>
    <row r="26" spans="2:7" hidden="1" outlineLevel="1">
      <c r="B26" t="s">
        <v>90</v>
      </c>
      <c r="C26" t="s">
        <v>91</v>
      </c>
      <c r="D26" s="4">
        <v>0</v>
      </c>
      <c r="E26" t="s">
        <v>92</v>
      </c>
      <c r="F26" t="s">
        <v>65</v>
      </c>
      <c r="G26">
        <v>1</v>
      </c>
    </row>
    <row r="27" spans="2:7" collapsed="1">
      <c r="D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5340-A1C5-7444-94C6-93D331528C2F}">
  <dimension ref="A1:K16"/>
  <sheetViews>
    <sheetView tabSelected="1" workbookViewId="0">
      <selection activeCell="G17" sqref="G17"/>
    </sheetView>
  </sheetViews>
  <sheetFormatPr baseColWidth="10" defaultRowHeight="16"/>
  <cols>
    <col min="1" max="16384" width="10.83203125" style="1"/>
  </cols>
  <sheetData>
    <row r="1" spans="1:11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23</v>
      </c>
      <c r="I1" s="1" t="s">
        <v>22</v>
      </c>
      <c r="J1" s="1" t="s">
        <v>24</v>
      </c>
    </row>
    <row r="2" spans="1:11">
      <c r="A2" s="1" t="s">
        <v>0</v>
      </c>
      <c r="B2" s="1">
        <v>81</v>
      </c>
      <c r="C2" s="1">
        <v>92</v>
      </c>
      <c r="D2" s="1">
        <v>101</v>
      </c>
      <c r="E2" s="1">
        <v>130</v>
      </c>
      <c r="F2" s="1">
        <v>115</v>
      </c>
      <c r="G2" s="1">
        <v>6000</v>
      </c>
      <c r="H2" s="1">
        <v>10</v>
      </c>
      <c r="I2" s="1">
        <v>9000</v>
      </c>
      <c r="J2" s="1">
        <v>20</v>
      </c>
    </row>
    <row r="3" spans="1:11">
      <c r="A3" s="1" t="s">
        <v>1</v>
      </c>
      <c r="B3" s="1">
        <v>117</v>
      </c>
      <c r="C3" s="1">
        <v>77</v>
      </c>
      <c r="D3" s="1">
        <v>108</v>
      </c>
      <c r="E3" s="1">
        <v>98</v>
      </c>
      <c r="F3" s="1">
        <v>100</v>
      </c>
      <c r="G3" s="1">
        <v>4500</v>
      </c>
      <c r="H3" s="1">
        <v>10</v>
      </c>
      <c r="I3" s="1">
        <v>6750</v>
      </c>
      <c r="J3" s="1">
        <v>20</v>
      </c>
    </row>
    <row r="4" spans="1:11">
      <c r="A4" s="1" t="s">
        <v>2</v>
      </c>
      <c r="B4" s="1">
        <v>102</v>
      </c>
      <c r="C4" s="1">
        <v>105</v>
      </c>
      <c r="D4" s="1">
        <v>95</v>
      </c>
      <c r="E4" s="1">
        <v>119</v>
      </c>
      <c r="F4" s="1">
        <v>111</v>
      </c>
      <c r="G4" s="1">
        <v>6500</v>
      </c>
      <c r="H4" s="1">
        <v>10</v>
      </c>
      <c r="I4" s="1">
        <v>9750</v>
      </c>
      <c r="J4" s="1">
        <v>20</v>
      </c>
    </row>
    <row r="5" spans="1:11">
      <c r="A5" s="1" t="s">
        <v>3</v>
      </c>
      <c r="B5" s="1">
        <v>115</v>
      </c>
      <c r="C5" s="1">
        <v>125</v>
      </c>
      <c r="D5" s="1">
        <v>90</v>
      </c>
      <c r="E5" s="1">
        <v>59</v>
      </c>
      <c r="F5" s="1">
        <v>74</v>
      </c>
      <c r="G5" s="1">
        <v>4100</v>
      </c>
      <c r="H5" s="1">
        <v>10</v>
      </c>
      <c r="I5" s="1">
        <v>6150</v>
      </c>
      <c r="J5" s="1">
        <v>20</v>
      </c>
    </row>
    <row r="6" spans="1:11">
      <c r="A6" s="1" t="s">
        <v>4</v>
      </c>
      <c r="B6" s="1">
        <v>142</v>
      </c>
      <c r="C6" s="1">
        <v>100</v>
      </c>
      <c r="D6" s="1">
        <v>103</v>
      </c>
      <c r="E6" s="1">
        <v>105</v>
      </c>
      <c r="F6" s="1">
        <v>71</v>
      </c>
      <c r="G6" s="1">
        <v>4000</v>
      </c>
      <c r="H6" s="1">
        <v>10</v>
      </c>
      <c r="I6" s="1">
        <v>6000</v>
      </c>
      <c r="J6" s="1">
        <v>20</v>
      </c>
    </row>
    <row r="7" spans="1:11">
      <c r="A7" s="1" t="s">
        <v>25</v>
      </c>
      <c r="B7" s="1">
        <v>12</v>
      </c>
      <c r="C7" s="1">
        <v>8</v>
      </c>
      <c r="D7" s="1">
        <v>14</v>
      </c>
      <c r="E7" s="1">
        <v>16</v>
      </c>
      <c r="F7" s="1">
        <v>7</v>
      </c>
    </row>
    <row r="9" spans="1:11">
      <c r="B9" s="1" t="s">
        <v>26</v>
      </c>
      <c r="C9" s="1">
        <f>SUMPRODUCT(B2:F6,B11:F15)+SUMPRODUCT(G11:G15,G2:G6)+SUMPRODUCT(I2:I6,H11:H15)</f>
        <v>0</v>
      </c>
    </row>
    <row r="10" spans="1:11">
      <c r="A10" s="1" t="s">
        <v>21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27</v>
      </c>
      <c r="H10" s="1" t="s">
        <v>28</v>
      </c>
      <c r="I10" s="1" t="s">
        <v>29</v>
      </c>
      <c r="J10" s="1" t="s">
        <v>31</v>
      </c>
      <c r="K10" s="1" t="s">
        <v>30</v>
      </c>
    </row>
    <row r="11" spans="1:11">
      <c r="A11" s="1" t="s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>G11+H11</f>
        <v>0</v>
      </c>
      <c r="J11" s="1">
        <f>SUM(B11:F11)</f>
        <v>0</v>
      </c>
      <c r="K11" s="1">
        <f>G11*H2+H11*J2</f>
        <v>0</v>
      </c>
    </row>
    <row r="12" spans="1:11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ref="I12:I15" si="0">G12+H12</f>
        <v>0</v>
      </c>
      <c r="J12" s="1">
        <f t="shared" ref="J12:J15" si="1">SUM(B12:F12)</f>
        <v>0</v>
      </c>
      <c r="K12" s="1">
        <f t="shared" ref="K12:K15" si="2">G12*H3+H12*J3</f>
        <v>0</v>
      </c>
    </row>
    <row r="13" spans="1:11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f t="shared" si="2"/>
        <v>0</v>
      </c>
    </row>
    <row r="14" spans="1:11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f t="shared" si="2"/>
        <v>0</v>
      </c>
    </row>
    <row r="15" spans="1:11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f t="shared" si="2"/>
        <v>0</v>
      </c>
    </row>
    <row r="16" spans="1:11">
      <c r="A16" s="1" t="s">
        <v>25</v>
      </c>
      <c r="B16" s="1">
        <f>SUM(B11:B15)</f>
        <v>0</v>
      </c>
      <c r="C16" s="1">
        <f t="shared" ref="C16:E16" si="3">SUM(C11:C15)</f>
        <v>0</v>
      </c>
      <c r="D16" s="1">
        <f t="shared" si="3"/>
        <v>0</v>
      </c>
      <c r="E16" s="1">
        <f t="shared" si="3"/>
        <v>0</v>
      </c>
      <c r="F16" s="1">
        <f>SUM(F11:F15)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表5-3</vt:lpstr>
      <vt:lpstr>表5-4</vt:lpstr>
      <vt:lpstr>Feasibility Report 1</vt:lpstr>
      <vt:lpstr>图5-7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2019-04-14T14:13:18Z</dcterms:created>
  <dcterms:modified xsi:type="dcterms:W3CDTF">2019-04-15T03:57:28Z</dcterms:modified>
</cp:coreProperties>
</file>