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ang/Documents/GitHub/cplex_test/"/>
    </mc:Choice>
  </mc:AlternateContent>
  <xr:revisionPtr revIDLastSave="0" documentId="8_{68AB9DC5-F556-374F-B901-9087A13220DF}" xr6:coauthVersionLast="43" xr6:coauthVersionMax="43" xr10:uidLastSave="{00000000-0000-0000-0000-000000000000}"/>
  <bookViews>
    <workbookView xWindow="0" yWindow="0" windowWidth="33600" windowHeight="21000" xr2:uid="{A4914709-EC3F-3448-BEE9-FCEC89E487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C5" i="1"/>
  <c r="D5" i="1" s="1"/>
  <c r="C6" i="1"/>
  <c r="C7" i="1"/>
  <c r="C8" i="1"/>
  <c r="C9" i="1"/>
  <c r="C10" i="1"/>
  <c r="C11" i="1"/>
  <c r="C4" i="1"/>
  <c r="D4" i="1" l="1"/>
  <c r="E2" i="1" s="1"/>
  <c r="F2" i="1" s="1"/>
  <c r="E11" i="1" l="1"/>
  <c r="F11" i="1" s="1"/>
  <c r="E12" i="1"/>
  <c r="F12" i="1" s="1"/>
  <c r="E13" i="1"/>
  <c r="F13" i="1" s="1"/>
  <c r="E5" i="1"/>
  <c r="F5" i="1" s="1"/>
  <c r="E6" i="1"/>
  <c r="F6" i="1" s="1"/>
  <c r="G2" i="1" s="1"/>
  <c r="E4" i="1"/>
  <c r="F4" i="1" s="1"/>
  <c r="E3" i="1"/>
  <c r="F3" i="1" s="1"/>
  <c r="E9" i="1"/>
  <c r="F9" i="1" s="1"/>
  <c r="E10" i="1"/>
  <c r="F10" i="1" s="1"/>
  <c r="E7" i="1"/>
  <c r="F7" i="1" s="1"/>
  <c r="E8" i="1"/>
  <c r="F8" i="1" s="1"/>
  <c r="G3" i="1" l="1"/>
  <c r="G5" i="1"/>
  <c r="G4" i="1"/>
</calcChain>
</file>

<file path=xl/sharedStrings.xml><?xml version="1.0" encoding="utf-8"?>
<sst xmlns="http://schemas.openxmlformats.org/spreadsheetml/2006/main" count="8" uniqueCount="8">
  <si>
    <t>序号</t>
  </si>
  <si>
    <t>需求</t>
  </si>
  <si>
    <t>剔除季节性影响后需求</t>
  </si>
  <si>
    <t>斜率/截距</t>
  </si>
  <si>
    <t>剔除季节性影响后需求Dt</t>
  </si>
  <si>
    <t>季节系数</t>
  </si>
  <si>
    <t>周期季节系数</t>
  </si>
  <si>
    <t>预测值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</si>
</sst>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550A-B1E4-E044-83BE-E829EB7171F8}">
  <dimension ref="A1:H17"/>
  <sheetViews>
    <sheetView tabSelected="1" workbookViewId="0">
      <selection activeCell="H21" sqref="H21"/>
    </sheetView>
  </sheetViews>
  <sheetFormatPr baseColWidth="10" defaultRowHeight="16" x14ac:dyDescent="0.2"/>
  <cols>
    <col min="1" max="1" width="10.6640625" style="1" customWidth="1"/>
    <col min="2" max="2" width="10.83203125" style="1"/>
    <col min="3" max="3" width="23.1640625" style="1" customWidth="1"/>
    <col min="4" max="4" width="10.83203125" style="1"/>
    <col min="5" max="5" width="23.1640625" style="1" customWidth="1"/>
    <col min="6" max="6" width="10.83203125" style="1"/>
    <col min="7" max="7" width="16.6640625" style="1" customWidth="1"/>
    <col min="8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</v>
      </c>
      <c r="B2" s="1">
        <v>8000</v>
      </c>
      <c r="C2" s="4"/>
      <c r="E2" s="2">
        <f>D$4*A2+D$5</f>
        <v>18962.797619047618</v>
      </c>
      <c r="F2" s="3">
        <f>B2/E2</f>
        <v>0.42187867849015148</v>
      </c>
      <c r="G2" s="3">
        <f>(F2+F6+F10)/3</f>
        <v>0.47168067193938779</v>
      </c>
      <c r="H2" s="2">
        <f>(D$5+D$4*A14)*G2</f>
        <v>11909.235060707728</v>
      </c>
    </row>
    <row r="3" spans="1:8" x14ac:dyDescent="0.2">
      <c r="A3" s="1">
        <v>2</v>
      </c>
      <c r="B3" s="1">
        <v>13000</v>
      </c>
      <c r="E3" s="2">
        <f>D$4*A3+D$5</f>
        <v>19486.607142857145</v>
      </c>
      <c r="F3" s="3">
        <f t="shared" ref="F3:F13" si="0">B3/E3</f>
        <v>0.66712485681557843</v>
      </c>
      <c r="G3" s="3">
        <f>(F3+F7+F11)/3</f>
        <v>0.68340443601506251</v>
      </c>
      <c r="H3" s="2">
        <f t="shared" ref="H3:H5" si="1">(D$5+D$4*A15)*G3</f>
        <v>17612.918790691765</v>
      </c>
    </row>
    <row r="4" spans="1:8" x14ac:dyDescent="0.2">
      <c r="A4" s="1">
        <v>3</v>
      </c>
      <c r="B4" s="1">
        <v>23000</v>
      </c>
      <c r="C4" s="1">
        <f>(B2+B6+SUM(B3:B5)*2)/8</f>
        <v>19750</v>
      </c>
      <c r="D4" s="2">
        <f>SLOPE(C4:C11,A4:A11)</f>
        <v>523.80952380952385</v>
      </c>
      <c r="E4" s="2">
        <f>D$4*A4+D$5</f>
        <v>20010.416666666668</v>
      </c>
      <c r="F4" s="3">
        <f t="shared" si="0"/>
        <v>1.1494013534617387</v>
      </c>
      <c r="G4" s="3">
        <f>(F4+F8+F12)/3</f>
        <v>1.1707081255011917</v>
      </c>
      <c r="H4" s="2">
        <f t="shared" si="1"/>
        <v>30785.094175195776</v>
      </c>
    </row>
    <row r="5" spans="1:8" x14ac:dyDescent="0.2">
      <c r="A5" s="1">
        <v>4</v>
      </c>
      <c r="B5" s="1">
        <v>34000</v>
      </c>
      <c r="C5" s="1">
        <f t="shared" ref="C5:C11" si="2">(B3+B7+SUM(B4:B6)*2)/8</f>
        <v>20625</v>
      </c>
      <c r="D5" s="2">
        <f>INTERCEPT(C4:C11,A4:A11)</f>
        <v>18438.988095238095</v>
      </c>
      <c r="E5" s="2">
        <f>D$4*A5+D$5</f>
        <v>20534.226190476191</v>
      </c>
      <c r="F5" s="3">
        <f t="shared" si="0"/>
        <v>1.6557721574027102</v>
      </c>
      <c r="G5" s="3">
        <f>(F5+F9+F13)/3</f>
        <v>1.6644198124048513</v>
      </c>
      <c r="H5" s="2">
        <f t="shared" si="1"/>
        <v>44639.640296090234</v>
      </c>
    </row>
    <row r="6" spans="1:8" x14ac:dyDescent="0.2">
      <c r="A6" s="1">
        <v>5</v>
      </c>
      <c r="B6" s="1">
        <v>10000</v>
      </c>
      <c r="C6" s="1">
        <f t="shared" si="2"/>
        <v>21250</v>
      </c>
      <c r="E6" s="2">
        <f>D$4*A6+D$5</f>
        <v>21058.035714285714</v>
      </c>
      <c r="F6" s="3">
        <f t="shared" si="0"/>
        <v>0.47487810048759804</v>
      </c>
      <c r="G6" s="3"/>
    </row>
    <row r="7" spans="1:8" x14ac:dyDescent="0.2">
      <c r="A7" s="1">
        <v>6</v>
      </c>
      <c r="B7" s="1">
        <v>18000</v>
      </c>
      <c r="C7" s="1">
        <f t="shared" si="2"/>
        <v>21750</v>
      </c>
      <c r="E7" s="2">
        <f>D$4*A7+D$5</f>
        <v>21581.845238095237</v>
      </c>
      <c r="F7" s="3">
        <f t="shared" si="0"/>
        <v>0.83403433772322977</v>
      </c>
      <c r="G7" s="3"/>
    </row>
    <row r="8" spans="1:8" x14ac:dyDescent="0.2">
      <c r="A8" s="1">
        <v>7</v>
      </c>
      <c r="B8" s="1">
        <v>23000</v>
      </c>
      <c r="C8" s="1">
        <f t="shared" si="2"/>
        <v>22500</v>
      </c>
      <c r="E8" s="2">
        <f>D$4*A8+D$5</f>
        <v>22105.654761904763</v>
      </c>
      <c r="F8" s="3">
        <f t="shared" si="0"/>
        <v>1.0404577583305283</v>
      </c>
      <c r="G8" s="3"/>
    </row>
    <row r="9" spans="1:8" x14ac:dyDescent="0.2">
      <c r="A9" s="1">
        <v>8</v>
      </c>
      <c r="B9" s="1">
        <v>38000</v>
      </c>
      <c r="C9" s="1">
        <f t="shared" si="2"/>
        <v>22125</v>
      </c>
      <c r="E9" s="2">
        <f>D$4*A9+D$5</f>
        <v>22629.464285714286</v>
      </c>
      <c r="F9" s="3">
        <f t="shared" si="0"/>
        <v>1.6792266719274018</v>
      </c>
      <c r="G9" s="3"/>
    </row>
    <row r="10" spans="1:8" x14ac:dyDescent="0.2">
      <c r="A10" s="1">
        <v>9</v>
      </c>
      <c r="B10" s="1">
        <v>12000</v>
      </c>
      <c r="C10" s="1">
        <f t="shared" si="2"/>
        <v>22625</v>
      </c>
      <c r="E10" s="2">
        <f>D$4*A10+D$5</f>
        <v>23153.273809523809</v>
      </c>
      <c r="F10" s="3">
        <f t="shared" si="0"/>
        <v>0.51828523684041394</v>
      </c>
      <c r="G10" s="3"/>
    </row>
    <row r="11" spans="1:8" x14ac:dyDescent="0.2">
      <c r="A11" s="1">
        <v>10</v>
      </c>
      <c r="B11" s="1">
        <v>13000</v>
      </c>
      <c r="C11" s="1">
        <f t="shared" si="2"/>
        <v>24125</v>
      </c>
      <c r="E11" s="2">
        <f>D$4*A11+D$5</f>
        <v>23677.083333333336</v>
      </c>
      <c r="F11" s="3">
        <f t="shared" si="0"/>
        <v>0.54905411350637923</v>
      </c>
      <c r="G11" s="3"/>
    </row>
    <row r="12" spans="1:8" x14ac:dyDescent="0.2">
      <c r="A12" s="1">
        <v>11</v>
      </c>
      <c r="B12" s="1">
        <v>32000</v>
      </c>
      <c r="E12" s="2">
        <f>D$4*A12+D$5</f>
        <v>24200.892857142859</v>
      </c>
      <c r="F12" s="3">
        <f t="shared" si="0"/>
        <v>1.3222652647113078</v>
      </c>
      <c r="G12" s="3"/>
    </row>
    <row r="13" spans="1:8" x14ac:dyDescent="0.2">
      <c r="A13" s="1">
        <v>12</v>
      </c>
      <c r="B13" s="1">
        <v>41000</v>
      </c>
      <c r="E13" s="2">
        <f>D$4*A13+D$5</f>
        <v>24724.702380952382</v>
      </c>
      <c r="F13" s="3">
        <f t="shared" si="0"/>
        <v>1.6582606078844417</v>
      </c>
      <c r="G13" s="3"/>
    </row>
    <row r="14" spans="1:8" x14ac:dyDescent="0.2">
      <c r="A14" s="1">
        <v>13</v>
      </c>
    </row>
    <row r="15" spans="1:8" x14ac:dyDescent="0.2">
      <c r="A15" s="1">
        <v>14</v>
      </c>
    </row>
    <row r="16" spans="1:8" x14ac:dyDescent="0.2">
      <c r="A16" s="1">
        <v>15</v>
      </c>
    </row>
    <row r="17" spans="1:1" x14ac:dyDescent="0.2">
      <c r="A17" s="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2019-04-19T01:10:59Z</dcterms:created>
  <dcterms:modified xsi:type="dcterms:W3CDTF">2019-04-19T01:33:25Z</dcterms:modified>
</cp:coreProperties>
</file>