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10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Partitions" sheetId="11" r:id="rId9"/>
    <sheet name="Sheet3" sheetId="14" r:id="rId10"/>
    <sheet name="14 Bus AC" sheetId="6" r:id="rId11"/>
    <sheet name="14 Bus Debug" sheetId="15" r:id="rId12"/>
  </sheets>
  <calcPr calcId="145621"/>
</workbook>
</file>

<file path=xl/calcChain.xml><?xml version="1.0" encoding="utf-8"?>
<calcChain xmlns="http://schemas.openxmlformats.org/spreadsheetml/2006/main">
  <c r="J10" i="6" l="1"/>
  <c r="J12" i="6"/>
  <c r="J13" i="6"/>
  <c r="J14" i="6"/>
  <c r="J16" i="6"/>
  <c r="J17" i="6"/>
  <c r="J21" i="6"/>
  <c r="J24" i="6"/>
  <c r="J26" i="6"/>
  <c r="J27" i="6"/>
  <c r="J28" i="6"/>
  <c r="J30" i="6"/>
  <c r="J31" i="6"/>
  <c r="J7" i="6"/>
  <c r="I9" i="6"/>
  <c r="I13" i="6"/>
  <c r="I14" i="6"/>
  <c r="I15" i="6"/>
  <c r="I16" i="6"/>
  <c r="I17" i="6"/>
  <c r="I22" i="6"/>
  <c r="I23" i="6"/>
  <c r="I27" i="6"/>
  <c r="I28" i="6"/>
  <c r="I29" i="6"/>
  <c r="I30" i="6"/>
  <c r="I31" i="6"/>
  <c r="I8" i="6"/>
  <c r="H6" i="6"/>
  <c r="H7" i="6"/>
  <c r="H8" i="6"/>
  <c r="H10" i="6"/>
  <c r="H11" i="6"/>
  <c r="H12" i="6"/>
  <c r="H19" i="6"/>
  <c r="H20" i="6"/>
  <c r="H21" i="6"/>
  <c r="H22" i="6"/>
  <c r="H24" i="6"/>
  <c r="H25" i="6"/>
  <c r="H26" i="6"/>
  <c r="H5" i="6"/>
  <c r="G5" i="6"/>
  <c r="G6" i="6"/>
  <c r="G7" i="6"/>
  <c r="G8" i="6"/>
  <c r="G9" i="6"/>
  <c r="G18" i="6"/>
  <c r="G19" i="6"/>
  <c r="G20" i="6"/>
  <c r="G21" i="6"/>
  <c r="G22" i="6"/>
  <c r="G23" i="6"/>
  <c r="G4" i="6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M24" i="11"/>
  <c r="M23" i="11"/>
  <c r="M7" i="11"/>
  <c r="M8" i="1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P55" i="6" l="1"/>
  <c r="P56" i="6"/>
  <c r="P57" i="6"/>
  <c r="P58" i="6"/>
  <c r="P59" i="6"/>
  <c r="P60" i="6"/>
  <c r="P54" i="6"/>
  <c r="P53" i="6"/>
  <c r="P50" i="6" l="1"/>
  <c r="P52" i="6"/>
  <c r="P51" i="6"/>
  <c r="P49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P48" i="6" l="1"/>
  <c r="P47" i="6"/>
  <c r="P46" i="6"/>
  <c r="P45" i="6"/>
  <c r="P44" i="6"/>
  <c r="P43" i="6"/>
  <c r="P42" i="6"/>
  <c r="P41" i="6"/>
  <c r="O40" i="6"/>
  <c r="P40" i="6" s="1"/>
  <c r="P39" i="6"/>
  <c r="P38" i="6"/>
  <c r="P37" i="6"/>
  <c r="P36" i="6"/>
  <c r="P35" i="6"/>
  <c r="P34" i="6"/>
  <c r="P33" i="6"/>
  <c r="P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P2" i="6"/>
  <c r="P118" i="6" l="1"/>
  <c r="P119" i="6"/>
  <c r="P120" i="6"/>
  <c r="P117" i="6"/>
  <c r="P112" i="6"/>
  <c r="P113" i="6"/>
  <c r="P114" i="6"/>
  <c r="P111" i="6"/>
  <c r="P96" i="6"/>
  <c r="P97" i="6"/>
  <c r="P98" i="6"/>
  <c r="P99" i="6"/>
  <c r="P100" i="6"/>
  <c r="P101" i="6"/>
  <c r="P102" i="6"/>
  <c r="P103" i="6"/>
  <c r="P104" i="6"/>
  <c r="P105" i="6"/>
  <c r="P106" i="6"/>
  <c r="P107" i="6"/>
  <c r="P95" i="6"/>
  <c r="P84" i="6"/>
  <c r="P85" i="6"/>
  <c r="P86" i="6"/>
  <c r="P87" i="6"/>
  <c r="P88" i="6"/>
  <c r="P89" i="6"/>
  <c r="P90" i="6"/>
  <c r="P91" i="6"/>
  <c r="P92" i="6"/>
  <c r="P83" i="6"/>
  <c r="P76" i="6"/>
  <c r="P77" i="6"/>
  <c r="P78" i="6"/>
  <c r="P79" i="6"/>
  <c r="P80" i="6"/>
  <c r="P75" i="6"/>
  <c r="P66" i="6"/>
  <c r="P67" i="6"/>
  <c r="P68" i="6"/>
  <c r="P69" i="6"/>
  <c r="P70" i="6"/>
  <c r="P71" i="6"/>
  <c r="P72" i="6"/>
  <c r="P65" i="6"/>
  <c r="P122" i="6"/>
  <c r="P121" i="6"/>
  <c r="P116" i="6"/>
  <c r="P115" i="6"/>
  <c r="P110" i="6"/>
  <c r="P109" i="6"/>
  <c r="P94" i="6"/>
  <c r="P93" i="6"/>
  <c r="P82" i="6"/>
  <c r="P81" i="6"/>
  <c r="P74" i="6"/>
  <c r="P73" i="6"/>
  <c r="P64" i="6"/>
  <c r="P63" i="6"/>
  <c r="O108" i="6"/>
  <c r="P108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<sst xmlns="http://schemas.openxmlformats.org/spreadsheetml/2006/main" count="1034" uniqueCount="301">
  <si>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</si>
  <si>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</si>
  <si>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</si>
  <si>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</si>
  <si>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</si>
  <si>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</si>
  <si>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</si>
  <si>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</si>
  <si>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</si>
  <si>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</si>
  <si>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</si>
  <si>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</si>
  <si>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</si>
  <si>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</si>
  <si>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</si>
  <si>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</si>
  <si>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</si>
  <si>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</si>
  <si>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</si>
  <si>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</si>
  <si>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</si>
  <si>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</si>
  <si>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</si>
  <si>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</si>
  <si>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</si>
  <si>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</si>
  <si>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</si>
  <si>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</si>
  <si>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</si>
  <si>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</si>
  <si>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</si>
  <si>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</si>
  <si>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</si>
  <si>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</si>
  <si>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</si>
  <si>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</si>
  <si>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</si>
  <si>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</si>
  <si>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</si>
  <si>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</si>
  <si>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</si>
  <si>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</si>
  <si>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</si>
  <si>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</si>
  <si>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</si>
  <si>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</si>
  <si>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</si>
  <si>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</si>
  <si>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</si>
  <si>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</si>
  <si>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</si>
  <si>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</si>
  <si>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</si>
  <si>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</si>
  <si>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</si>
  <si>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</si>
  <si>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</si>
  <si>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</si>
  <si>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</si>
  <si>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</si>
  <si>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</si>
  <si>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</si>
  <si>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</si>
  <si>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</si>
  <si>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</si>
  <si>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</si>
  <si>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</si>
  <si>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</si>
  <si>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</si>
  <si>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</si>
  <si>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</si>
  <si>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</si>
  <si>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</si>
  <si>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</si>
  <si>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</si>
  <si>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</si>
  <si>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</si>
  <si>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</si>
  <si>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</si>
  <si>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</si>
  <si>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</si>
  <si>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</si>
  <si>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</si>
  <si>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</si>
  <si>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</si>
  <si>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</si>
  <si>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</si>
  <si>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</si>
  <si>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</si>
  <si>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</si>
  <si>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</si>
  <si>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</si>
  <si>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</si>
  <si>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</si>
  <si>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</si>
  <si>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</si>
  <si>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</si>
  <si>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</si>
  <si>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</si>
  <si>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</si>
  <si>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</si>
  <si>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</si>
  <si>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</si>
  <si>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</si>
  <si>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</si>
  <si>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</si>
  <si>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</si>
  <si>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</si>
  <si>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</si>
  <si>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</si>
  <si>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</si>
  <si>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</si>
  <si>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</si>
  <si>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</si>
  <si>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</si>
  <si>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</si>
  <si>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</si>
  <si>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</si>
  <si>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</si>
  <si>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</si>
  <si>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</si>
  <si>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</si>
  <si>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</si>
  <si>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</si>
  <si>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</si>
  <si>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</si>
  <si>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</si>
  <si>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</si>
  <si>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</si>
  <si>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</si>
  <si>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</si>
  <si>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</si>
  <si>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</si>
  <si>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</si>
  <si>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</si>
  <si>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</si>
  <si>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</si>
  <si>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</si>
  <si>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</si>
  <si>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</si>
  <si>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</si>
  <si>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</si>
  <si>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</si>
  <si>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</si>
  <si>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</si>
  <si>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</si>
  <si>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</si>
  <si>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</si>
  <si>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</si>
  <si>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</si>
  <si>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</si>
  <si>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</si>
  <si>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</si>
  <si>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</si>
  <si>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</si>
  <si>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</si>
  <si>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</si>
  <si>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</si>
  <si>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</si>
  <si>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</si>
  <si>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</si>
  <si>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</si>
  <si>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</si>
  <si>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</si>
  <si>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</si>
  <si>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</si>
  <si>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</si>
  <si>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</si>
  <si>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</si>
  <si>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</si>
  <si>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</si>
  <si>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</si>
  <si>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</si>
  <si>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</si>
  <si>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</si>
  <si>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</si>
  <si>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</si>
  <si>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</si>
  <si>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</si>
  <si>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</si>
  <si>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</si>
  <si>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</si>
  <si>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</si>
  <si>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</si>
  <si>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</si>
  <si>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</si>
  <si>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</si>
  <si>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</si>
  <si>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</si>
  <si>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</si>
  <si>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</si>
  <si>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</si>
  <si>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</si>
  <si>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</si>
  <si>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</si>
  <si>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</si>
  <si>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</si>
  <si>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</si>
  <si>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</si>
  <si>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</si>
  <si>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</si>
  <si>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</si>
  <si>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</si>
  <si>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</si>
  <si>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</si>
  <si>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</si>
  <si>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</si>
  <si>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</si>
  <si>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</si>
  <si>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</si>
  <si>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</si>
  <si>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</si>
  <si>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</si>
  <si>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</si>
  <si>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</si>
  <si>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</si>
  <si>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</si>
  <si>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</si>
  <si>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</si>
  <si>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</si>
  <si>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</si>
  <si>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</si>
  <si>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</si>
  <si>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</si>
  <si>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</si>
  <si>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</si>
  <si>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</si>
  <si>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</si>
  <si>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</si>
  <si>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</si>
  <si>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</si>
  <si>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</si>
  <si>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</si>
  <si>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</si>
  <si>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</si>
  <si>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</si>
  <si>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</si>
  <si>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</si>
  <si>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</si>
  <si>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</si>
  <si>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</si>
  <si>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</si>
  <si>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</si>
  <si>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</si>
  <si>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</si>
  <si>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</si>
  <si>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</si>
  <si>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</si>
  <si>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</si>
  <si>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</si>
  <si>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</si>
  <si>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</si>
  <si>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</si>
  <si>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</si>
  <si>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</si>
  <si>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</si>
  <si>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</si>
  <si>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</si>
  <si>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</si>
  <si>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</si>
  <si>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</si>
  <si>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</si>
  <si>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</si>
  <si>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</si>
  <si>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</si>
  <si>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</si>
  <si>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</si>
  <si>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</si>
  <si>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</si>
  <si>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</si>
  <si>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</si>
  <si>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</si>
  <si>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</si>
  <si>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</si>
  <si>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</si>
  <si>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</si>
  <si>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</si>
  <si>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</si>
  <si>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</si>
  <si>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</si>
  <si>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</si>
  <si>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</si>
  <si>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</si>
  <si>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</si>
  <si>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</si>
  <si>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</si>
  <si>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</si>
  <si>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</si>
  <si>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</si>
  <si>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</si>
  <si>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</si>
  <si>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</si>
  <si>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</si>
  <si>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</si>
  <si>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</si>
  <si>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</si>
  <si>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</si>
  <si>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</si>
  <si>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</si>
  <si>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delta Area 1 - Area 2</t>
  </si>
  <si>
    <t>ADMM AC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</si>
</sst>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91" t="s">
        <v>82</v>
      </c>
      <c r="B1" s="91"/>
      <c r="C1" s="91"/>
      <c r="D1" s="91"/>
      <c r="E1" s="91"/>
      <c r="F1" s="91"/>
      <c r="G1" s="91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47" sqref="L47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8" t="s">
        <v>276</v>
      </c>
      <c r="B1" s="98"/>
      <c r="C1" s="98"/>
      <c r="D1" s="98"/>
      <c r="E1" s="98"/>
      <c r="F1" s="98"/>
      <c r="J1" s="98" t="s">
        <v>276</v>
      </c>
      <c r="K1" s="98"/>
      <c r="L1" s="98"/>
      <c r="M1" s="98"/>
      <c r="N1" s="98"/>
      <c r="O1" s="98"/>
      <c r="P1" s="98"/>
      <c r="Q1" s="98"/>
      <c r="R1" s="98"/>
      <c r="S1" s="98"/>
      <c r="V1" s="72" t="s">
        <v>281</v>
      </c>
    </row>
    <row r="2" spans="1:22" x14ac:dyDescent="0.25">
      <c r="B2" t="s">
        <v>272</v>
      </c>
      <c r="C2" t="s">
        <v>273</v>
      </c>
      <c r="D2" s="72" t="s">
        <v>290</v>
      </c>
      <c r="E2" s="72" t="s">
        <v>274</v>
      </c>
      <c r="F2" s="72" t="s">
        <v>275</v>
      </c>
      <c r="J2" s="72"/>
      <c r="K2" s="72" t="s">
        <v>8</v>
      </c>
      <c r="L2" s="72" t="s">
        <v>272</v>
      </c>
      <c r="M2" s="72" t="s">
        <v>273</v>
      </c>
      <c r="N2" s="72" t="s">
        <v>284</v>
      </c>
      <c r="O2" s="72" t="s">
        <v>287</v>
      </c>
      <c r="P2" s="72" t="s">
        <v>274</v>
      </c>
      <c r="Q2" s="72" t="s">
        <v>285</v>
      </c>
      <c r="R2" s="72" t="s">
        <v>288</v>
      </c>
      <c r="S2" s="72" t="s">
        <v>275</v>
      </c>
      <c r="T2" t="s">
        <v>286</v>
      </c>
      <c r="U2" t="s">
        <v>289</v>
      </c>
      <c r="V2" t="s">
        <v>282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259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260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261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262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263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264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265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266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267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268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231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210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240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232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211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215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214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241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212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213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248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283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277</v>
      </c>
    </row>
    <row r="35" spans="1:1" x14ac:dyDescent="0.25">
      <c r="A35" t="s">
        <v>278</v>
      </c>
    </row>
    <row r="36" spans="1:1" x14ac:dyDescent="0.25">
      <c r="A36" t="s">
        <v>279</v>
      </c>
    </row>
    <row r="37" spans="1:1" x14ac:dyDescent="0.25">
      <c r="A37" t="s">
        <v>280</v>
      </c>
    </row>
    <row r="38" spans="1:1" x14ac:dyDescent="0.25">
      <c r="A38" t="s">
        <v>291</v>
      </c>
    </row>
    <row r="39" spans="1:1" x14ac:dyDescent="0.25">
      <c r="A39" t="s">
        <v>292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7"/>
  <sheetViews>
    <sheetView tabSelected="1" workbookViewId="0">
      <selection activeCell="J28" sqref="J28"/>
    </sheetView>
  </sheetViews>
  <sheetFormatPr defaultRowHeight="15" x14ac:dyDescent="0.25"/>
  <cols>
    <col min="1" max="1" width="9.7109375" bestFit="1" customWidth="1"/>
    <col min="2" max="4" width="12.7109375" bestFit="1" customWidth="1"/>
    <col min="5" max="5" width="12.7109375" style="72" customWidth="1"/>
    <col min="6" max="10" width="12.7109375" bestFit="1" customWidth="1"/>
    <col min="11" max="11" width="12.7109375" style="72" customWidth="1"/>
    <col min="12" max="12" width="12.7109375" customWidth="1"/>
    <col min="13" max="13" width="10.85546875" bestFit="1" customWidth="1"/>
    <col min="14" max="14" width="14.7109375" bestFit="1" customWidth="1"/>
    <col min="15" max="15" width="15.7109375" bestFit="1" customWidth="1"/>
    <col min="16" max="16" width="18.85546875" bestFit="1" customWidth="1"/>
    <col min="17" max="17" width="14" bestFit="1" customWidth="1"/>
  </cols>
  <sheetData>
    <row r="1" spans="1:19" ht="16.5" thickBot="1" x14ac:dyDescent="0.3">
      <c r="A1" s="93" t="s">
        <v>221</v>
      </c>
      <c r="B1" s="93"/>
      <c r="C1" s="93"/>
      <c r="D1" s="93"/>
      <c r="E1" s="93"/>
      <c r="F1" s="93"/>
      <c r="G1" s="93"/>
      <c r="H1" s="93"/>
      <c r="I1" s="93"/>
      <c r="J1" s="93"/>
      <c r="K1" s="88"/>
      <c r="L1" s="43"/>
      <c r="M1" s="60"/>
      <c r="N1" s="11" t="s">
        <v>1</v>
      </c>
      <c r="O1" s="11" t="s">
        <v>29</v>
      </c>
      <c r="P1" s="11" t="s">
        <v>137</v>
      </c>
      <c r="Q1" s="11" t="s">
        <v>203</v>
      </c>
      <c r="S1" s="18" t="s">
        <v>35</v>
      </c>
    </row>
    <row r="2" spans="1:19" ht="15.75" thickTop="1" x14ac:dyDescent="0.25">
      <c r="A2" s="44"/>
      <c r="B2" s="44" t="s">
        <v>8</v>
      </c>
      <c r="C2" s="94" t="s">
        <v>300</v>
      </c>
      <c r="D2" s="94"/>
      <c r="E2" s="94"/>
      <c r="F2" s="94"/>
      <c r="G2" s="94"/>
      <c r="H2" s="94" t="s">
        <v>74</v>
      </c>
      <c r="I2" s="94"/>
      <c r="J2" s="94"/>
      <c r="K2" s="4"/>
      <c r="L2" s="4"/>
      <c r="M2" s="60" t="s">
        <v>138</v>
      </c>
      <c r="N2" s="46" t="s">
        <v>46</v>
      </c>
      <c r="O2" s="50">
        <v>156.440731910842</v>
      </c>
      <c r="P2" s="1">
        <f>O2/100</f>
        <v>1.56440731910842</v>
      </c>
      <c r="Q2" s="58"/>
      <c r="S2" t="s">
        <v>75</v>
      </c>
    </row>
    <row r="3" spans="1:19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9" ht="15.75" thickTop="1" x14ac:dyDescent="0.25">
      <c r="A4" s="1" t="s">
        <v>84</v>
      </c>
      <c r="B4" s="1">
        <v>1.05999768165375</v>
      </c>
      <c r="C4" s="72">
        <v>1.0599997511008601</v>
      </c>
      <c r="D4" s="1"/>
      <c r="E4"/>
      <c r="F4" s="1"/>
      <c r="G4" s="1">
        <f>B4-C4</f>
        <v>-2.0694471101201373E-6</v>
      </c>
      <c r="H4" s="1"/>
      <c r="I4" s="1"/>
      <c r="J4" s="1"/>
      <c r="K4" s="89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9" x14ac:dyDescent="0.25">
      <c r="A5" s="1" t="s">
        <v>85</v>
      </c>
      <c r="B5" s="1">
        <v>1.0410720611633699</v>
      </c>
      <c r="C5" s="72">
        <v>1.0410737422161001</v>
      </c>
      <c r="D5" s="89">
        <v>1.04107313245226</v>
      </c>
      <c r="E5"/>
      <c r="F5" s="1"/>
      <c r="G5" s="89">
        <f t="shared" ref="G5:G23" si="1">B5-C5</f>
        <v>-1.6810527301291955E-6</v>
      </c>
      <c r="H5" s="1">
        <f>B5-D5</f>
        <v>-1.0712888900421547E-6</v>
      </c>
      <c r="I5" s="1"/>
      <c r="J5" s="1"/>
      <c r="K5" s="89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9" x14ac:dyDescent="0.25">
      <c r="A6" s="1" t="s">
        <v>86</v>
      </c>
      <c r="B6" s="1">
        <v>0.98537777124357495</v>
      </c>
      <c r="C6" s="72">
        <v>0.98538136281301902</v>
      </c>
      <c r="D6" s="89">
        <v>0.98537952175389198</v>
      </c>
      <c r="E6"/>
      <c r="F6" s="1"/>
      <c r="G6" s="89">
        <f t="shared" si="1"/>
        <v>-3.5915694440724621E-6</v>
      </c>
      <c r="H6" s="89">
        <f t="shared" ref="H6:H26" si="2">B6-D6</f>
        <v>-1.750510317033438E-6</v>
      </c>
      <c r="I6" s="1"/>
      <c r="J6" s="1"/>
      <c r="K6" s="89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9" x14ac:dyDescent="0.25">
      <c r="A7" s="1" t="s">
        <v>151</v>
      </c>
      <c r="B7" s="1">
        <v>1.00695008061588</v>
      </c>
      <c r="C7" s="72">
        <v>1.0069537044419401</v>
      </c>
      <c r="D7" s="89">
        <v>1.00695177443619</v>
      </c>
      <c r="E7"/>
      <c r="F7" s="89">
        <v>1.00996354489964</v>
      </c>
      <c r="G7" s="89">
        <f t="shared" si="1"/>
        <v>-3.6238260601173522E-6</v>
      </c>
      <c r="H7" s="89">
        <f t="shared" si="2"/>
        <v>-1.693820310011418E-6</v>
      </c>
      <c r="I7" s="1"/>
      <c r="J7" s="1">
        <f>B7-F7</f>
        <v>-3.0134642837600367E-3</v>
      </c>
      <c r="K7" s="89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9" x14ac:dyDescent="0.25">
      <c r="A8" s="1" t="s">
        <v>152</v>
      </c>
      <c r="B8" s="1">
        <v>1.01581292033021</v>
      </c>
      <c r="C8" s="72">
        <v>1.0158162823742001</v>
      </c>
      <c r="D8" s="89">
        <v>1.01581467096329</v>
      </c>
      <c r="E8" s="72">
        <v>1.0158028020538401</v>
      </c>
      <c r="G8" s="89">
        <f t="shared" si="1"/>
        <v>-3.3620439900960974E-6</v>
      </c>
      <c r="H8" s="89">
        <f t="shared" si="2"/>
        <v>-1.7506330800554082E-6</v>
      </c>
      <c r="I8" s="1">
        <f>B8-E8</f>
        <v>1.0118276369874835E-5</v>
      </c>
      <c r="J8" s="89"/>
      <c r="K8" s="89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9" x14ac:dyDescent="0.25">
      <c r="A9" s="1" t="s">
        <v>153</v>
      </c>
      <c r="B9" s="1">
        <v>1.0049243733889699</v>
      </c>
      <c r="C9" s="72">
        <v>1.00492888606756</v>
      </c>
      <c r="E9" s="89">
        <v>1.00492719711304</v>
      </c>
      <c r="G9" s="89">
        <f t="shared" si="1"/>
        <v>-4.5126785901405952E-6</v>
      </c>
      <c r="H9" s="89"/>
      <c r="I9" s="89">
        <f t="shared" ref="I9:I31" si="3">B9-E9</f>
        <v>-2.8237240701223243E-6</v>
      </c>
      <c r="J9" s="89"/>
      <c r="K9" s="89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9" x14ac:dyDescent="0.25">
      <c r="A10" s="1" t="s">
        <v>154</v>
      </c>
      <c r="B10" s="1">
        <v>1.01654592268694</v>
      </c>
      <c r="D10" s="72">
        <v>1.0165481591655401</v>
      </c>
      <c r="F10" s="72">
        <v>1.0177118977556301</v>
      </c>
      <c r="G10" s="89"/>
      <c r="H10" s="89">
        <f t="shared" si="2"/>
        <v>-2.236478600092795E-6</v>
      </c>
      <c r="I10" s="89"/>
      <c r="J10" s="89">
        <f t="shared" ref="J8:J31" si="4">B10-F10</f>
        <v>-1.1659750686900949E-3</v>
      </c>
      <c r="K10" s="89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9" x14ac:dyDescent="0.25">
      <c r="A11" s="1" t="s">
        <v>155</v>
      </c>
      <c r="B11" s="1">
        <v>1.0544057013008099</v>
      </c>
      <c r="D11" s="72">
        <v>1.05440764654987</v>
      </c>
      <c r="G11" s="89"/>
      <c r="H11" s="89">
        <f t="shared" si="2"/>
        <v>-1.9452490600535555E-6</v>
      </c>
      <c r="I11" s="89"/>
      <c r="J11" s="89"/>
      <c r="K11" s="89"/>
      <c r="L11" s="60" t="s">
        <v>174</v>
      </c>
      <c r="M11" s="46" t="s">
        <v>119</v>
      </c>
      <c r="N11" s="50">
        <v>0.96859150246414105</v>
      </c>
      <c r="O11" s="1">
        <f t="shared" ref="O11:O15" si="5">N11/100</f>
        <v>9.6859150246414102E-3</v>
      </c>
      <c r="P11" s="58"/>
    </row>
    <row r="12" spans="1:19" x14ac:dyDescent="0.25">
      <c r="A12" s="1" t="s">
        <v>156</v>
      </c>
      <c r="B12" s="1">
        <v>0.99794960680741096</v>
      </c>
      <c r="D12" s="72">
        <v>0.99795213754072598</v>
      </c>
      <c r="F12" s="72">
        <v>0.99864274324894997</v>
      </c>
      <c r="G12" s="89"/>
      <c r="H12" s="89">
        <f t="shared" si="2"/>
        <v>-2.5307333150204059E-6</v>
      </c>
      <c r="I12" s="89"/>
      <c r="J12" s="89">
        <f t="shared" si="4"/>
        <v>-6.9313644153901066E-4</v>
      </c>
      <c r="K12" s="89"/>
      <c r="L12" s="60"/>
      <c r="M12" s="46" t="s">
        <v>53</v>
      </c>
      <c r="N12" s="50">
        <v>29.247688021076399</v>
      </c>
      <c r="O12" s="1">
        <f t="shared" si="5"/>
        <v>0.29247688021076401</v>
      </c>
      <c r="P12" s="58"/>
    </row>
    <row r="13" spans="1:19" x14ac:dyDescent="0.25">
      <c r="A13" s="1" t="s">
        <v>157</v>
      </c>
      <c r="B13" s="1">
        <v>0.990436803259924</v>
      </c>
      <c r="E13" s="72">
        <v>0.990432185290816</v>
      </c>
      <c r="F13" s="72">
        <v>0.99093622037218698</v>
      </c>
      <c r="G13" s="89"/>
      <c r="H13" s="89"/>
      <c r="I13" s="89">
        <f t="shared" si="3"/>
        <v>4.617969108000608E-6</v>
      </c>
      <c r="J13" s="89">
        <f t="shared" si="4"/>
        <v>-4.9941711226297869E-4</v>
      </c>
      <c r="K13" s="89"/>
      <c r="L13" s="60"/>
      <c r="M13" s="46" t="s">
        <v>120</v>
      </c>
      <c r="N13" s="50">
        <v>-10.134384235994199</v>
      </c>
      <c r="O13" s="1">
        <f t="shared" si="5"/>
        <v>-0.101343842359942</v>
      </c>
      <c r="P13" s="58"/>
    </row>
    <row r="14" spans="1:19" x14ac:dyDescent="0.25">
      <c r="A14" s="1" t="s">
        <v>158</v>
      </c>
      <c r="B14" s="1">
        <v>0.99358117274512303</v>
      </c>
      <c r="E14" s="72">
        <v>0.99357908633896896</v>
      </c>
      <c r="F14" s="72">
        <v>0.99385505357405401</v>
      </c>
      <c r="G14" s="89"/>
      <c r="H14" s="89"/>
      <c r="I14" s="89">
        <f t="shared" si="3"/>
        <v>2.0864061540670775E-6</v>
      </c>
      <c r="J14" s="89">
        <f t="shared" si="4"/>
        <v>-2.7388082893098353E-4</v>
      </c>
      <c r="K14" s="89"/>
      <c r="L14" s="60"/>
      <c r="M14" s="46" t="s">
        <v>54</v>
      </c>
      <c r="N14" s="50">
        <v>4.9388912162000001E-5</v>
      </c>
      <c r="O14" s="1">
        <f t="shared" si="5"/>
        <v>4.9388912162000003E-7</v>
      </c>
      <c r="P14" s="58"/>
    </row>
    <row r="15" spans="1:19" x14ac:dyDescent="0.25">
      <c r="A15" s="1" t="s">
        <v>159</v>
      </c>
      <c r="B15" s="1">
        <v>0.98674259047048396</v>
      </c>
      <c r="E15" s="72">
        <v>0.98674065776487996</v>
      </c>
      <c r="G15" s="89"/>
      <c r="H15" s="89"/>
      <c r="I15" s="89">
        <f t="shared" si="3"/>
        <v>1.9327056040019386E-6</v>
      </c>
      <c r="J15" s="89"/>
      <c r="K15" s="89"/>
      <c r="L15" s="60"/>
      <c r="M15" s="46" t="s">
        <v>121</v>
      </c>
      <c r="N15" s="50">
        <v>-23.1382548362844</v>
      </c>
      <c r="O15" s="1">
        <f t="shared" si="5"/>
        <v>-0.231382548362844</v>
      </c>
      <c r="P15" s="58"/>
    </row>
    <row r="16" spans="1:19" x14ac:dyDescent="0.25">
      <c r="A16" s="1" t="s">
        <v>160</v>
      </c>
      <c r="B16" s="1">
        <v>0.98231334549872895</v>
      </c>
      <c r="C16" s="1"/>
      <c r="E16" s="72">
        <v>0.98231019425810095</v>
      </c>
      <c r="F16" s="72">
        <v>0.98248572663218803</v>
      </c>
      <c r="G16" s="89"/>
      <c r="H16" s="89"/>
      <c r="I16" s="89">
        <f t="shared" si="3"/>
        <v>3.1512406279965433E-6</v>
      </c>
      <c r="J16" s="89">
        <f t="shared" si="4"/>
        <v>-1.7238113345907635E-4</v>
      </c>
      <c r="K16" s="89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7" x14ac:dyDescent="0.25">
      <c r="A17" s="1" t="s">
        <v>161</v>
      </c>
      <c r="B17" s="1">
        <v>0.96825697606458705</v>
      </c>
      <c r="C17" s="72"/>
      <c r="E17" s="72">
        <v>0.96823482800318095</v>
      </c>
      <c r="F17" s="89">
        <v>0.96855419296839496</v>
      </c>
      <c r="G17" s="89"/>
      <c r="H17" s="89"/>
      <c r="I17" s="89">
        <f t="shared" si="3"/>
        <v>2.2148061406102038E-5</v>
      </c>
      <c r="J17" s="89">
        <f t="shared" si="4"/>
        <v>-2.9721690380790644E-4</v>
      </c>
      <c r="K17" s="89"/>
      <c r="L17" s="60" t="s">
        <v>175</v>
      </c>
      <c r="M17" s="46" t="s">
        <v>123</v>
      </c>
      <c r="N17" s="50">
        <v>1.57798981550307</v>
      </c>
      <c r="O17" s="1">
        <f t="shared" ref="O17:O26" si="6">N17/100</f>
        <v>1.5779898155030701E-2</v>
      </c>
      <c r="P17" s="58"/>
    </row>
    <row r="18" spans="1:17" s="72" customFormat="1" x14ac:dyDescent="0.25">
      <c r="A18" s="89" t="s">
        <v>87</v>
      </c>
      <c r="B18" s="89">
        <v>0</v>
      </c>
      <c r="C18" s="72">
        <v>0</v>
      </c>
      <c r="G18" s="89">
        <f t="shared" si="1"/>
        <v>0</v>
      </c>
      <c r="H18" s="89"/>
      <c r="I18" s="89"/>
      <c r="J18" s="89"/>
      <c r="K18" s="89"/>
      <c r="L18" s="60"/>
      <c r="M18" s="87"/>
      <c r="N18" s="50"/>
      <c r="O18" s="89"/>
      <c r="P18" s="58"/>
    </row>
    <row r="19" spans="1:17" x14ac:dyDescent="0.25">
      <c r="A19" s="1" t="s">
        <v>88</v>
      </c>
      <c r="B19" s="72">
        <v>-9.0495834798616795E-2</v>
      </c>
      <c r="C19" s="72">
        <v>-9.0496583187875498E-2</v>
      </c>
      <c r="D19" s="72">
        <v>-9.0492639023846799E-2</v>
      </c>
      <c r="G19" s="89">
        <f t="shared" si="1"/>
        <v>7.4838925870346351E-7</v>
      </c>
      <c r="H19" s="89">
        <f t="shared" si="2"/>
        <v>-3.1957747699956629E-6</v>
      </c>
      <c r="I19" s="89"/>
      <c r="J19" s="89"/>
      <c r="K19" s="89"/>
      <c r="L19" s="60"/>
      <c r="M19" s="46" t="s">
        <v>57</v>
      </c>
      <c r="N19" s="50">
        <v>7.6111237412808599</v>
      </c>
      <c r="O19" s="1">
        <f t="shared" si="6"/>
        <v>7.6111237412808605E-2</v>
      </c>
      <c r="P19" s="58"/>
    </row>
    <row r="20" spans="1:17" x14ac:dyDescent="0.25">
      <c r="A20" s="1" t="s">
        <v>89</v>
      </c>
      <c r="B20" s="72">
        <v>-0.22164655627270699</v>
      </c>
      <c r="C20" s="72">
        <v>-0.22164303678837699</v>
      </c>
      <c r="D20" s="72">
        <v>-0.22164370984260501</v>
      </c>
      <c r="G20" s="89">
        <f t="shared" si="1"/>
        <v>-3.5194843300001555E-6</v>
      </c>
      <c r="H20" s="89">
        <f t="shared" si="2"/>
        <v>-2.8464301019825999E-6</v>
      </c>
      <c r="I20" s="89"/>
      <c r="J20" s="89"/>
      <c r="K20" s="89"/>
      <c r="L20" s="60"/>
      <c r="M20" s="46" t="s">
        <v>122</v>
      </c>
      <c r="N20" s="50">
        <v>2.2749299623984598</v>
      </c>
      <c r="O20" s="1">
        <f t="shared" si="6"/>
        <v>2.2749299623984597E-2</v>
      </c>
      <c r="P20" s="58"/>
    </row>
    <row r="21" spans="1:17" x14ac:dyDescent="0.25">
      <c r="A21" s="1" t="s">
        <v>162</v>
      </c>
      <c r="B21" s="72">
        <v>-0.18448701889772101</v>
      </c>
      <c r="C21" s="72">
        <v>-0.18448391547260901</v>
      </c>
      <c r="D21" s="72">
        <v>-0.184485283589502</v>
      </c>
      <c r="F21" s="72">
        <v>-0.18503534812550401</v>
      </c>
      <c r="G21" s="89">
        <f t="shared" si="1"/>
        <v>-3.1034251120054535E-6</v>
      </c>
      <c r="H21" s="89">
        <f t="shared" si="2"/>
        <v>-1.73530821900858E-6</v>
      </c>
      <c r="I21" s="89"/>
      <c r="J21" s="89">
        <f t="shared" si="4"/>
        <v>5.4832922778300097E-4</v>
      </c>
      <c r="K21" s="89"/>
      <c r="L21" s="60"/>
      <c r="M21" s="46" t="s">
        <v>58</v>
      </c>
      <c r="N21" s="50">
        <v>17.236621109828601</v>
      </c>
      <c r="O21" s="1">
        <f t="shared" si="6"/>
        <v>0.17236621109828601</v>
      </c>
      <c r="P21" s="58"/>
    </row>
    <row r="22" spans="1:17" x14ac:dyDescent="0.25">
      <c r="A22" s="1" t="s">
        <v>163</v>
      </c>
      <c r="B22" s="72">
        <v>-0.158411156268046</v>
      </c>
      <c r="C22" s="72">
        <v>-0.15840864797552401</v>
      </c>
      <c r="D22" s="72">
        <v>-0.158409442565668</v>
      </c>
      <c r="E22" s="72">
        <v>-0.158404611844949</v>
      </c>
      <c r="G22" s="89">
        <f t="shared" si="1"/>
        <v>-2.508292521991029E-6</v>
      </c>
      <c r="H22" s="89">
        <f t="shared" si="2"/>
        <v>-1.71370237800339E-6</v>
      </c>
      <c r="I22" s="89">
        <f t="shared" si="3"/>
        <v>-6.5444230969990969E-6</v>
      </c>
      <c r="J22" s="89"/>
      <c r="K22" s="89"/>
      <c r="L22" s="60"/>
      <c r="M22" s="46" t="s">
        <v>124</v>
      </c>
      <c r="N22" s="50">
        <v>6.2088690408799696</v>
      </c>
      <c r="O22" s="1">
        <f t="shared" si="6"/>
        <v>6.2088690408799697E-2</v>
      </c>
      <c r="P22" s="58"/>
    </row>
    <row r="23" spans="1:17" x14ac:dyDescent="0.25">
      <c r="A23" s="1" t="s">
        <v>164</v>
      </c>
      <c r="B23" s="72">
        <v>-0.26207372353015002</v>
      </c>
      <c r="C23" s="72">
        <v>-0.26206908569225601</v>
      </c>
      <c r="E23" s="72">
        <v>-0.262070640122187</v>
      </c>
      <c r="G23" s="89">
        <f t="shared" si="1"/>
        <v>-4.6378378940059584E-6</v>
      </c>
      <c r="H23" s="89"/>
      <c r="I23" s="89">
        <f t="shared" si="3"/>
        <v>-3.0834079630115419E-6</v>
      </c>
      <c r="J23" s="89"/>
      <c r="K23" s="89"/>
      <c r="L23" s="60"/>
      <c r="M23" s="46" t="s">
        <v>59</v>
      </c>
      <c r="N23" s="50">
        <v>1.4392071686730901</v>
      </c>
      <c r="O23" s="1">
        <f t="shared" si="6"/>
        <v>1.4392071686730901E-2</v>
      </c>
      <c r="P23" s="58"/>
    </row>
    <row r="24" spans="1:17" x14ac:dyDescent="0.25">
      <c r="A24" s="1" t="s">
        <v>165</v>
      </c>
      <c r="B24" s="72">
        <v>-0.246986077730002</v>
      </c>
      <c r="D24" s="72">
        <v>-0.24698548709700099</v>
      </c>
      <c r="F24" s="72">
        <v>-0.24492655820126599</v>
      </c>
      <c r="G24" s="1"/>
      <c r="H24" s="89">
        <f t="shared" si="2"/>
        <v>-5.9063300100747895E-7</v>
      </c>
      <c r="I24" s="89"/>
      <c r="J24" s="89">
        <f t="shared" si="4"/>
        <v>-2.0595195287360091E-3</v>
      </c>
      <c r="K24" s="89"/>
      <c r="L24" s="60"/>
      <c r="M24" s="46" t="s">
        <v>125</v>
      </c>
      <c r="N24" s="50">
        <v>0.52526799870488805</v>
      </c>
      <c r="O24" s="1">
        <f t="shared" si="6"/>
        <v>5.2526799870488807E-3</v>
      </c>
      <c r="P24" s="58"/>
    </row>
    <row r="25" spans="1:17" x14ac:dyDescent="0.25">
      <c r="A25" s="1" t="s">
        <v>166</v>
      </c>
      <c r="B25" s="72">
        <v>-0.25618480157818402</v>
      </c>
      <c r="D25" s="72">
        <v>-0.25618433392062101</v>
      </c>
      <c r="G25" s="1"/>
      <c r="H25" s="89">
        <f t="shared" si="2"/>
        <v>-4.6765756300803929E-7</v>
      </c>
      <c r="I25" s="89"/>
      <c r="J25" s="89"/>
      <c r="K25" s="89"/>
      <c r="L25" s="60"/>
      <c r="M25" s="46" t="s">
        <v>12</v>
      </c>
      <c r="N25" s="50">
        <v>-6.1</v>
      </c>
      <c r="O25" s="1">
        <f t="shared" si="6"/>
        <v>-6.0999999999999999E-2</v>
      </c>
      <c r="P25" s="58"/>
    </row>
    <row r="26" spans="1:17" x14ac:dyDescent="0.25">
      <c r="A26" s="1" t="s">
        <v>167</v>
      </c>
      <c r="B26" s="72">
        <v>-0.27411931344698798</v>
      </c>
      <c r="D26" s="72">
        <v>-0.274119032775341</v>
      </c>
      <c r="F26" s="89">
        <v>-0.27206131194628702</v>
      </c>
      <c r="G26" s="1"/>
      <c r="H26" s="89">
        <f t="shared" si="2"/>
        <v>-2.8067164697942459E-7</v>
      </c>
      <c r="I26" s="89"/>
      <c r="J26" s="89">
        <f t="shared" si="4"/>
        <v>-2.0580015007009567E-3</v>
      </c>
      <c r="K26" s="89"/>
      <c r="L26" s="60"/>
      <c r="M26" s="46" t="s">
        <v>20</v>
      </c>
      <c r="N26" s="50">
        <v>-1.6</v>
      </c>
      <c r="O26" s="1">
        <f t="shared" si="6"/>
        <v>-1.6E-2</v>
      </c>
      <c r="P26" s="58"/>
    </row>
    <row r="27" spans="1:17" x14ac:dyDescent="0.25">
      <c r="A27" s="1" t="s">
        <v>168</v>
      </c>
      <c r="B27" s="72">
        <v>-0.27529246082033898</v>
      </c>
      <c r="E27" s="72">
        <v>-0.27528456522628397</v>
      </c>
      <c r="F27" s="89">
        <v>-0.273035701817684</v>
      </c>
      <c r="G27" s="1"/>
      <c r="H27" s="1"/>
      <c r="I27" s="89">
        <f t="shared" si="3"/>
        <v>-7.8955940550073933E-6</v>
      </c>
      <c r="J27" s="89">
        <f t="shared" si="4"/>
        <v>-2.2567590026549844E-3</v>
      </c>
      <c r="K27" s="89"/>
      <c r="L27" s="60" t="s">
        <v>141</v>
      </c>
      <c r="M27" s="46" t="s">
        <v>61</v>
      </c>
      <c r="N27" s="50">
        <v>6.1481308294477897</v>
      </c>
      <c r="O27" s="1">
        <f>N27/100</f>
        <v>6.1481308294477899E-2</v>
      </c>
      <c r="P27" s="57"/>
    </row>
    <row r="28" spans="1:17" x14ac:dyDescent="0.25">
      <c r="A28" s="1" t="s">
        <v>169</v>
      </c>
      <c r="B28" s="72">
        <v>-0.27032933293769501</v>
      </c>
      <c r="E28" s="72">
        <v>-0.27032264406406797</v>
      </c>
      <c r="F28" s="72">
        <v>-0.267805813851972</v>
      </c>
      <c r="G28" s="1"/>
      <c r="H28" s="1"/>
      <c r="I28" s="89">
        <f t="shared" si="3"/>
        <v>-6.6888736270365179E-6</v>
      </c>
      <c r="J28" s="89">
        <f t="shared" si="4"/>
        <v>-2.5235190857230139E-3</v>
      </c>
      <c r="K28" s="89"/>
      <c r="L28" s="56" t="s">
        <v>176</v>
      </c>
      <c r="M28" s="46" t="s">
        <v>126</v>
      </c>
      <c r="N28" s="50">
        <v>6.1776975079165704</v>
      </c>
      <c r="O28" s="1">
        <f t="shared" ref="O28:P40" si="7">N28/100</f>
        <v>6.1776975079165707E-2</v>
      </c>
      <c r="P28" s="57"/>
    </row>
    <row r="29" spans="1:17" x14ac:dyDescent="0.25">
      <c r="A29" s="1" t="s">
        <v>170</v>
      </c>
      <c r="B29" s="72">
        <v>-0.27392983143629202</v>
      </c>
      <c r="E29" s="72">
        <v>-0.27392304691536401</v>
      </c>
      <c r="G29" s="1"/>
      <c r="H29" s="1"/>
      <c r="I29" s="89">
        <f t="shared" si="3"/>
        <v>-6.7845209280048557E-6</v>
      </c>
      <c r="J29" s="89"/>
      <c r="K29" s="89"/>
      <c r="L29" s="61"/>
      <c r="M29" s="46" t="s">
        <v>62</v>
      </c>
      <c r="N29" s="50">
        <v>10.1258308263922</v>
      </c>
      <c r="O29" s="1">
        <f t="shared" si="7"/>
        <v>0.101258308263922</v>
      </c>
      <c r="P29" s="58"/>
    </row>
    <row r="30" spans="1:17" x14ac:dyDescent="0.25">
      <c r="A30" s="1" t="s">
        <v>171</v>
      </c>
      <c r="B30" s="72">
        <v>-0.27443829599560998</v>
      </c>
      <c r="E30" s="72">
        <v>-0.27443001849145199</v>
      </c>
      <c r="F30" s="72">
        <v>-0.27126408666823298</v>
      </c>
      <c r="G30" s="1"/>
      <c r="H30" s="1"/>
      <c r="I30" s="89">
        <f t="shared" si="3"/>
        <v>-8.2775041579941089E-6</v>
      </c>
      <c r="J30" s="89">
        <f t="shared" si="4"/>
        <v>-3.1742093273769978E-3</v>
      </c>
      <c r="K30" s="89"/>
      <c r="L30" s="61"/>
      <c r="M30" s="46" t="s">
        <v>127</v>
      </c>
      <c r="N30" s="50">
        <v>4.8779939913553596</v>
      </c>
      <c r="O30" s="1">
        <f t="shared" si="7"/>
        <v>4.8779939913553595E-2</v>
      </c>
      <c r="P30" s="57"/>
    </row>
    <row r="31" spans="1:17" x14ac:dyDescent="0.25">
      <c r="A31" s="1" t="s">
        <v>172</v>
      </c>
      <c r="B31" s="72">
        <v>-0.287190454321613</v>
      </c>
      <c r="E31" s="72">
        <v>-0.28716765031181002</v>
      </c>
      <c r="F31" s="72">
        <v>-0.28449010818014198</v>
      </c>
      <c r="G31" s="1"/>
      <c r="H31" s="1"/>
      <c r="I31" s="89">
        <f t="shared" si="3"/>
        <v>-2.2804009802979142E-5</v>
      </c>
      <c r="J31" s="89">
        <f t="shared" si="4"/>
        <v>-2.7003461414710217E-3</v>
      </c>
      <c r="K31" s="89"/>
      <c r="L31" s="60" t="s">
        <v>142</v>
      </c>
      <c r="M31" s="46" t="s">
        <v>63</v>
      </c>
      <c r="N31" s="50">
        <v>-7.6</v>
      </c>
      <c r="O31" s="1">
        <f t="shared" si="7"/>
        <v>-7.5999999999999998E-2</v>
      </c>
      <c r="P31" s="58"/>
    </row>
    <row r="32" spans="1:17" x14ac:dyDescent="0.25">
      <c r="M32" s="56" t="s">
        <v>177</v>
      </c>
      <c r="N32" s="46" t="s">
        <v>128</v>
      </c>
      <c r="O32" s="50">
        <v>-1.6</v>
      </c>
      <c r="P32" s="1">
        <f t="shared" si="7"/>
        <v>-1.6E-2</v>
      </c>
      <c r="Q32" s="58"/>
    </row>
    <row r="33" spans="1:17" x14ac:dyDescent="0.25">
      <c r="M33" s="60" t="s">
        <v>143</v>
      </c>
      <c r="N33" s="46" t="s">
        <v>64</v>
      </c>
      <c r="O33" s="51">
        <v>-63.001699846354903</v>
      </c>
      <c r="P33" s="1">
        <f t="shared" si="7"/>
        <v>-0.63001699846354908</v>
      </c>
      <c r="Q33" s="58"/>
    </row>
    <row r="34" spans="1:17" x14ac:dyDescent="0.25">
      <c r="M34" s="56" t="s">
        <v>178</v>
      </c>
      <c r="N34" s="46" t="s">
        <v>129</v>
      </c>
      <c r="O34" s="50">
        <v>10.2039485868599</v>
      </c>
      <c r="P34" s="1">
        <f t="shared" si="7"/>
        <v>0.102039485868599</v>
      </c>
      <c r="Q34" s="58"/>
    </row>
    <row r="35" spans="1:17" ht="15.75" x14ac:dyDescent="0.25">
      <c r="D35" s="49"/>
      <c r="E35" s="49"/>
      <c r="M35" s="60"/>
      <c r="N35" s="46" t="s">
        <v>65</v>
      </c>
      <c r="O35" s="50">
        <v>16.526211548050401</v>
      </c>
      <c r="P35" s="1">
        <f t="shared" si="7"/>
        <v>0.16526211548050401</v>
      </c>
      <c r="Q35" s="58"/>
    </row>
    <row r="36" spans="1:17" ht="15.75" x14ac:dyDescent="0.25">
      <c r="A36" s="49"/>
      <c r="B36" s="49"/>
      <c r="C36" s="49"/>
      <c r="D36" s="47"/>
      <c r="E36" s="47"/>
      <c r="F36" s="49"/>
      <c r="G36" s="49"/>
      <c r="H36" s="49"/>
      <c r="I36" s="49"/>
      <c r="J36" s="49"/>
      <c r="K36" s="49"/>
      <c r="L36" s="49"/>
      <c r="M36" s="60"/>
      <c r="N36" s="46" t="s">
        <v>130</v>
      </c>
      <c r="O36" s="52">
        <v>-1.34369314780613</v>
      </c>
      <c r="P36" s="1">
        <f t="shared" si="7"/>
        <v>-1.34369314780613E-2</v>
      </c>
      <c r="Q36" s="58"/>
    </row>
    <row r="37" spans="1:17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60"/>
      <c r="N37" s="46" t="s">
        <v>66</v>
      </c>
      <c r="O37" s="52">
        <v>29.247637436823101</v>
      </c>
      <c r="P37" s="1">
        <f t="shared" si="7"/>
        <v>0.29247637436823104</v>
      </c>
      <c r="Q37" s="58"/>
    </row>
    <row r="38" spans="1:17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60"/>
      <c r="N38" s="46" t="s">
        <v>131</v>
      </c>
      <c r="O38" s="52">
        <v>11.0919776937066</v>
      </c>
      <c r="P38" s="1">
        <f t="shared" si="7"/>
        <v>0.11091977693706599</v>
      </c>
      <c r="Q38" s="58"/>
    </row>
    <row r="39" spans="1:17" x14ac:dyDescent="0.25">
      <c r="A39" s="47"/>
      <c r="B39" s="47"/>
      <c r="C39" s="47"/>
      <c r="D39" s="1"/>
      <c r="E39" s="86"/>
      <c r="F39" s="47"/>
      <c r="G39" s="47"/>
      <c r="H39" s="47"/>
      <c r="I39" s="47"/>
      <c r="J39" s="47"/>
      <c r="K39" s="47"/>
      <c r="L39" s="47"/>
      <c r="M39" s="60"/>
      <c r="N39" s="46" t="s">
        <v>67</v>
      </c>
      <c r="O39" s="53">
        <v>-94.199996999999996</v>
      </c>
      <c r="P39" s="1">
        <f t="shared" si="7"/>
        <v>-0.94199996999999991</v>
      </c>
      <c r="Q39" s="58"/>
    </row>
    <row r="40" spans="1:17" x14ac:dyDescent="0.25">
      <c r="A40" s="1"/>
      <c r="B40" s="1"/>
      <c r="C40" s="1"/>
      <c r="D40" s="1"/>
      <c r="E40" s="86"/>
      <c r="H40" s="1"/>
      <c r="I40" s="1"/>
      <c r="J40" s="1"/>
      <c r="K40" s="89"/>
      <c r="L40" s="1"/>
      <c r="M40" s="60"/>
      <c r="N40" s="46" t="s">
        <v>132</v>
      </c>
      <c r="O40">
        <f>21.4613437652587-19</f>
        <v>2.4613437652587002</v>
      </c>
      <c r="P40" s="1">
        <f t="shared" si="7"/>
        <v>2.4613437652587004E-2</v>
      </c>
      <c r="Q40" s="58"/>
    </row>
    <row r="41" spans="1:17" x14ac:dyDescent="0.25">
      <c r="A41" s="1"/>
      <c r="B41" s="1"/>
      <c r="D41" s="1"/>
      <c r="E41" s="86"/>
      <c r="H41" s="1"/>
      <c r="I41" s="1"/>
      <c r="J41" s="1"/>
      <c r="K41" s="89"/>
      <c r="L41" s="1"/>
      <c r="M41" s="60" t="s">
        <v>144</v>
      </c>
      <c r="N41" s="46" t="s">
        <v>68</v>
      </c>
      <c r="O41" s="52">
        <v>4.9650161007164098</v>
      </c>
      <c r="P41" s="1">
        <f>O41/100</f>
        <v>4.9650161007164101E-2</v>
      </c>
      <c r="Q41" s="58"/>
    </row>
    <row r="42" spans="1:17" x14ac:dyDescent="0.25">
      <c r="A42" s="1"/>
      <c r="B42" s="1"/>
      <c r="C42" s="1"/>
      <c r="D42" s="1"/>
      <c r="E42" s="86"/>
      <c r="H42" s="1"/>
      <c r="I42" s="1"/>
      <c r="J42" s="1"/>
      <c r="K42" s="89"/>
      <c r="L42" s="1"/>
      <c r="M42" s="56" t="s">
        <v>179</v>
      </c>
      <c r="N42" s="46" t="s">
        <v>133</v>
      </c>
      <c r="O42" s="52">
        <v>0.52427629116916796</v>
      </c>
      <c r="P42" s="1">
        <f t="shared" ref="P42:P44" si="8">O42/100</f>
        <v>5.2427629116916794E-3</v>
      </c>
      <c r="Q42" s="58"/>
    </row>
    <row r="43" spans="1:17" x14ac:dyDescent="0.25">
      <c r="A43" s="1"/>
      <c r="B43" s="1"/>
      <c r="C43" s="1"/>
      <c r="H43" s="1"/>
      <c r="I43" s="1"/>
      <c r="J43" s="1"/>
      <c r="K43" s="89"/>
      <c r="L43" s="1"/>
      <c r="M43" s="60"/>
      <c r="N43" s="46" t="s">
        <v>16</v>
      </c>
      <c r="O43" s="52">
        <v>-13.5</v>
      </c>
      <c r="P43" s="1">
        <f t="shared" si="8"/>
        <v>-0.13500000000000001</v>
      </c>
      <c r="Q43" s="58"/>
    </row>
    <row r="44" spans="1:17" x14ac:dyDescent="0.25">
      <c r="A44" s="1"/>
      <c r="B44" s="1"/>
      <c r="C44" s="1"/>
      <c r="D44" s="1"/>
      <c r="E44" s="86"/>
      <c r="F44" s="1"/>
      <c r="G44" s="1"/>
      <c r="H44" s="1"/>
      <c r="I44" s="1"/>
      <c r="J44" s="1"/>
      <c r="K44" s="89"/>
      <c r="L44" s="1"/>
      <c r="M44" s="60"/>
      <c r="N44" s="46" t="s">
        <v>22</v>
      </c>
      <c r="O44" s="52">
        <v>-5.8</v>
      </c>
      <c r="P44" s="1">
        <f t="shared" si="8"/>
        <v>-5.7999999999999996E-2</v>
      </c>
      <c r="Q44" s="58"/>
    </row>
    <row r="45" spans="1:17" x14ac:dyDescent="0.25">
      <c r="A45" s="1"/>
      <c r="B45" s="1"/>
      <c r="C45" s="1"/>
      <c r="D45" s="1"/>
      <c r="E45" s="86"/>
      <c r="F45" s="72"/>
      <c r="G45" s="1"/>
      <c r="H45" s="1"/>
      <c r="I45" s="1"/>
      <c r="J45" s="1"/>
      <c r="K45" s="89"/>
      <c r="L45" s="1"/>
      <c r="M45" s="60" t="s">
        <v>145</v>
      </c>
      <c r="N45" s="46" t="s">
        <v>69</v>
      </c>
      <c r="O45" s="52">
        <v>-2.8744036925517298</v>
      </c>
      <c r="P45" s="1">
        <f>O45/100</f>
        <v>-2.8744036925517299E-2</v>
      </c>
      <c r="Q45" s="58"/>
    </row>
    <row r="46" spans="1:17" x14ac:dyDescent="0.25">
      <c r="A46" s="1"/>
      <c r="B46" s="1"/>
      <c r="C46" s="1"/>
      <c r="D46" s="1"/>
      <c r="E46" s="86"/>
      <c r="F46" s="72"/>
      <c r="G46" s="1"/>
      <c r="H46" s="1"/>
      <c r="I46" s="1"/>
      <c r="J46" s="1"/>
      <c r="K46" s="89"/>
      <c r="L46" s="1"/>
      <c r="M46" s="56" t="s">
        <v>180</v>
      </c>
      <c r="N46" s="46" t="s">
        <v>134</v>
      </c>
      <c r="O46" s="52">
        <v>0.31779049296478201</v>
      </c>
      <c r="P46" s="1">
        <f t="shared" ref="P46:P52" si="9">O46/100</f>
        <v>3.1779049296478202E-3</v>
      </c>
      <c r="Q46" s="58"/>
    </row>
    <row r="47" spans="1:17" x14ac:dyDescent="0.25">
      <c r="A47" s="1"/>
      <c r="B47" s="1"/>
      <c r="C47" s="1"/>
      <c r="D47" s="1"/>
      <c r="E47" s="86"/>
      <c r="F47" s="72"/>
      <c r="G47" s="1"/>
      <c r="H47" s="1"/>
      <c r="I47" s="1"/>
      <c r="J47" s="1"/>
      <c r="K47" s="89"/>
      <c r="L47" s="1"/>
      <c r="M47" s="60"/>
      <c r="N47" s="46" t="s">
        <v>70</v>
      </c>
      <c r="O47" s="52">
        <v>-14.9</v>
      </c>
      <c r="P47" s="1">
        <f t="shared" si="9"/>
        <v>-0.14899999999999999</v>
      </c>
      <c r="Q47" s="58"/>
    </row>
    <row r="48" spans="1:17" x14ac:dyDescent="0.25">
      <c r="A48" s="1"/>
      <c r="B48" s="1"/>
      <c r="C48" s="1"/>
      <c r="D48" s="1"/>
      <c r="E48" s="86"/>
      <c r="G48" s="1"/>
      <c r="H48" s="1"/>
      <c r="I48" s="1"/>
      <c r="J48" s="1"/>
      <c r="K48" s="89"/>
      <c r="L48" s="1"/>
      <c r="M48" s="60"/>
      <c r="N48" s="46" t="s">
        <v>135</v>
      </c>
      <c r="O48" s="52">
        <v>-5</v>
      </c>
      <c r="P48" s="1">
        <f t="shared" si="9"/>
        <v>-0.05</v>
      </c>
      <c r="Q48" s="58"/>
    </row>
    <row r="49" spans="1:17" s="72" customFormat="1" x14ac:dyDescent="0.25">
      <c r="A49" s="1"/>
      <c r="B49" s="1"/>
      <c r="C49" s="1"/>
      <c r="D49" s="1"/>
      <c r="E49" s="86"/>
      <c r="G49" s="1"/>
      <c r="H49" s="1"/>
      <c r="I49" s="1"/>
      <c r="J49" s="1"/>
      <c r="K49" s="89"/>
      <c r="L49" s="1"/>
      <c r="M49" s="60" t="s">
        <v>202</v>
      </c>
      <c r="N49" s="79" t="s">
        <v>206</v>
      </c>
      <c r="O49" s="80">
        <v>72.934574594694098</v>
      </c>
      <c r="P49" s="1">
        <f t="shared" si="9"/>
        <v>0.72934574594694102</v>
      </c>
      <c r="Q49" s="58" t="s">
        <v>217</v>
      </c>
    </row>
    <row r="50" spans="1:17" s="72" customFormat="1" x14ac:dyDescent="0.25">
      <c r="A50" s="1"/>
      <c r="B50" s="1"/>
      <c r="C50" s="1"/>
      <c r="D50" s="1"/>
      <c r="E50" s="86"/>
      <c r="G50" s="1"/>
      <c r="H50" s="1"/>
      <c r="I50" s="1"/>
      <c r="J50" s="1"/>
      <c r="K50" s="89"/>
      <c r="L50" s="1"/>
      <c r="M50" s="60" t="s">
        <v>216</v>
      </c>
      <c r="N50" s="79" t="s">
        <v>207</v>
      </c>
      <c r="O50" s="72">
        <v>3.5900360862934599</v>
      </c>
      <c r="P50" s="1">
        <f>O50/100</f>
        <v>3.5900360862934598E-2</v>
      </c>
      <c r="Q50" s="58" t="s">
        <v>217</v>
      </c>
    </row>
    <row r="51" spans="1:17" s="72" customFormat="1" x14ac:dyDescent="0.25">
      <c r="A51" s="1"/>
      <c r="B51" s="1"/>
      <c r="C51" s="1"/>
      <c r="D51" s="1"/>
      <c r="E51" s="86"/>
      <c r="G51" s="1"/>
      <c r="H51" s="1"/>
      <c r="I51" s="1"/>
      <c r="J51" s="1"/>
      <c r="K51" s="89"/>
      <c r="L51" s="1"/>
      <c r="M51" s="60"/>
      <c r="N51" s="79" t="s">
        <v>204</v>
      </c>
      <c r="O51" s="52">
        <v>42.467165475154701</v>
      </c>
      <c r="P51" s="1">
        <f t="shared" si="9"/>
        <v>0.424671654751547</v>
      </c>
      <c r="Q51" s="58" t="s">
        <v>218</v>
      </c>
    </row>
    <row r="52" spans="1:17" s="72" customFormat="1" x14ac:dyDescent="0.25">
      <c r="A52" s="1"/>
      <c r="B52" s="1"/>
      <c r="C52" s="1"/>
      <c r="D52" s="1"/>
      <c r="E52" s="86"/>
      <c r="G52" s="1"/>
      <c r="H52" s="1"/>
      <c r="I52" s="1"/>
      <c r="J52" s="1"/>
      <c r="K52" s="89"/>
      <c r="L52" s="1"/>
      <c r="M52" s="60"/>
      <c r="N52" s="79" t="s">
        <v>205</v>
      </c>
      <c r="O52" s="80">
        <v>-2.12732489205733</v>
      </c>
      <c r="P52" s="1">
        <f t="shared" si="9"/>
        <v>-2.12732489205733E-2</v>
      </c>
      <c r="Q52" s="58" t="s">
        <v>218</v>
      </c>
    </row>
    <row r="53" spans="1:17" s="72" customFormat="1" x14ac:dyDescent="0.25">
      <c r="A53" s="1"/>
      <c r="B53" s="1"/>
      <c r="C53" s="1"/>
      <c r="D53" s="1"/>
      <c r="E53" s="86"/>
      <c r="G53" s="1"/>
      <c r="H53" s="1"/>
      <c r="I53" s="1"/>
      <c r="J53" s="1"/>
      <c r="K53" s="89"/>
      <c r="L53" s="1"/>
      <c r="M53" s="60"/>
      <c r="N53" s="79" t="s">
        <v>26</v>
      </c>
      <c r="O53" s="80">
        <v>1.059999943</v>
      </c>
      <c r="P53" s="1">
        <f>O53</f>
        <v>1.059999943</v>
      </c>
      <c r="Q53" s="58" t="s">
        <v>218</v>
      </c>
    </row>
    <row r="54" spans="1:17" s="72" customFormat="1" x14ac:dyDescent="0.25">
      <c r="A54" s="1"/>
      <c r="B54" s="1"/>
      <c r="C54" s="1"/>
      <c r="D54" s="1"/>
      <c r="E54" s="86"/>
      <c r="G54" s="1"/>
      <c r="H54" s="1"/>
      <c r="I54" s="1"/>
      <c r="L54" s="1"/>
      <c r="M54" s="60"/>
      <c r="N54" s="81" t="s">
        <v>210</v>
      </c>
      <c r="O54" s="80">
        <v>1.028092515</v>
      </c>
      <c r="P54" s="1">
        <f>O54</f>
        <v>1.028092515</v>
      </c>
      <c r="Q54" s="58" t="s">
        <v>218</v>
      </c>
    </row>
    <row r="55" spans="1:17" s="72" customFormat="1" x14ac:dyDescent="0.25">
      <c r="A55" s="1"/>
      <c r="B55" s="1"/>
      <c r="C55" s="1"/>
      <c r="D55" s="1"/>
      <c r="E55" s="86"/>
      <c r="G55" s="1"/>
      <c r="H55" s="1"/>
      <c r="I55" s="1"/>
      <c r="L55" s="1"/>
      <c r="M55" s="60"/>
      <c r="N55" s="81" t="s">
        <v>94</v>
      </c>
      <c r="O55" s="80">
        <v>1.009999997</v>
      </c>
      <c r="P55" s="1">
        <f t="shared" ref="P55:P60" si="10">O55</f>
        <v>1.009999997</v>
      </c>
      <c r="Q55" s="58" t="s">
        <v>217</v>
      </c>
    </row>
    <row r="56" spans="1:17" s="72" customFormat="1" x14ac:dyDescent="0.25">
      <c r="A56" s="1"/>
      <c r="B56" s="1"/>
      <c r="C56" s="1"/>
      <c r="D56" s="1"/>
      <c r="E56" s="86"/>
      <c r="G56" s="1"/>
      <c r="H56" s="1"/>
      <c r="I56" s="1"/>
      <c r="L56" s="1"/>
      <c r="M56" s="60"/>
      <c r="N56" s="81" t="s">
        <v>211</v>
      </c>
      <c r="O56" s="80">
        <v>1.085083507</v>
      </c>
      <c r="P56" s="1">
        <f t="shared" si="10"/>
        <v>1.085083507</v>
      </c>
      <c r="Q56" s="58" t="s">
        <v>217</v>
      </c>
    </row>
    <row r="57" spans="1:17" s="72" customFormat="1" x14ac:dyDescent="0.25">
      <c r="A57" s="1"/>
      <c r="B57" s="1"/>
      <c r="C57" s="1"/>
      <c r="D57" s="1"/>
      <c r="E57" s="86"/>
      <c r="G57" s="1"/>
      <c r="H57" s="1"/>
      <c r="I57" s="1"/>
      <c r="L57" s="1"/>
      <c r="M57" s="60"/>
      <c r="N57" s="81" t="s">
        <v>212</v>
      </c>
      <c r="O57" s="80">
        <v>1.0240525229999999</v>
      </c>
      <c r="P57" s="1">
        <f t="shared" si="10"/>
        <v>1.0240525229999999</v>
      </c>
      <c r="Q57" s="58" t="s">
        <v>219</v>
      </c>
    </row>
    <row r="58" spans="1:17" s="72" customFormat="1" x14ac:dyDescent="0.25">
      <c r="A58" s="1"/>
      <c r="B58" s="1"/>
      <c r="C58" s="1"/>
      <c r="D58" s="1"/>
      <c r="E58" s="86"/>
      <c r="G58" s="1"/>
      <c r="H58" s="1"/>
      <c r="I58" s="1"/>
      <c r="L58" s="1"/>
      <c r="M58" s="60"/>
      <c r="N58" s="81" t="s">
        <v>213</v>
      </c>
      <c r="O58" s="80">
        <v>1.019923836</v>
      </c>
      <c r="P58" s="1">
        <f t="shared" si="10"/>
        <v>1.019923836</v>
      </c>
      <c r="Q58" s="58" t="s">
        <v>219</v>
      </c>
    </row>
    <row r="59" spans="1:17" s="72" customFormat="1" x14ac:dyDescent="0.25">
      <c r="A59" s="1"/>
      <c r="B59" s="1"/>
      <c r="C59" s="1"/>
      <c r="D59" s="1"/>
      <c r="E59" s="86"/>
      <c r="G59" s="1"/>
      <c r="H59" s="1"/>
      <c r="I59" s="1"/>
      <c r="L59" s="1"/>
      <c r="M59" s="60"/>
      <c r="N59" s="81" t="s">
        <v>214</v>
      </c>
      <c r="O59" s="80">
        <v>1.027986216</v>
      </c>
      <c r="P59" s="1">
        <f t="shared" si="10"/>
        <v>1.027986216</v>
      </c>
      <c r="Q59" s="58" t="s">
        <v>220</v>
      </c>
    </row>
    <row r="60" spans="1:17" s="72" customFormat="1" x14ac:dyDescent="0.25">
      <c r="A60" s="1"/>
      <c r="B60" s="1"/>
      <c r="C60" s="1"/>
      <c r="D60" s="1"/>
      <c r="E60" s="86"/>
      <c r="G60" s="1"/>
      <c r="H60" s="1"/>
      <c r="I60" s="1"/>
      <c r="L60" s="1"/>
      <c r="M60" s="60"/>
      <c r="N60" s="81" t="s">
        <v>215</v>
      </c>
      <c r="O60" s="80">
        <v>1.0349152580000001</v>
      </c>
      <c r="P60" s="1">
        <f t="shared" si="10"/>
        <v>1.0349152580000001</v>
      </c>
      <c r="Q60" s="58" t="s">
        <v>217</v>
      </c>
    </row>
    <row r="61" spans="1:17" x14ac:dyDescent="0.25">
      <c r="A61" s="1"/>
      <c r="B61" s="1"/>
      <c r="C61" s="1"/>
      <c r="D61" s="1"/>
      <c r="E61" s="86"/>
      <c r="G61" s="1"/>
      <c r="H61" s="1"/>
      <c r="I61" s="1"/>
      <c r="J61" s="1"/>
      <c r="K61" s="89"/>
      <c r="L61" s="1"/>
      <c r="N61" s="46"/>
      <c r="O61" s="52"/>
      <c r="P61" s="1"/>
      <c r="Q61" s="58"/>
    </row>
    <row r="62" spans="1:17" ht="15.75" thickBot="1" x14ac:dyDescent="0.3">
      <c r="A62" s="1"/>
      <c r="B62" s="1"/>
      <c r="C62" s="1"/>
      <c r="D62" s="1"/>
      <c r="E62" s="86"/>
      <c r="F62" s="1"/>
      <c r="G62" s="1"/>
      <c r="H62" s="1"/>
      <c r="I62" s="1"/>
      <c r="J62" s="1"/>
      <c r="K62" s="89"/>
      <c r="L62" s="1"/>
      <c r="N62" s="11" t="s">
        <v>1</v>
      </c>
      <c r="O62" s="11" t="s">
        <v>29</v>
      </c>
      <c r="P62" s="11" t="s">
        <v>137</v>
      </c>
      <c r="Q62" s="11" t="s">
        <v>40</v>
      </c>
    </row>
    <row r="63" spans="1:17" ht="15.75" thickTop="1" x14ac:dyDescent="0.25">
      <c r="A63" s="1"/>
      <c r="B63" s="1"/>
      <c r="C63" s="1"/>
      <c r="D63" s="1"/>
      <c r="E63" s="86"/>
      <c r="F63" s="1"/>
      <c r="G63" s="1"/>
      <c r="H63" s="1"/>
      <c r="I63" s="1"/>
      <c r="J63" s="1"/>
      <c r="K63" s="89"/>
      <c r="L63" s="1"/>
      <c r="M63" t="s">
        <v>138</v>
      </c>
      <c r="N63" s="42" t="s">
        <v>41</v>
      </c>
      <c r="O63" s="50">
        <v>0</v>
      </c>
      <c r="P63" s="54">
        <f>O63</f>
        <v>0</v>
      </c>
      <c r="Q63" s="58">
        <v>0</v>
      </c>
    </row>
    <row r="64" spans="1:17" x14ac:dyDescent="0.25">
      <c r="A64" s="1"/>
      <c r="B64" s="1"/>
      <c r="C64" s="1"/>
      <c r="D64" s="1"/>
      <c r="E64" s="86"/>
      <c r="F64" s="1"/>
      <c r="H64" s="1"/>
      <c r="I64" s="1"/>
      <c r="J64" s="1"/>
      <c r="K64" s="89"/>
      <c r="L64" s="1"/>
      <c r="M64" s="55">
        <v>4.8611111111111112E-2</v>
      </c>
      <c r="N64" s="42" t="s">
        <v>23</v>
      </c>
      <c r="O64" s="50">
        <v>1.0599999427795399</v>
      </c>
      <c r="P64" s="54">
        <f>O64</f>
        <v>1.0599999427795399</v>
      </c>
      <c r="Q64" s="58">
        <v>-2.9953879373185301E-2</v>
      </c>
    </row>
    <row r="65" spans="1:17" x14ac:dyDescent="0.25">
      <c r="A65" s="1"/>
      <c r="B65" s="1"/>
      <c r="C65" s="1"/>
      <c r="F65" s="1"/>
      <c r="G65" s="1"/>
      <c r="H65" s="1"/>
      <c r="I65" s="1"/>
      <c r="J65" s="1"/>
      <c r="K65" s="89"/>
      <c r="L65" s="1"/>
      <c r="N65" s="42" t="s">
        <v>46</v>
      </c>
      <c r="O65" s="50">
        <v>156.440731910842</v>
      </c>
      <c r="P65" s="1">
        <f>O65/100</f>
        <v>1.56440731910842</v>
      </c>
      <c r="Q65" s="58">
        <v>-8.6738403137775998E-6</v>
      </c>
    </row>
    <row r="66" spans="1:17" x14ac:dyDescent="0.25">
      <c r="N66" s="42" t="s">
        <v>116</v>
      </c>
      <c r="O66" s="50">
        <v>-20.300935880694301</v>
      </c>
      <c r="P66" s="1">
        <f t="shared" ref="P66:P72" si="11">O66/100</f>
        <v>-0.20300935880694301</v>
      </c>
      <c r="Q66" s="58">
        <v>2.1648716178694401E-3</v>
      </c>
    </row>
    <row r="67" spans="1:17" x14ac:dyDescent="0.25">
      <c r="N67" s="42" t="s">
        <v>47</v>
      </c>
      <c r="O67" s="50">
        <v>75.916881283268793</v>
      </c>
      <c r="P67" s="1">
        <f t="shared" si="11"/>
        <v>0.75916881283268789</v>
      </c>
      <c r="Q67" s="58">
        <v>6.4758759358596297E-4</v>
      </c>
    </row>
    <row r="68" spans="1:17" x14ac:dyDescent="0.25">
      <c r="N68" s="42" t="s">
        <v>117</v>
      </c>
      <c r="O68" s="50">
        <v>-0.155506560051652</v>
      </c>
      <c r="P68" s="1">
        <f t="shared" si="11"/>
        <v>-1.55506560051652E-3</v>
      </c>
      <c r="Q68" s="58">
        <v>-1.47979634931223E-3</v>
      </c>
    </row>
    <row r="69" spans="1:17" x14ac:dyDescent="0.25">
      <c r="N69" s="42" t="s">
        <v>48</v>
      </c>
      <c r="O69" s="50">
        <v>41.338725991097199</v>
      </c>
      <c r="P69" s="1">
        <f t="shared" si="11"/>
        <v>0.41338725991097197</v>
      </c>
      <c r="Q69" s="58">
        <v>6.8870384835700903E-4</v>
      </c>
    </row>
    <row r="70" spans="1:17" x14ac:dyDescent="0.25">
      <c r="N70" s="42" t="s">
        <v>118</v>
      </c>
      <c r="O70" s="50">
        <v>-3.8398609004379098</v>
      </c>
      <c r="P70" s="1">
        <f t="shared" si="11"/>
        <v>-3.8398609004379101E-2</v>
      </c>
      <c r="Q70" s="58">
        <v>-1.3891657030102901E-3</v>
      </c>
    </row>
    <row r="71" spans="1:17" x14ac:dyDescent="0.25">
      <c r="N71" s="42" t="s">
        <v>49</v>
      </c>
      <c r="O71" s="50">
        <v>232.35762119293199</v>
      </c>
      <c r="P71" s="1">
        <f t="shared" si="11"/>
        <v>2.32357621192932</v>
      </c>
      <c r="Q71" s="58">
        <v>6.3899375327158804E-4</v>
      </c>
    </row>
    <row r="72" spans="1:17" x14ac:dyDescent="0.25">
      <c r="N72" s="42" t="s">
        <v>83</v>
      </c>
      <c r="O72" s="50">
        <v>-20.456442236900301</v>
      </c>
      <c r="P72" s="1">
        <f t="shared" si="11"/>
        <v>-0.20456442236900302</v>
      </c>
      <c r="Q72" s="58">
        <v>6.8507826856001298E-4</v>
      </c>
    </row>
    <row r="73" spans="1:17" x14ac:dyDescent="0.25">
      <c r="M73" t="s">
        <v>139</v>
      </c>
      <c r="N73" s="42" t="s">
        <v>51</v>
      </c>
      <c r="O73" s="50">
        <v>-0.22125272217770001</v>
      </c>
      <c r="P73" s="54">
        <f>O73</f>
        <v>-0.22125272217770001</v>
      </c>
      <c r="Q73" s="59">
        <v>-0.2212527222</v>
      </c>
    </row>
    <row r="74" spans="1:17" x14ac:dyDescent="0.25">
      <c r="M74" s="55">
        <v>0.47083333333333338</v>
      </c>
      <c r="N74" s="42" t="s">
        <v>27</v>
      </c>
      <c r="O74" s="50">
        <v>1.0099999973080001</v>
      </c>
      <c r="P74" s="54">
        <f>O74</f>
        <v>1.0099999973080001</v>
      </c>
      <c r="Q74" s="59">
        <v>2.17540256007367E-2</v>
      </c>
    </row>
    <row r="75" spans="1:17" x14ac:dyDescent="0.25">
      <c r="N75" s="42" t="s">
        <v>52</v>
      </c>
      <c r="O75" s="50">
        <v>-23.569740833506799</v>
      </c>
      <c r="P75" s="1">
        <f>O75/100</f>
        <v>-0.235697408335068</v>
      </c>
      <c r="Q75" s="58">
        <v>-1.05523560178061E-3</v>
      </c>
    </row>
    <row r="76" spans="1:17" x14ac:dyDescent="0.25">
      <c r="N76" s="42" t="s">
        <v>119</v>
      </c>
      <c r="O76" s="50">
        <v>0.96859150246414105</v>
      </c>
      <c r="P76" s="1">
        <f t="shared" ref="P76:P80" si="12">O76/100</f>
        <v>9.6859150246414102E-3</v>
      </c>
      <c r="Q76" s="58">
        <v>-2.2375145874756201E-3</v>
      </c>
    </row>
    <row r="77" spans="1:17" x14ac:dyDescent="0.25">
      <c r="N77" s="42" t="s">
        <v>53</v>
      </c>
      <c r="O77" s="50">
        <v>29.247688021076399</v>
      </c>
      <c r="P77" s="1">
        <f t="shared" si="12"/>
        <v>0.29247688021076401</v>
      </c>
      <c r="Q77" s="58">
        <v>5.1585990707936401E-4</v>
      </c>
    </row>
    <row r="78" spans="1:17" x14ac:dyDescent="0.25">
      <c r="N78" s="42" t="s">
        <v>120</v>
      </c>
      <c r="O78" s="50">
        <v>-10.134384235994199</v>
      </c>
      <c r="P78" s="1">
        <f t="shared" si="12"/>
        <v>-0.101343842359942</v>
      </c>
      <c r="Q78" s="58">
        <v>-2.7105327863768802E-3</v>
      </c>
    </row>
    <row r="79" spans="1:17" x14ac:dyDescent="0.25">
      <c r="N79" s="42" t="s">
        <v>54</v>
      </c>
      <c r="O79" s="50">
        <v>4.9388912162000001E-5</v>
      </c>
      <c r="P79" s="1">
        <f t="shared" si="12"/>
        <v>4.9388912162000003E-7</v>
      </c>
      <c r="Q79" s="58">
        <v>6.5059278082477401E-7</v>
      </c>
    </row>
    <row r="80" spans="1:17" x14ac:dyDescent="0.25">
      <c r="N80" s="42" t="s">
        <v>121</v>
      </c>
      <c r="O80" s="50">
        <v>-23.1382548362844</v>
      </c>
      <c r="P80" s="1">
        <f t="shared" si="12"/>
        <v>-0.231382548362844</v>
      </c>
      <c r="Q80" s="58">
        <v>1.7465773008429299E-7</v>
      </c>
    </row>
    <row r="81" spans="9:17" x14ac:dyDescent="0.25">
      <c r="M81" t="s">
        <v>140</v>
      </c>
      <c r="N81" s="42" t="s">
        <v>55</v>
      </c>
      <c r="O81" s="50">
        <v>-0.25510563387813501</v>
      </c>
      <c r="P81" s="54">
        <f>O81</f>
        <v>-0.25510563387813501</v>
      </c>
      <c r="Q81" s="59">
        <v>-0.25510563390000002</v>
      </c>
    </row>
    <row r="82" spans="9:17" x14ac:dyDescent="0.25">
      <c r="M82" s="55">
        <v>0.8125</v>
      </c>
      <c r="N82" s="42" t="s">
        <v>114</v>
      </c>
      <c r="O82" s="50">
        <v>1.0385379019832599</v>
      </c>
      <c r="P82" s="54">
        <f>O82</f>
        <v>1.0385379019832599</v>
      </c>
      <c r="Q82" s="59">
        <v>-5.12238863404413E-3</v>
      </c>
    </row>
    <row r="83" spans="9:17" x14ac:dyDescent="0.25">
      <c r="N83" s="42" t="s">
        <v>56</v>
      </c>
      <c r="O83" s="50">
        <v>6.4193752642371704</v>
      </c>
      <c r="P83" s="1">
        <f>O83/100</f>
        <v>6.4193752642371704E-2</v>
      </c>
      <c r="Q83" s="58">
        <v>1.2851248455257599E-4</v>
      </c>
    </row>
    <row r="84" spans="9:17" x14ac:dyDescent="0.25">
      <c r="N84" s="42" t="s">
        <v>123</v>
      </c>
      <c r="O84" s="50">
        <v>1.57798981550307</v>
      </c>
      <c r="P84" s="1">
        <f t="shared" ref="P84:P92" si="13">O84/100</f>
        <v>1.5779898155030701E-2</v>
      </c>
      <c r="Q84" s="58">
        <v>1.0767413611616999E-3</v>
      </c>
    </row>
    <row r="85" spans="9:17" x14ac:dyDescent="0.25">
      <c r="N85" s="42" t="s">
        <v>57</v>
      </c>
      <c r="O85" s="50">
        <v>7.6111237412808599</v>
      </c>
      <c r="P85" s="1">
        <f t="shared" si="13"/>
        <v>7.6111237412808605E-2</v>
      </c>
      <c r="Q85" s="58">
        <v>1.6297137374082799E-5</v>
      </c>
    </row>
    <row r="86" spans="9:17" x14ac:dyDescent="0.25">
      <c r="N86" s="42" t="s">
        <v>122</v>
      </c>
      <c r="O86" s="50">
        <v>2.2749299623984598</v>
      </c>
      <c r="P86" s="1">
        <f t="shared" si="13"/>
        <v>2.2749299623984597E-2</v>
      </c>
      <c r="Q86" s="58">
        <v>9.80565804585901E-5</v>
      </c>
    </row>
    <row r="87" spans="9:17" x14ac:dyDescent="0.25">
      <c r="N87" s="42" t="s">
        <v>58</v>
      </c>
      <c r="O87" s="50">
        <v>17.236621109828601</v>
      </c>
      <c r="P87" s="1">
        <f t="shared" si="13"/>
        <v>0.17236621109828601</v>
      </c>
      <c r="Q87" s="58">
        <v>2.8072391037720099E-5</v>
      </c>
    </row>
    <row r="88" spans="9:17" x14ac:dyDescent="0.25">
      <c r="N88" s="42" t="s">
        <v>124</v>
      </c>
      <c r="O88" s="50">
        <v>6.2088690408799696</v>
      </c>
      <c r="P88" s="1">
        <f t="shared" si="13"/>
        <v>6.2088690408799697E-2</v>
      </c>
      <c r="Q88" s="58">
        <v>3.8053003130694002E-4</v>
      </c>
    </row>
    <row r="89" spans="9:17" x14ac:dyDescent="0.25">
      <c r="N89" s="42" t="s">
        <v>59</v>
      </c>
      <c r="O89" s="50">
        <v>1.4392071686730901</v>
      </c>
      <c r="P89" s="1">
        <f t="shared" si="13"/>
        <v>1.4392071686730901E-2</v>
      </c>
      <c r="Q89" s="58">
        <v>3.3901950999533699E-5</v>
      </c>
    </row>
    <row r="90" spans="9:17" x14ac:dyDescent="0.25">
      <c r="N90" s="42" t="s">
        <v>125</v>
      </c>
      <c r="O90" s="50">
        <v>0.52526799870488805</v>
      </c>
      <c r="P90" s="1">
        <f t="shared" si="13"/>
        <v>5.2526799870488807E-3</v>
      </c>
      <c r="Q90" s="58">
        <v>9.7871725652031802E-5</v>
      </c>
    </row>
    <row r="91" spans="9:17" x14ac:dyDescent="0.25">
      <c r="N91" s="42" t="s">
        <v>12</v>
      </c>
      <c r="O91" s="50">
        <v>-6.1</v>
      </c>
      <c r="P91" s="1">
        <f t="shared" si="13"/>
        <v>-6.0999999999999999E-2</v>
      </c>
      <c r="Q91" s="58">
        <v>-5.5804864002167998E-6</v>
      </c>
    </row>
    <row r="92" spans="9:17" x14ac:dyDescent="0.25">
      <c r="N92" s="42" t="s">
        <v>20</v>
      </c>
      <c r="O92" s="50">
        <v>-1.6</v>
      </c>
      <c r="P92" s="1">
        <f t="shared" si="13"/>
        <v>-1.6E-2</v>
      </c>
      <c r="Q92" s="58">
        <v>5.2797756594065403E-5</v>
      </c>
    </row>
    <row r="93" spans="9:17" x14ac:dyDescent="0.25">
      <c r="M93" t="s">
        <v>141</v>
      </c>
      <c r="N93" s="42" t="s">
        <v>60</v>
      </c>
      <c r="O93" s="50">
        <v>-0.26806990591321</v>
      </c>
      <c r="P93" s="54">
        <f>O93</f>
        <v>-0.26806990591321</v>
      </c>
      <c r="Q93" s="59">
        <v>-0.26806990590000002</v>
      </c>
    </row>
    <row r="94" spans="9:17" x14ac:dyDescent="0.25">
      <c r="J94" s="72" t="s">
        <v>208</v>
      </c>
      <c r="M94" s="56" t="s">
        <v>146</v>
      </c>
      <c r="N94" s="42" t="s">
        <v>115</v>
      </c>
      <c r="O94" s="50">
        <v>1.0349152577221601</v>
      </c>
      <c r="P94" s="54">
        <f>O94</f>
        <v>1.0349152577221601</v>
      </c>
      <c r="Q94" s="59">
        <v>-2.1765958813597698E-3</v>
      </c>
    </row>
    <row r="95" spans="9:17" x14ac:dyDescent="0.25">
      <c r="J95" s="72" t="s">
        <v>209</v>
      </c>
      <c r="M95" s="47"/>
      <c r="N95" s="42" t="s">
        <v>61</v>
      </c>
      <c r="O95" s="50">
        <v>6.1481308294477897</v>
      </c>
      <c r="P95" s="1">
        <f>O95/100</f>
        <v>6.1481308294477899E-2</v>
      </c>
      <c r="Q95" s="57">
        <v>-1.88116567434796E-5</v>
      </c>
    </row>
    <row r="96" spans="9:17" x14ac:dyDescent="0.25">
      <c r="I96">
        <v>1</v>
      </c>
      <c r="J96" s="72">
        <v>1.0599999427795399</v>
      </c>
      <c r="M96" s="47"/>
      <c r="N96" s="42" t="s">
        <v>126</v>
      </c>
      <c r="O96" s="50">
        <v>6.1776975079165704</v>
      </c>
      <c r="P96" s="1">
        <f t="shared" ref="P96:P108" si="14">O96/100</f>
        <v>6.1776975079165707E-2</v>
      </c>
      <c r="Q96" s="57">
        <v>-4.4567340559324698E-4</v>
      </c>
    </row>
    <row r="97" spans="9:17" x14ac:dyDescent="0.25">
      <c r="I97">
        <v>2</v>
      </c>
      <c r="J97" s="72">
        <v>1.04499995797579</v>
      </c>
      <c r="M97" s="47"/>
      <c r="N97" s="42" t="s">
        <v>62</v>
      </c>
      <c r="O97" s="50">
        <v>10.1258308263922</v>
      </c>
      <c r="P97" s="1">
        <f t="shared" si="14"/>
        <v>0.101258308263922</v>
      </c>
      <c r="Q97" s="58">
        <v>-1.40656940313608E-4</v>
      </c>
    </row>
    <row r="98" spans="9:17" x14ac:dyDescent="0.25">
      <c r="I98">
        <v>3</v>
      </c>
      <c r="J98" s="72">
        <v>1.0099999973080001</v>
      </c>
      <c r="M98" s="47"/>
      <c r="N98" s="42" t="s">
        <v>127</v>
      </c>
      <c r="O98" s="50">
        <v>4.8779939913553596</v>
      </c>
      <c r="P98" s="1">
        <f t="shared" si="14"/>
        <v>4.8779939913553595E-2</v>
      </c>
      <c r="Q98" s="57">
        <v>-6.3339605935184401E-4</v>
      </c>
    </row>
    <row r="99" spans="9:17" x14ac:dyDescent="0.25">
      <c r="I99">
        <v>4</v>
      </c>
      <c r="J99" s="72">
        <v>1.02371286456331</v>
      </c>
      <c r="M99" t="s">
        <v>142</v>
      </c>
      <c r="N99" s="42" t="s">
        <v>63</v>
      </c>
      <c r="O99" s="50">
        <v>-7.6</v>
      </c>
      <c r="P99" s="1">
        <f t="shared" si="14"/>
        <v>-7.5999999999999998E-2</v>
      </c>
      <c r="Q99" s="58">
        <v>-1.4483820858600399E-4</v>
      </c>
    </row>
    <row r="100" spans="9:17" x14ac:dyDescent="0.25">
      <c r="I100">
        <v>5</v>
      </c>
      <c r="J100" s="72">
        <v>1.0280925147905799</v>
      </c>
      <c r="M100" s="56" t="s">
        <v>147</v>
      </c>
      <c r="N100" s="42" t="s">
        <v>128</v>
      </c>
      <c r="O100" s="50">
        <v>-1.6</v>
      </c>
      <c r="P100" s="1">
        <f t="shared" si="14"/>
        <v>-1.6E-2</v>
      </c>
      <c r="Q100" s="58">
        <v>-3.5573742834272E-3</v>
      </c>
    </row>
    <row r="101" spans="9:17" x14ac:dyDescent="0.25">
      <c r="I101">
        <v>6</v>
      </c>
      <c r="J101" s="72">
        <v>1.0385379019832599</v>
      </c>
      <c r="M101" t="s">
        <v>143</v>
      </c>
      <c r="N101" s="42" t="s">
        <v>64</v>
      </c>
      <c r="O101" s="51">
        <v>-63.001699846354903</v>
      </c>
      <c r="P101" s="1">
        <f t="shared" si="14"/>
        <v>-0.63001699846354908</v>
      </c>
      <c r="Q101" s="58">
        <v>-9.5060452610995505E-4</v>
      </c>
    </row>
    <row r="102" spans="9:17" x14ac:dyDescent="0.25">
      <c r="I102">
        <v>7</v>
      </c>
      <c r="J102" s="72">
        <v>1.04612245201456</v>
      </c>
      <c r="M102" s="56" t="s">
        <v>148</v>
      </c>
      <c r="N102" s="42" t="s">
        <v>129</v>
      </c>
      <c r="O102" s="50">
        <v>10.2039485868599</v>
      </c>
      <c r="P102" s="1">
        <f t="shared" si="14"/>
        <v>0.102039485868599</v>
      </c>
      <c r="Q102" s="58">
        <v>-5.1145973996759402E-3</v>
      </c>
    </row>
    <row r="103" spans="9:17" x14ac:dyDescent="0.25">
      <c r="I103">
        <v>8</v>
      </c>
      <c r="J103" s="72">
        <v>1.0850835071553799</v>
      </c>
      <c r="N103" s="42" t="s">
        <v>65</v>
      </c>
      <c r="O103" s="50">
        <v>16.526211548050401</v>
      </c>
      <c r="P103" s="1">
        <f t="shared" si="14"/>
        <v>0.16526211548050401</v>
      </c>
      <c r="Q103" s="58">
        <v>3.0418249791705498E-4</v>
      </c>
    </row>
    <row r="104" spans="9:17" x14ac:dyDescent="0.25">
      <c r="I104">
        <v>9</v>
      </c>
      <c r="J104" s="72">
        <v>1.0349152577221601</v>
      </c>
      <c r="N104" s="42" t="s">
        <v>130</v>
      </c>
      <c r="O104" s="52">
        <v>-1.34369314780613</v>
      </c>
      <c r="P104" s="1">
        <f t="shared" si="14"/>
        <v>-1.34369314780613E-2</v>
      </c>
      <c r="Q104" s="58">
        <v>-1.37670401876801E-3</v>
      </c>
    </row>
    <row r="105" spans="9:17" x14ac:dyDescent="0.25">
      <c r="I105">
        <v>10</v>
      </c>
      <c r="J105" s="72">
        <v>1.02798621556374</v>
      </c>
      <c r="N105" s="42" t="s">
        <v>66</v>
      </c>
      <c r="O105" s="52">
        <v>29.247637436823101</v>
      </c>
      <c r="P105" s="1">
        <f t="shared" si="14"/>
        <v>0.29247637436823104</v>
      </c>
      <c r="Q105" s="58">
        <v>2.2761940039589499E-4</v>
      </c>
    </row>
    <row r="106" spans="9:17" x14ac:dyDescent="0.25">
      <c r="I106">
        <v>11</v>
      </c>
      <c r="J106" s="72">
        <v>1.02970205350408</v>
      </c>
      <c r="N106" s="42" t="s">
        <v>131</v>
      </c>
      <c r="O106" s="52">
        <v>11.0919776937066</v>
      </c>
      <c r="P106" s="1">
        <f t="shared" si="14"/>
        <v>0.11091977693706599</v>
      </c>
      <c r="Q106" s="58">
        <v>-1.3983824680780001E-3</v>
      </c>
    </row>
    <row r="107" spans="9:17" x14ac:dyDescent="0.25">
      <c r="I107">
        <v>12</v>
      </c>
      <c r="J107" s="72">
        <v>1.0240525230119499</v>
      </c>
      <c r="N107" s="42" t="s">
        <v>67</v>
      </c>
      <c r="O107" s="53">
        <v>-94.199996999999996</v>
      </c>
      <c r="P107" s="1">
        <f t="shared" si="14"/>
        <v>-0.94199996999999991</v>
      </c>
      <c r="Q107" s="58">
        <v>-2.81965662445027E-3</v>
      </c>
    </row>
    <row r="108" spans="9:17" x14ac:dyDescent="0.25">
      <c r="I108">
        <v>13</v>
      </c>
      <c r="J108" s="72">
        <v>1.01992383631813</v>
      </c>
      <c r="N108" s="42" t="s">
        <v>132</v>
      </c>
      <c r="O108">
        <f>21.4613437652587-19</f>
        <v>2.4613437652587002</v>
      </c>
      <c r="P108" s="1">
        <f t="shared" si="14"/>
        <v>2.4613437652587004E-2</v>
      </c>
      <c r="Q108" s="58">
        <v>-6.8701998242329402E-3</v>
      </c>
    </row>
    <row r="109" spans="9:17" x14ac:dyDescent="0.25">
      <c r="I109">
        <v>14</v>
      </c>
      <c r="J109" s="72">
        <v>1.00994172446495</v>
      </c>
      <c r="N109" s="42" t="s">
        <v>51</v>
      </c>
      <c r="O109" s="52">
        <v>-0.22125272217770001</v>
      </c>
      <c r="P109" s="54">
        <f>O109</f>
        <v>-0.22125272217770001</v>
      </c>
      <c r="Q109" s="59">
        <v>-0.2212527222</v>
      </c>
    </row>
    <row r="110" spans="9:17" x14ac:dyDescent="0.25">
      <c r="N110" s="42" t="s">
        <v>27</v>
      </c>
      <c r="O110" s="52">
        <v>1.0099999973080001</v>
      </c>
      <c r="P110" s="54">
        <f>O110</f>
        <v>1.0099999973080001</v>
      </c>
      <c r="Q110" s="59">
        <v>2.17540256007367E-2</v>
      </c>
    </row>
    <row r="111" spans="9:17" x14ac:dyDescent="0.25">
      <c r="M111" t="s">
        <v>144</v>
      </c>
      <c r="N111" s="42" t="s">
        <v>68</v>
      </c>
      <c r="O111" s="52">
        <v>4.9650161007164098</v>
      </c>
      <c r="P111" s="1">
        <f>O111/100</f>
        <v>4.9650161007164101E-2</v>
      </c>
      <c r="Q111" s="58">
        <v>1.15284947015369E-4</v>
      </c>
    </row>
    <row r="112" spans="9:17" x14ac:dyDescent="0.25">
      <c r="M112" s="56" t="s">
        <v>149</v>
      </c>
      <c r="N112" s="42" t="s">
        <v>133</v>
      </c>
      <c r="O112" s="52">
        <v>0.52427629116916796</v>
      </c>
      <c r="P112" s="1">
        <f t="shared" ref="P112:P114" si="15">O112/100</f>
        <v>5.2427629116916794E-3</v>
      </c>
      <c r="Q112" s="58">
        <v>6.2348925580496799E-4</v>
      </c>
    </row>
    <row r="113" spans="13:17" x14ac:dyDescent="0.25">
      <c r="N113" s="42" t="s">
        <v>16</v>
      </c>
      <c r="O113" s="52">
        <v>-13.5</v>
      </c>
      <c r="P113" s="1">
        <f t="shared" si="15"/>
        <v>-0.13500000000000001</v>
      </c>
      <c r="Q113" s="58">
        <v>-1.30914832287277E-5</v>
      </c>
    </row>
    <row r="114" spans="13:17" x14ac:dyDescent="0.25">
      <c r="N114" s="42" t="s">
        <v>22</v>
      </c>
      <c r="O114" s="52">
        <v>-5.8</v>
      </c>
      <c r="P114" s="1">
        <f t="shared" si="15"/>
        <v>-5.7999999999999996E-2</v>
      </c>
      <c r="Q114" s="58">
        <v>1.15841086511394E-4</v>
      </c>
    </row>
    <row r="115" spans="13:17" x14ac:dyDescent="0.25">
      <c r="N115" s="42" t="s">
        <v>55</v>
      </c>
      <c r="O115" s="52">
        <v>-0.25510563387813501</v>
      </c>
      <c r="P115" s="54">
        <f>O115</f>
        <v>-0.25510563387813501</v>
      </c>
      <c r="Q115" s="59">
        <v>-0.25510563390000002</v>
      </c>
    </row>
    <row r="116" spans="13:17" x14ac:dyDescent="0.25">
      <c r="N116" s="42" t="s">
        <v>114</v>
      </c>
      <c r="O116" s="52">
        <v>1.0385379019832599</v>
      </c>
      <c r="P116" s="54">
        <f>O116</f>
        <v>1.0385379019832599</v>
      </c>
      <c r="Q116" s="59">
        <v>-5.12238863404413E-3</v>
      </c>
    </row>
    <row r="117" spans="13:17" x14ac:dyDescent="0.25">
      <c r="M117" t="s">
        <v>145</v>
      </c>
      <c r="N117" s="42" t="s">
        <v>69</v>
      </c>
      <c r="O117" s="52">
        <v>-2.8744036925517298</v>
      </c>
      <c r="P117" s="1">
        <f>O117/100</f>
        <v>-2.8744036925517299E-2</v>
      </c>
      <c r="Q117" s="58">
        <v>-9.7142222335186394E-5</v>
      </c>
    </row>
    <row r="118" spans="13:17" x14ac:dyDescent="0.25">
      <c r="M118" s="56" t="s">
        <v>150</v>
      </c>
      <c r="N118" s="42" t="s">
        <v>134</v>
      </c>
      <c r="O118" s="52">
        <v>0.31779049296478201</v>
      </c>
      <c r="P118" s="1">
        <f t="shared" ref="P118:P120" si="16">O118/100</f>
        <v>3.1779049296478202E-3</v>
      </c>
      <c r="Q118" s="58">
        <v>-1.0332946463634299E-3</v>
      </c>
    </row>
    <row r="119" spans="13:17" x14ac:dyDescent="0.25">
      <c r="N119" s="42" t="s">
        <v>70</v>
      </c>
      <c r="O119" s="52">
        <v>-14.9</v>
      </c>
      <c r="P119" s="1">
        <f t="shared" si="16"/>
        <v>-0.14899999999999999</v>
      </c>
      <c r="Q119" s="58">
        <v>-4.6294745534552998E-5</v>
      </c>
    </row>
    <row r="120" spans="13:17" x14ac:dyDescent="0.25">
      <c r="N120" s="42" t="s">
        <v>135</v>
      </c>
      <c r="O120" s="52">
        <v>-5</v>
      </c>
      <c r="P120" s="1">
        <f t="shared" si="16"/>
        <v>-0.05</v>
      </c>
      <c r="Q120" s="58">
        <v>-4.2582952991622499E-5</v>
      </c>
    </row>
    <row r="121" spans="13:17" x14ac:dyDescent="0.25">
      <c r="N121" s="42" t="s">
        <v>60</v>
      </c>
      <c r="O121" s="52">
        <v>-0.26806990591321</v>
      </c>
      <c r="P121" s="54">
        <f>O121</f>
        <v>-0.26806990591321</v>
      </c>
      <c r="Q121" s="59">
        <v>-0.26806990590000002</v>
      </c>
    </row>
    <row r="122" spans="13:17" x14ac:dyDescent="0.25">
      <c r="N122" s="42" t="s">
        <v>115</v>
      </c>
      <c r="O122" s="52">
        <v>1.0349152577221601</v>
      </c>
      <c r="P122" s="54">
        <f>O122</f>
        <v>1.0349152577221601</v>
      </c>
      <c r="Q122" s="59">
        <v>-2.1765958813597698E-3</v>
      </c>
    </row>
    <row r="123" spans="13:17" x14ac:dyDescent="0.25">
      <c r="P123" s="1"/>
      <c r="Q123" s="3"/>
    </row>
    <row r="124" spans="13:17" x14ac:dyDescent="0.25">
      <c r="N124" s="48"/>
      <c r="O124" s="48"/>
      <c r="P124" s="1"/>
      <c r="Q124" s="3"/>
    </row>
    <row r="125" spans="13:17" x14ac:dyDescent="0.25">
      <c r="N125" s="48"/>
      <c r="O125" s="47"/>
      <c r="Q125" s="3"/>
    </row>
    <row r="126" spans="13:17" x14ac:dyDescent="0.25">
      <c r="N126" s="48"/>
      <c r="O126" s="47"/>
      <c r="Q126" s="3"/>
    </row>
    <row r="127" spans="13:17" x14ac:dyDescent="0.25">
      <c r="N127" s="48"/>
      <c r="O127" s="47"/>
    </row>
    <row r="128" spans="13:17" x14ac:dyDescent="0.25">
      <c r="N128" s="42"/>
      <c r="O128" s="1"/>
    </row>
    <row r="129" spans="14:15" x14ac:dyDescent="0.25">
      <c r="N129" s="42"/>
      <c r="O129" s="1"/>
    </row>
    <row r="130" spans="14:15" x14ac:dyDescent="0.25">
      <c r="N130" s="42"/>
      <c r="O130" s="1"/>
    </row>
    <row r="131" spans="14:15" x14ac:dyDescent="0.25">
      <c r="N131" s="42"/>
      <c r="O131" s="1"/>
    </row>
    <row r="132" spans="14:15" x14ac:dyDescent="0.25">
      <c r="N132" s="42"/>
      <c r="O132" s="1"/>
    </row>
    <row r="133" spans="14:15" x14ac:dyDescent="0.25">
      <c r="N133" s="42"/>
      <c r="O133" s="1"/>
    </row>
    <row r="134" spans="14:15" x14ac:dyDescent="0.25">
      <c r="N134" s="42"/>
      <c r="O134" s="1"/>
    </row>
    <row r="135" spans="14:15" x14ac:dyDescent="0.25">
      <c r="N135" s="42"/>
      <c r="O135" s="1"/>
    </row>
    <row r="136" spans="14:15" x14ac:dyDescent="0.25">
      <c r="N136" s="42"/>
      <c r="O136" s="1"/>
    </row>
    <row r="137" spans="14:15" x14ac:dyDescent="0.25">
      <c r="N137" s="42"/>
      <c r="O137" s="1"/>
    </row>
    <row r="138" spans="14:15" x14ac:dyDescent="0.25">
      <c r="N138" s="42"/>
      <c r="O138" s="1"/>
    </row>
    <row r="139" spans="14:15" x14ac:dyDescent="0.25">
      <c r="N139" s="42"/>
      <c r="O139" s="1"/>
    </row>
    <row r="140" spans="14:15" x14ac:dyDescent="0.25">
      <c r="N140" s="42"/>
      <c r="O140" s="1"/>
    </row>
    <row r="141" spans="14:15" x14ac:dyDescent="0.25">
      <c r="N141" s="42"/>
      <c r="O141" s="1"/>
    </row>
    <row r="142" spans="14:15" x14ac:dyDescent="0.25">
      <c r="N142" s="42"/>
      <c r="O142" s="1"/>
    </row>
    <row r="143" spans="14:15" x14ac:dyDescent="0.25">
      <c r="N143" s="42"/>
      <c r="O143" s="1"/>
    </row>
    <row r="144" spans="14:15" x14ac:dyDescent="0.25">
      <c r="N144" s="42"/>
      <c r="O144" s="1"/>
    </row>
    <row r="145" spans="14:15" x14ac:dyDescent="0.25">
      <c r="N145" s="42"/>
      <c r="O145" s="1"/>
    </row>
    <row r="146" spans="14:15" x14ac:dyDescent="0.25">
      <c r="N146" s="42"/>
      <c r="O146" s="1"/>
    </row>
    <row r="147" spans="14:15" x14ac:dyDescent="0.25">
      <c r="N147" s="42"/>
      <c r="O147" s="1"/>
    </row>
  </sheetData>
  <mergeCells count="3">
    <mergeCell ref="A1:J1"/>
    <mergeCell ref="C2:G2"/>
    <mergeCell ref="H2:J2"/>
  </mergeCells>
  <pageMargins left="0.7" right="0.7" top="0.75" bottom="0.75" header="0.3" footer="0.3"/>
  <pageSetup scale="3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N27" sqref="N27"/>
    </sheetView>
  </sheetViews>
  <sheetFormatPr defaultRowHeight="15" x14ac:dyDescent="0.25"/>
  <cols>
    <col min="1" max="1" width="9.140625" style="72"/>
    <col min="2" max="2" width="9.140625" style="80"/>
    <col min="5" max="5" width="9.140625" style="72"/>
    <col min="7" max="7" width="9.140625" style="72"/>
    <col min="13" max="13" width="9.140625" style="72"/>
    <col min="15" max="15" width="9.140625" style="72"/>
    <col min="16" max="16" width="12.7109375" style="72" bestFit="1" customWidth="1"/>
    <col min="17" max="17" width="9.140625" style="72"/>
  </cols>
  <sheetData>
    <row r="1" spans="1:20" ht="15.75" thickBot="1" x14ac:dyDescent="0.3">
      <c r="A1" s="99" t="s">
        <v>8</v>
      </c>
      <c r="B1" s="101"/>
      <c r="D1" s="99" t="s">
        <v>293</v>
      </c>
      <c r="E1" s="100"/>
      <c r="F1" s="100"/>
      <c r="G1" s="100"/>
      <c r="H1" s="100"/>
      <c r="I1" s="100"/>
      <c r="J1" s="101"/>
      <c r="L1" s="99" t="s">
        <v>295</v>
      </c>
      <c r="M1" s="100"/>
      <c r="N1" s="100"/>
      <c r="O1" s="100"/>
      <c r="P1" s="100"/>
      <c r="Q1" s="100"/>
      <c r="R1" s="100"/>
      <c r="S1" s="101"/>
      <c r="T1" s="90"/>
    </row>
    <row r="2" spans="1:20" s="72" customFormat="1" x14ac:dyDescent="0.25">
      <c r="B2" s="80"/>
      <c r="C2" s="72" t="s">
        <v>294</v>
      </c>
      <c r="D2" s="72">
        <v>1</v>
      </c>
      <c r="E2" s="72" t="s">
        <v>296</v>
      </c>
      <c r="F2" s="72">
        <v>2</v>
      </c>
      <c r="G2" s="72" t="s">
        <v>297</v>
      </c>
      <c r="H2" s="72">
        <v>3</v>
      </c>
      <c r="I2" s="72">
        <v>4</v>
      </c>
      <c r="J2" s="72">
        <v>5</v>
      </c>
      <c r="K2" s="72" t="s">
        <v>294</v>
      </c>
      <c r="L2" s="72">
        <v>1</v>
      </c>
      <c r="M2" s="72" t="s">
        <v>296</v>
      </c>
      <c r="N2" s="72">
        <v>2</v>
      </c>
      <c r="O2" s="72" t="s">
        <v>297</v>
      </c>
      <c r="P2" s="72" t="s">
        <v>298</v>
      </c>
      <c r="R2" s="72">
        <v>3</v>
      </c>
      <c r="S2" s="72">
        <v>4</v>
      </c>
    </row>
    <row r="3" spans="1:20" x14ac:dyDescent="0.25">
      <c r="A3" s="72" t="s">
        <v>84</v>
      </c>
      <c r="B3" s="80">
        <v>1.05999768165375</v>
      </c>
      <c r="D3" s="72">
        <v>1</v>
      </c>
      <c r="E3" s="72">
        <v>1</v>
      </c>
      <c r="F3" s="72">
        <v>1.06533305986797</v>
      </c>
      <c r="G3" s="72">
        <v>1.06528940064943</v>
      </c>
      <c r="H3" s="72">
        <v>1.0600165777700401</v>
      </c>
      <c r="I3" s="72">
        <v>1.0599997874967699</v>
      </c>
      <c r="J3" s="72">
        <v>1.05999978718632</v>
      </c>
      <c r="L3" s="72"/>
      <c r="N3" s="72"/>
      <c r="R3" s="72"/>
      <c r="S3" s="72"/>
    </row>
    <row r="4" spans="1:20" x14ac:dyDescent="0.25">
      <c r="A4" s="72" t="s">
        <v>85</v>
      </c>
      <c r="B4" s="80">
        <v>1.0410720611633699</v>
      </c>
      <c r="D4" s="72">
        <v>1</v>
      </c>
      <c r="E4" s="72">
        <v>1</v>
      </c>
      <c r="F4" s="72">
        <v>1.04608494122694</v>
      </c>
      <c r="G4" s="72">
        <v>1.0460411087171999</v>
      </c>
      <c r="H4" s="72">
        <v>1.0410910413558101</v>
      </c>
      <c r="I4" s="72">
        <v>1.0410737795753799</v>
      </c>
      <c r="J4" s="72">
        <v>1.04107377920551</v>
      </c>
      <c r="L4" s="72">
        <v>1</v>
      </c>
      <c r="M4" s="72">
        <v>1</v>
      </c>
      <c r="N4" s="72">
        <v>1.0369843473685101</v>
      </c>
      <c r="O4" s="72">
        <v>1.0366520373714401</v>
      </c>
      <c r="P4" s="72">
        <f>O4*COS($O$34)-O18*SIN($O$34)</f>
        <v>1.0415935493377144</v>
      </c>
      <c r="R4" s="72">
        <v>1.0355551395331</v>
      </c>
      <c r="S4" s="72">
        <v>1.03555482368706</v>
      </c>
    </row>
    <row r="5" spans="1:20" x14ac:dyDescent="0.25">
      <c r="A5" s="72" t="s">
        <v>86</v>
      </c>
      <c r="B5" s="80">
        <v>0.98537777124357495</v>
      </c>
      <c r="C5" s="72"/>
      <c r="D5" s="72">
        <v>1</v>
      </c>
      <c r="E5" s="72">
        <v>1</v>
      </c>
      <c r="F5" s="72">
        <v>0.99206820068229096</v>
      </c>
      <c r="G5" s="72">
        <v>0.99202295652386696</v>
      </c>
      <c r="H5" s="72">
        <v>0.985433169587563</v>
      </c>
      <c r="I5" s="72">
        <v>0.98538140321982803</v>
      </c>
      <c r="J5" s="72">
        <v>0.98538140182336897</v>
      </c>
      <c r="L5" s="72">
        <v>1</v>
      </c>
      <c r="M5" s="72">
        <v>1</v>
      </c>
      <c r="N5" s="72">
        <v>1.0111278758958799</v>
      </c>
      <c r="O5" s="72">
        <v>1.01080492498633</v>
      </c>
      <c r="P5" s="72">
        <f t="shared" ref="P5:P11" si="0">O5*COS($O$34)-O19*SIN($O$34)</f>
        <v>0.98392576775238594</v>
      </c>
      <c r="R5" s="72">
        <v>1.0100004179556901</v>
      </c>
      <c r="S5" s="72">
        <v>1.0099998991758801</v>
      </c>
    </row>
    <row r="6" spans="1:20" x14ac:dyDescent="0.25">
      <c r="A6" s="72" t="s">
        <v>151</v>
      </c>
      <c r="B6" s="80">
        <v>1.00695008061588</v>
      </c>
      <c r="C6" s="72"/>
      <c r="D6" s="72">
        <v>1</v>
      </c>
      <c r="E6" s="72">
        <v>1</v>
      </c>
      <c r="F6" s="72">
        <v>1.0145404380146501</v>
      </c>
      <c r="G6" s="72">
        <v>1.01449687116911</v>
      </c>
      <c r="H6" s="72">
        <v>1.0070047269826901</v>
      </c>
      <c r="I6" s="72">
        <v>1.00695374379497</v>
      </c>
      <c r="J6" s="72">
        <v>1.0069537425188899</v>
      </c>
      <c r="L6" s="72">
        <v>1</v>
      </c>
      <c r="M6" s="72">
        <v>1</v>
      </c>
      <c r="N6" s="72">
        <v>1.0240868115736701</v>
      </c>
      <c r="O6" s="72">
        <v>1.0237650685834301</v>
      </c>
      <c r="P6" s="72">
        <f t="shared" si="0"/>
        <v>1.0059403301057195</v>
      </c>
      <c r="R6" s="72">
        <v>1.02289303954022</v>
      </c>
      <c r="S6" s="72">
        <v>1.0228919073365299</v>
      </c>
    </row>
    <row r="7" spans="1:20" x14ac:dyDescent="0.25">
      <c r="A7" s="72" t="s">
        <v>152</v>
      </c>
      <c r="B7" s="80">
        <v>1.01581292033021</v>
      </c>
      <c r="C7" s="72"/>
      <c r="D7" s="72">
        <v>1</v>
      </c>
      <c r="E7" s="72">
        <v>1</v>
      </c>
      <c r="F7" s="72">
        <v>1.0219366145712201</v>
      </c>
      <c r="G7" s="72">
        <v>1.0218931452171001</v>
      </c>
      <c r="H7" s="72">
        <v>1.01584998332955</v>
      </c>
      <c r="I7" s="72">
        <v>1.0158163216936</v>
      </c>
      <c r="J7" s="72">
        <v>1.0158163207673501</v>
      </c>
      <c r="L7" s="72">
        <v>1</v>
      </c>
      <c r="M7" s="72">
        <v>1</v>
      </c>
      <c r="N7" s="72">
        <v>1.02821982839885</v>
      </c>
      <c r="O7" s="72">
        <v>1.02789838928665</v>
      </c>
      <c r="P7" s="72">
        <f t="shared" si="0"/>
        <v>1.0163647228796404</v>
      </c>
      <c r="R7" s="72">
        <v>1.0258188539831601</v>
      </c>
      <c r="S7" s="72">
        <v>1.02581637885398</v>
      </c>
    </row>
    <row r="8" spans="1:20" x14ac:dyDescent="0.25">
      <c r="A8" s="72" t="s">
        <v>153</v>
      </c>
      <c r="B8" s="80">
        <v>1.0049243733889699</v>
      </c>
      <c r="C8" s="72"/>
      <c r="D8" s="72">
        <v>1</v>
      </c>
      <c r="E8" s="72">
        <v>1</v>
      </c>
      <c r="F8" s="72">
        <v>1.01568075631152</v>
      </c>
      <c r="G8" s="72">
        <v>1.01563267653981</v>
      </c>
      <c r="H8" s="72">
        <v>1.0050120735426</v>
      </c>
      <c r="I8" s="72">
        <v>1.00492893352141</v>
      </c>
      <c r="J8" s="72">
        <v>1.00492893134671</v>
      </c>
    </row>
    <row r="9" spans="1:20" x14ac:dyDescent="0.25">
      <c r="A9" s="72" t="s">
        <v>154</v>
      </c>
      <c r="B9" s="80">
        <v>1.01654592268694</v>
      </c>
      <c r="C9" s="72"/>
      <c r="L9" s="72">
        <v>1</v>
      </c>
      <c r="M9" s="72">
        <v>1</v>
      </c>
      <c r="N9" s="72">
        <v>1.0468580669979699</v>
      </c>
      <c r="O9" s="72">
        <v>1.0465513528972901</v>
      </c>
      <c r="P9" s="72">
        <f t="shared" si="0"/>
        <v>1.0141659267677694</v>
      </c>
      <c r="R9" s="72">
        <v>1.0459720344730401</v>
      </c>
      <c r="S9" s="72">
        <v>1.0459697680587301</v>
      </c>
    </row>
    <row r="10" spans="1:20" x14ac:dyDescent="0.25">
      <c r="A10" s="72" t="s">
        <v>155</v>
      </c>
      <c r="B10" s="80">
        <v>1.0544057013008099</v>
      </c>
      <c r="C10" s="72"/>
      <c r="L10" s="72">
        <v>1</v>
      </c>
      <c r="M10" s="72">
        <v>1</v>
      </c>
      <c r="N10" s="72">
        <v>1.0878569947686001</v>
      </c>
      <c r="O10" s="72">
        <v>1.0875611278507999</v>
      </c>
      <c r="P10" s="72">
        <f t="shared" si="0"/>
        <v>1.0540922732031093</v>
      </c>
      <c r="R10" s="72">
        <v>1.0849291595974</v>
      </c>
      <c r="S10" s="72">
        <v>1.08492499334111</v>
      </c>
    </row>
    <row r="11" spans="1:20" x14ac:dyDescent="0.25">
      <c r="A11" s="72" t="s">
        <v>156</v>
      </c>
      <c r="B11" s="80">
        <v>0.99794960680741096</v>
      </c>
      <c r="C11" s="72"/>
      <c r="L11" s="72">
        <v>1</v>
      </c>
      <c r="M11" s="72">
        <v>1</v>
      </c>
      <c r="N11" s="72">
        <v>1.03394466011885</v>
      </c>
      <c r="O11" s="72">
        <v>1.03363463574681</v>
      </c>
      <c r="P11" s="72">
        <f t="shared" si="0"/>
        <v>0.99423745052268397</v>
      </c>
      <c r="R11" s="72">
        <v>1.0337848728213801</v>
      </c>
      <c r="S11" s="72">
        <v>1.0337814695397101</v>
      </c>
    </row>
    <row r="12" spans="1:20" x14ac:dyDescent="0.25">
      <c r="A12" s="72" t="s">
        <v>157</v>
      </c>
      <c r="B12" s="80">
        <v>0.990436803259924</v>
      </c>
      <c r="C12" s="72"/>
    </row>
    <row r="13" spans="1:20" x14ac:dyDescent="0.25">
      <c r="A13" s="72" t="s">
        <v>158</v>
      </c>
      <c r="B13" s="80">
        <v>0.99358117274512303</v>
      </c>
      <c r="C13" s="72"/>
    </row>
    <row r="14" spans="1:20" x14ac:dyDescent="0.25">
      <c r="A14" s="72" t="s">
        <v>159</v>
      </c>
      <c r="B14" s="80">
        <v>0.98674259047048396</v>
      </c>
      <c r="C14" s="72"/>
    </row>
    <row r="15" spans="1:20" x14ac:dyDescent="0.25">
      <c r="A15" s="72" t="s">
        <v>160</v>
      </c>
      <c r="B15" s="80">
        <v>0.98231334549872895</v>
      </c>
      <c r="C15" s="72"/>
    </row>
    <row r="16" spans="1:20" x14ac:dyDescent="0.25">
      <c r="A16" s="72" t="s">
        <v>161</v>
      </c>
      <c r="B16" s="80">
        <v>0.96825697606458705</v>
      </c>
      <c r="C16" s="72"/>
    </row>
    <row r="17" spans="1:19" x14ac:dyDescent="0.25">
      <c r="A17" s="72" t="s">
        <v>87</v>
      </c>
      <c r="B17" s="80">
        <v>0</v>
      </c>
    </row>
    <row r="18" spans="1:19" x14ac:dyDescent="0.25">
      <c r="A18" s="72" t="s">
        <v>88</v>
      </c>
      <c r="B18" s="80">
        <v>-9.0495834798616795E-2</v>
      </c>
      <c r="C18" s="72"/>
      <c r="D18" s="72">
        <v>0</v>
      </c>
      <c r="E18" s="72">
        <v>0</v>
      </c>
      <c r="F18" s="72">
        <v>-9.5763058096830903E-2</v>
      </c>
      <c r="G18" s="72">
        <v>-9.5759873274871996E-2</v>
      </c>
      <c r="H18" s="72">
        <v>-9.0522333879163405E-2</v>
      </c>
      <c r="I18" s="72">
        <v>-9.0496580282704894E-2</v>
      </c>
      <c r="J18" s="72">
        <v>-9.0496579875177993E-2</v>
      </c>
      <c r="L18" s="72">
        <v>0</v>
      </c>
      <c r="M18" s="72">
        <v>0</v>
      </c>
      <c r="N18" s="72">
        <v>0.14190508621673401</v>
      </c>
      <c r="O18" s="72">
        <v>0.14190821118581601</v>
      </c>
      <c r="P18" s="72">
        <f>O18*COS($O$34)+O4*SIN($O$34)</f>
        <v>-9.9339141159858424E-2</v>
      </c>
      <c r="R18" s="72">
        <v>0.14017786803584301</v>
      </c>
      <c r="S18" s="72">
        <v>0.14017577922497201</v>
      </c>
    </row>
    <row r="19" spans="1:19" x14ac:dyDescent="0.25">
      <c r="A19" s="72" t="s">
        <v>89</v>
      </c>
      <c r="B19" s="80">
        <v>-0.22164655627270699</v>
      </c>
      <c r="C19" s="72"/>
      <c r="D19" s="72">
        <v>0</v>
      </c>
      <c r="E19" s="72">
        <v>0</v>
      </c>
      <c r="F19" s="72">
        <v>-0.23800588017159</v>
      </c>
      <c r="G19" s="72">
        <v>-0.23799618884858001</v>
      </c>
      <c r="H19" s="72">
        <v>-0.22171331675245701</v>
      </c>
      <c r="I19" s="72">
        <v>-0.22164303136827901</v>
      </c>
      <c r="J19" s="72">
        <v>-0.22164303099970301</v>
      </c>
      <c r="N19">
        <v>0</v>
      </c>
      <c r="P19" s="72">
        <f t="shared" ref="P19:P25" si="1">O19*COS($O$34)+O5*SIN($O$34)</f>
        <v>-0.23155275841478998</v>
      </c>
    </row>
    <row r="20" spans="1:19" x14ac:dyDescent="0.25">
      <c r="A20" s="72" t="s">
        <v>162</v>
      </c>
      <c r="B20" s="80">
        <v>-0.18448701889772101</v>
      </c>
      <c r="C20" s="72"/>
      <c r="D20" s="72">
        <v>0</v>
      </c>
      <c r="E20" s="72">
        <v>0</v>
      </c>
      <c r="F20" s="72">
        <v>-0.19638118269521301</v>
      </c>
      <c r="G20" s="72">
        <v>-0.19637184279346301</v>
      </c>
      <c r="H20" s="72">
        <v>-0.184529729646183</v>
      </c>
      <c r="I20" s="72">
        <v>-0.18448390913554799</v>
      </c>
      <c r="J20" s="72">
        <v>-0.184483909370634</v>
      </c>
      <c r="L20" s="72">
        <v>0</v>
      </c>
      <c r="M20" s="72">
        <v>0</v>
      </c>
      <c r="N20" s="72">
        <v>4.1048074319574197E-2</v>
      </c>
      <c r="O20" s="72">
        <v>4.1029996249025397E-2</v>
      </c>
      <c r="P20" s="72">
        <f t="shared" si="1"/>
        <v>-0.19458270352378823</v>
      </c>
      <c r="R20" s="72">
        <v>4.0987295398868598E-2</v>
      </c>
      <c r="S20" s="72">
        <v>4.0987568598234499E-2</v>
      </c>
    </row>
    <row r="21" spans="1:19" x14ac:dyDescent="0.25">
      <c r="A21" s="72" t="s">
        <v>163</v>
      </c>
      <c r="B21" s="80">
        <v>-0.158411156268046</v>
      </c>
      <c r="C21" s="72"/>
      <c r="D21" s="72">
        <v>0</v>
      </c>
      <c r="E21" s="72">
        <v>0</v>
      </c>
      <c r="F21" s="72">
        <v>-0.16855924043430601</v>
      </c>
      <c r="G21" s="72">
        <v>-0.16854963328528999</v>
      </c>
      <c r="H21" s="72">
        <v>-0.15845685850628999</v>
      </c>
      <c r="I21" s="72">
        <v>-0.15840864288239401</v>
      </c>
      <c r="J21" s="72">
        <v>-0.158408642251126</v>
      </c>
      <c r="L21" s="72">
        <v>0</v>
      </c>
      <c r="M21" s="72">
        <v>0</v>
      </c>
      <c r="N21" s="72">
        <v>6.8991501779206404E-2</v>
      </c>
      <c r="O21" s="72">
        <v>6.8972426535251805E-2</v>
      </c>
      <c r="P21" s="72">
        <f t="shared" si="1"/>
        <v>-0.16833016487261557</v>
      </c>
      <c r="R21" s="72">
        <v>6.8373148384516205E-2</v>
      </c>
      <c r="S21" s="72">
        <v>6.8372779117075594E-2</v>
      </c>
    </row>
    <row r="22" spans="1:19" x14ac:dyDescent="0.25">
      <c r="A22" s="72" t="s">
        <v>164</v>
      </c>
      <c r="B22" s="80">
        <v>-0.26207372353015002</v>
      </c>
      <c r="C22" s="72"/>
      <c r="D22" s="72">
        <v>0</v>
      </c>
      <c r="E22" s="72">
        <v>0</v>
      </c>
      <c r="F22" s="72">
        <v>-0.27885176976860698</v>
      </c>
      <c r="G22" s="72">
        <v>-0.27881886491819902</v>
      </c>
      <c r="H22" s="72">
        <v>-0.26212779502536798</v>
      </c>
      <c r="I22" s="72">
        <v>-0.262069078964628</v>
      </c>
      <c r="J22" s="72">
        <v>-0.26206907987484701</v>
      </c>
    </row>
    <row r="23" spans="1:19" x14ac:dyDescent="0.25">
      <c r="A23" s="72" t="s">
        <v>165</v>
      </c>
      <c r="B23" s="80">
        <v>-0.246986077730002</v>
      </c>
      <c r="C23" s="72"/>
      <c r="L23" s="72">
        <v>0</v>
      </c>
      <c r="M23" s="72">
        <v>0</v>
      </c>
      <c r="N23" s="72">
        <v>-1.9846358627806902E-2</v>
      </c>
      <c r="O23" s="72">
        <v>-1.98871734161255E-2</v>
      </c>
      <c r="P23" s="72">
        <f t="shared" si="1"/>
        <v>-0.25909980104373337</v>
      </c>
      <c r="R23" s="72">
        <v>-1.78844694996073E-2</v>
      </c>
      <c r="S23" s="72">
        <v>-1.7881857577711199E-2</v>
      </c>
    </row>
    <row r="24" spans="1:19" x14ac:dyDescent="0.25">
      <c r="A24" s="72" t="s">
        <v>166</v>
      </c>
      <c r="B24" s="80">
        <v>-0.25618480157818402</v>
      </c>
      <c r="C24" s="72"/>
      <c r="L24" s="72">
        <v>0</v>
      </c>
      <c r="M24" s="72">
        <v>0</v>
      </c>
      <c r="N24" s="72">
        <v>-1.9809732982957001E-2</v>
      </c>
      <c r="O24" s="72">
        <v>-1.9856194268582199E-2</v>
      </c>
      <c r="P24" s="72">
        <f t="shared" si="1"/>
        <v>-0.26846406619217644</v>
      </c>
      <c r="R24" s="72">
        <v>-1.8546173291966801E-2</v>
      </c>
      <c r="S24" s="72">
        <v>-1.85478379022295E-2</v>
      </c>
    </row>
    <row r="25" spans="1:19" x14ac:dyDescent="0.25">
      <c r="A25" s="72" t="s">
        <v>167</v>
      </c>
      <c r="B25" s="80">
        <v>-0.27411931344698798</v>
      </c>
      <c r="C25" s="72"/>
      <c r="L25" s="72">
        <v>0</v>
      </c>
      <c r="M25" s="72">
        <v>0</v>
      </c>
      <c r="N25" s="72">
        <v>-5.1948904711735702E-2</v>
      </c>
      <c r="O25" s="72">
        <v>-5.1995238756297503E-2</v>
      </c>
      <c r="P25" s="72">
        <f t="shared" si="1"/>
        <v>-0.28739512356148034</v>
      </c>
      <c r="R25" s="72">
        <v>-4.84398135658205E-2</v>
      </c>
      <c r="S25" s="72">
        <v>-4.8434587658939203E-2</v>
      </c>
    </row>
    <row r="26" spans="1:19" x14ac:dyDescent="0.25">
      <c r="A26" s="72" t="s">
        <v>168</v>
      </c>
      <c r="B26" s="80">
        <v>-0.27529246082033898</v>
      </c>
      <c r="C26" s="72"/>
    </row>
    <row r="27" spans="1:19" x14ac:dyDescent="0.25">
      <c r="A27" s="72" t="s">
        <v>169</v>
      </c>
      <c r="B27" s="80">
        <v>-0.27032933293769501</v>
      </c>
      <c r="C27" s="72"/>
    </row>
    <row r="28" spans="1:19" x14ac:dyDescent="0.25">
      <c r="A28" s="72" t="s">
        <v>170</v>
      </c>
      <c r="B28" s="80">
        <v>-0.27392983143629202</v>
      </c>
      <c r="C28" s="72"/>
    </row>
    <row r="29" spans="1:19" x14ac:dyDescent="0.25">
      <c r="A29" s="72" t="s">
        <v>171</v>
      </c>
      <c r="B29" s="80">
        <v>-0.27443829599560998</v>
      </c>
      <c r="C29" s="72"/>
    </row>
    <row r="30" spans="1:19" x14ac:dyDescent="0.25">
      <c r="A30" s="72" t="s">
        <v>172</v>
      </c>
      <c r="B30" s="80">
        <v>-0.287190454321613</v>
      </c>
      <c r="C30" s="72"/>
    </row>
    <row r="34" spans="13:15" x14ac:dyDescent="0.25">
      <c r="M34" s="72" t="s">
        <v>299</v>
      </c>
      <c r="O34" s="72">
        <v>-0.23112997065948099</v>
      </c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1" t="s">
        <v>0</v>
      </c>
      <c r="B1" s="91"/>
      <c r="C1" s="91"/>
      <c r="D1" s="91"/>
      <c r="E1" s="91"/>
      <c r="F1" s="91"/>
      <c r="G1" s="91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2" t="s">
        <v>80</v>
      </c>
      <c r="B12" s="92"/>
      <c r="C12" s="92"/>
      <c r="D12" s="92"/>
      <c r="E12" s="92"/>
      <c r="F12" s="92"/>
      <c r="G12" s="92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2" t="s">
        <v>81</v>
      </c>
      <c r="B32" s="92"/>
      <c r="C32" s="92"/>
      <c r="D32" s="92"/>
      <c r="E32" s="92"/>
      <c r="F32" s="92"/>
      <c r="G32" s="92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1" t="s">
        <v>90</v>
      </c>
      <c r="B1" s="91"/>
      <c r="C1" s="91"/>
      <c r="D1" s="91"/>
      <c r="E1" s="91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91" t="s">
        <v>106</v>
      </c>
      <c r="Q1" s="91"/>
      <c r="R1" s="91"/>
      <c r="S1" s="91"/>
      <c r="T1" s="91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1" t="s">
        <v>108</v>
      </c>
      <c r="Q10" s="91"/>
      <c r="R10" s="91"/>
      <c r="S10" s="91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1" t="s">
        <v>102</v>
      </c>
      <c r="B33" s="91"/>
      <c r="C33" s="91"/>
      <c r="D33" s="91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1" t="s">
        <v>104</v>
      </c>
      <c r="B42" s="91"/>
      <c r="C42" s="91"/>
      <c r="D42" s="91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2" t="s">
        <v>81</v>
      </c>
      <c r="B1" s="92"/>
      <c r="C1" s="92"/>
      <c r="D1" s="92"/>
      <c r="E1" s="92"/>
      <c r="F1" s="92"/>
      <c r="G1" s="92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E30" sqref="E30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3" t="s">
        <v>72</v>
      </c>
      <c r="B1" s="93"/>
      <c r="C1" s="93"/>
      <c r="D1" s="93"/>
      <c r="E1" s="93"/>
      <c r="F1" s="93"/>
      <c r="G1" s="93"/>
      <c r="H1" s="93"/>
      <c r="I1" s="93"/>
      <c r="J1" s="93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4" t="s">
        <v>9</v>
      </c>
      <c r="D2" s="94"/>
      <c r="E2" s="94"/>
      <c r="F2" s="94"/>
      <c r="G2" s="94" t="s">
        <v>74</v>
      </c>
      <c r="H2" s="94"/>
      <c r="I2" s="94"/>
      <c r="J2" s="94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3" t="s">
        <v>78</v>
      </c>
      <c r="B35" s="93"/>
      <c r="C35" s="93"/>
      <c r="D35" s="93"/>
      <c r="E35" s="93"/>
      <c r="F35" s="93"/>
      <c r="G35" s="93"/>
      <c r="H35" s="93"/>
      <c r="I35" s="93"/>
      <c r="J35" s="93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I37" sqref="I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5" t="s">
        <v>222</v>
      </c>
      <c r="B1" s="96"/>
      <c r="C1" s="96"/>
      <c r="D1" s="97"/>
      <c r="F1" s="95" t="s">
        <v>228</v>
      </c>
      <c r="G1" s="96"/>
      <c r="H1" s="96"/>
      <c r="I1" s="97"/>
      <c r="K1" s="95" t="s">
        <v>229</v>
      </c>
      <c r="L1" s="96"/>
      <c r="M1" s="96"/>
      <c r="N1" s="97"/>
      <c r="P1" s="95" t="s">
        <v>230</v>
      </c>
      <c r="Q1" s="96"/>
      <c r="R1" s="96"/>
      <c r="S1" s="97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270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271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269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Partitions</vt:lpstr>
      <vt:lpstr>Sheet3</vt:lpstr>
      <vt:lpstr>14 Bus AC</vt:lpstr>
      <vt:lpstr>14 Bus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2015-05-18T21:12:08Z</dcterms:modified>
</cp:coreProperties>
</file>