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575" activeTab="1"/>
  </bookViews>
  <sheets>
    <sheet name="Sheet2" sheetId="2" r:id="rId1"/>
    <sheet name="Sheet1" sheetId="3" r:id="rId2"/>
    <sheet name="Sheet3" sheetId="4" r:id="rId3"/>
    <sheet name="Sheet4" sheetId="5" r:id="rId4"/>
  </sheets>
  <calcPr calcId="125725" concurrentCalc="0"/>
</workbook>
</file>

<file path=xl/calcChain.xml><?xml version="1.0" encoding="utf-8"?>
<calcChain xmlns="http://schemas.openxmlformats.org/spreadsheetml/2006/main">
  <c r="E4" i="5"/>
  <c r="J5" i="2"/>
  <c r="J6"/>
  <c r="J7"/>
  <c r="J8"/>
  <c r="J9"/>
  <c r="J10"/>
  <c r="J11"/>
  <c r="J12"/>
  <c r="J13"/>
  <c r="J14"/>
  <c r="J15"/>
  <c r="J16"/>
  <c r="J17"/>
  <c r="J4"/>
  <c r="D2" i="3"/>
  <c r="K29" i="2"/>
  <c r="K3"/>
  <c r="K28"/>
  <c r="K24"/>
  <c r="K23"/>
  <c r="K18"/>
  <c r="K4"/>
  <c r="G29"/>
  <c r="G26"/>
  <c r="G23"/>
  <c r="G3"/>
  <c r="G24"/>
  <c r="F26"/>
  <c r="G18"/>
  <c r="G4"/>
  <c r="H27"/>
  <c r="E29"/>
  <c r="I16"/>
  <c r="I17"/>
  <c r="I29"/>
  <c r="L29"/>
  <c r="L34"/>
  <c r="E33"/>
  <c r="F2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"/>
  <c r="H25"/>
  <c r="H2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3"/>
  <c r="L28"/>
  <c r="L3"/>
  <c r="L4"/>
  <c r="L24"/>
  <c r="L5"/>
  <c r="L8"/>
  <c r="L9"/>
  <c r="L10"/>
  <c r="L11"/>
  <c r="L12"/>
  <c r="L13"/>
  <c r="L16"/>
  <c r="L17"/>
  <c r="L18"/>
  <c r="L19"/>
  <c r="L20"/>
  <c r="L21"/>
  <c r="L25"/>
  <c r="L26"/>
  <c r="L27"/>
  <c r="L23"/>
  <c r="L15"/>
  <c r="L7"/>
  <c r="L22"/>
  <c r="L14"/>
  <c r="L6"/>
</calcChain>
</file>

<file path=xl/sharedStrings.xml><?xml version="1.0" encoding="utf-8"?>
<sst xmlns="http://schemas.openxmlformats.org/spreadsheetml/2006/main" count="132" uniqueCount="104">
  <si>
    <t>大分类</t>
    <phoneticPr fontId="1" type="noConversion"/>
  </si>
  <si>
    <t>子分类</t>
    <phoneticPr fontId="1" type="noConversion"/>
  </si>
  <si>
    <t>需求点</t>
    <phoneticPr fontId="1" type="noConversion"/>
  </si>
  <si>
    <t>优先级</t>
    <phoneticPr fontId="1" type="noConversion"/>
  </si>
  <si>
    <t>总计</t>
    <phoneticPr fontId="1" type="noConversion"/>
  </si>
  <si>
    <t>合计</t>
    <phoneticPr fontId="1" type="noConversion"/>
  </si>
  <si>
    <t>了解现有框架和用法</t>
    <phoneticPr fontId="3" type="noConversion"/>
  </si>
  <si>
    <t>验收管理</t>
    <phoneticPr fontId="1" type="noConversion"/>
  </si>
  <si>
    <t>创建教学班</t>
  </si>
  <si>
    <t>设定教学班模板</t>
  </si>
  <si>
    <t>导入教学班课表</t>
  </si>
  <si>
    <t>导入教学班学生名单</t>
  </si>
  <si>
    <t>查看教学班信息</t>
  </si>
  <si>
    <t>修改教学班信息</t>
  </si>
  <si>
    <t>删除教学班信息</t>
  </si>
  <si>
    <t>查看教学班模板设定状态</t>
  </si>
  <si>
    <t>查看教学班课表导入状态</t>
  </si>
  <si>
    <t>删除教学班课表</t>
  </si>
  <si>
    <t>查看教学班名单导入状态</t>
  </si>
  <si>
    <t>查看教学班名单</t>
  </si>
  <si>
    <t>修改教学班名单</t>
  </si>
  <si>
    <t>删除教学班名单</t>
  </si>
  <si>
    <t>查看课程表信息</t>
  </si>
  <si>
    <t>修改课程表信息</t>
  </si>
  <si>
    <t>删除课程表课时</t>
  </si>
  <si>
    <t>为课程表设置默认快照</t>
  </si>
  <si>
    <t>复选课时重设快照</t>
  </si>
  <si>
    <t>维护教学快照</t>
  </si>
  <si>
    <t>更换Logo</t>
  </si>
  <si>
    <t>并发优化</t>
    <phoneticPr fontId="1" type="noConversion"/>
  </si>
  <si>
    <t>根据新逻辑修改，降低并发</t>
    <phoneticPr fontId="1" type="noConversion"/>
  </si>
  <si>
    <t>根据数据改变显示颜色</t>
    <phoneticPr fontId="1" type="noConversion"/>
  </si>
  <si>
    <t>根据数据改变显示颜色</t>
    <phoneticPr fontId="1" type="noConversion"/>
  </si>
  <si>
    <t>编辑页</t>
    <phoneticPr fontId="1" type="noConversion"/>
  </si>
  <si>
    <t>删除</t>
    <phoneticPr fontId="1" type="noConversion"/>
  </si>
  <si>
    <t>-</t>
    <phoneticPr fontId="1" type="noConversion"/>
  </si>
  <si>
    <t>Form</t>
    <phoneticPr fontId="1" type="noConversion"/>
  </si>
  <si>
    <t>List页，筛选，搜索</t>
    <phoneticPr fontId="1" type="noConversion"/>
  </si>
  <si>
    <t>普通页面</t>
  </si>
  <si>
    <t>普通页面</t>
    <phoneticPr fontId="1" type="noConversion"/>
  </si>
  <si>
    <t>Excel导入，业务逻辑，普通页面</t>
    <phoneticPr fontId="1" type="noConversion"/>
  </si>
  <si>
    <t>首页教学实验师模块</t>
    <phoneticPr fontId="1" type="noConversion"/>
  </si>
  <si>
    <t>List页</t>
    <phoneticPr fontId="1" type="noConversion"/>
  </si>
  <si>
    <t>流程模板编辑</t>
    <phoneticPr fontId="1" type="noConversion"/>
  </si>
  <si>
    <t>复杂Edit</t>
    <phoneticPr fontId="1" type="noConversion"/>
  </si>
  <si>
    <t>流程模板列表</t>
    <phoneticPr fontId="1" type="noConversion"/>
  </si>
  <si>
    <t>Grid页</t>
    <phoneticPr fontId="1" type="noConversion"/>
  </si>
  <si>
    <t>首页</t>
    <phoneticPr fontId="1" type="noConversion"/>
  </si>
  <si>
    <t>教学班</t>
    <phoneticPr fontId="1" type="noConversion"/>
  </si>
  <si>
    <t>流程模板</t>
    <phoneticPr fontId="1" type="noConversion"/>
  </si>
  <si>
    <t>普通页面</t>
    <phoneticPr fontId="1" type="noConversion"/>
  </si>
  <si>
    <t>需求沟通</t>
    <phoneticPr fontId="3" type="noConversion"/>
  </si>
  <si>
    <t>其他</t>
    <phoneticPr fontId="1" type="noConversion"/>
  </si>
  <si>
    <t>2个复杂Form</t>
    <phoneticPr fontId="1" type="noConversion"/>
  </si>
  <si>
    <t>小结</t>
    <phoneticPr fontId="1" type="noConversion"/>
  </si>
  <si>
    <t>开发</t>
    <phoneticPr fontId="1" type="noConversion"/>
  </si>
  <si>
    <t>测试</t>
    <phoneticPr fontId="1" type="noConversion"/>
  </si>
  <si>
    <t>联想基础架构虚拟实验室定制工作量评估</t>
    <phoneticPr fontId="1" type="noConversion"/>
  </si>
  <si>
    <t>数据库开发</t>
    <phoneticPr fontId="1" type="noConversion"/>
  </si>
  <si>
    <t>维护</t>
    <phoneticPr fontId="1" type="noConversion"/>
  </si>
  <si>
    <t>10%工作量内免费，超过10%的工作量另行收费。</t>
    <phoneticPr fontId="1" type="noConversion"/>
  </si>
  <si>
    <t>测试</t>
    <phoneticPr fontId="1" type="noConversion"/>
  </si>
  <si>
    <t>逻辑</t>
    <phoneticPr fontId="1" type="noConversion"/>
  </si>
  <si>
    <t>界面</t>
    <phoneticPr fontId="1" type="noConversion"/>
  </si>
  <si>
    <t>界面分类</t>
    <phoneticPr fontId="1" type="noConversion"/>
  </si>
  <si>
    <t>逻辑分类</t>
    <phoneticPr fontId="1" type="noConversion"/>
  </si>
  <si>
    <t>界面</t>
    <phoneticPr fontId="1" type="noConversion"/>
  </si>
  <si>
    <t>主流程</t>
    <phoneticPr fontId="1" type="noConversion"/>
  </si>
  <si>
    <t>逻辑开发</t>
    <phoneticPr fontId="1" type="noConversion"/>
  </si>
  <si>
    <t>准备每人</t>
    <phoneticPr fontId="1" type="noConversion"/>
  </si>
  <si>
    <t>PM验收</t>
    <phoneticPr fontId="1" type="noConversion"/>
  </si>
  <si>
    <t>开发管理一共73天</t>
    <phoneticPr fontId="1" type="noConversion"/>
  </si>
  <si>
    <t>协力除了做界面，还有3天时间。</t>
    <phoneticPr fontId="1" type="noConversion"/>
  </si>
  <si>
    <t>开发9天</t>
    <phoneticPr fontId="1" type="noConversion"/>
  </si>
  <si>
    <t>调试6天</t>
    <phoneticPr fontId="1" type="noConversion"/>
  </si>
  <si>
    <t>主流程等，还有7天。</t>
    <phoneticPr fontId="1" type="noConversion"/>
  </si>
  <si>
    <t>多了10</t>
    <phoneticPr fontId="1" type="noConversion"/>
  </si>
  <si>
    <t>其中4天写Case</t>
    <phoneticPr fontId="1" type="noConversion"/>
  </si>
  <si>
    <t>加上首页逻辑1.33</t>
    <phoneticPr fontId="1" type="noConversion"/>
  </si>
  <si>
    <t>还差1.67（可忽略）</t>
    <phoneticPr fontId="1" type="noConversion"/>
  </si>
  <si>
    <t>减首页1.33</t>
    <phoneticPr fontId="1" type="noConversion"/>
  </si>
  <si>
    <t>还多8.67</t>
    <phoneticPr fontId="1" type="noConversion"/>
  </si>
  <si>
    <t>加上课程表10.5</t>
    <phoneticPr fontId="1" type="noConversion"/>
  </si>
  <si>
    <t>多了3.5</t>
    <phoneticPr fontId="1" type="noConversion"/>
  </si>
  <si>
    <t>少了2</t>
    <phoneticPr fontId="1" type="noConversion"/>
  </si>
  <si>
    <t>减去课程表10.5（数据库未算）</t>
    <phoneticPr fontId="1" type="noConversion"/>
  </si>
  <si>
    <t>李享</t>
    <phoneticPr fontId="1" type="noConversion"/>
  </si>
  <si>
    <t>孙笑</t>
    <phoneticPr fontId="1" type="noConversion"/>
  </si>
  <si>
    <t>小伙</t>
    <phoneticPr fontId="1" type="noConversion"/>
  </si>
  <si>
    <t>Case design(4)</t>
    <phoneticPr fontId="1" type="noConversion"/>
  </si>
  <si>
    <t>Run case(13.7)</t>
    <phoneticPr fontId="1" type="noConversion"/>
  </si>
  <si>
    <t>创建教学班</t>
    <phoneticPr fontId="1" type="noConversion"/>
  </si>
  <si>
    <t>创建教学班</t>
    <phoneticPr fontId="1" type="noConversion"/>
  </si>
  <si>
    <t>设定教学班模板</t>
    <phoneticPr fontId="1" type="noConversion"/>
  </si>
  <si>
    <t>导入教学班课表</t>
    <phoneticPr fontId="1" type="noConversion"/>
  </si>
  <si>
    <t>导入教学班学生名单</t>
    <phoneticPr fontId="1" type="noConversion"/>
  </si>
  <si>
    <t>教学班管理</t>
    <phoneticPr fontId="1" type="noConversion"/>
  </si>
  <si>
    <t>开发</t>
    <phoneticPr fontId="1" type="noConversion"/>
  </si>
  <si>
    <t>调试</t>
    <phoneticPr fontId="1" type="noConversion"/>
  </si>
  <si>
    <t>Package</t>
    <phoneticPr fontId="1" type="noConversion"/>
  </si>
  <si>
    <t>功能点</t>
    <phoneticPr fontId="1" type="noConversion"/>
  </si>
  <si>
    <t>准备环境</t>
    <phoneticPr fontId="1" type="noConversion"/>
  </si>
  <si>
    <t>管理教学班表</t>
    <phoneticPr fontId="1" type="noConversion"/>
  </si>
  <si>
    <t>课程表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</si>
</sst>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4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right" vertical="center"/>
    </xf>
    <xf numFmtId="176" fontId="0" fillId="4" borderId="3" xfId="0" applyNumberFormat="1" applyFont="1" applyFill="1" applyBorder="1" applyAlignment="1">
      <alignment horizontal="right" vertical="center"/>
    </xf>
    <xf numFmtId="176" fontId="0" fillId="4" borderId="4" xfId="0" applyNumberFormat="1" applyFon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4" borderId="0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0" fillId="4" borderId="2" xfId="0" applyNumberFormat="1" applyFont="1" applyFill="1" applyBorder="1" applyAlignment="1">
      <alignment horizontal="center" vertical="center"/>
    </xf>
    <xf numFmtId="176" fontId="0" fillId="4" borderId="3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10" workbookViewId="0">
      <selection activeCell="C25" sqref="C25"/>
    </sheetView>
  </sheetViews>
  <sheetFormatPr defaultRowHeight="13.5"/>
  <cols>
    <col min="1" max="1" width="15.25" customWidth="1"/>
    <col min="2" max="2" width="29.625" customWidth="1"/>
    <col min="3" max="3" width="41.875" customWidth="1"/>
    <col min="4" max="4" width="0" hidden="1" customWidth="1"/>
    <col min="5" max="5" width="9" hidden="1" customWidth="1"/>
    <col min="6" max="8" width="9" customWidth="1"/>
    <col min="9" max="9" width="9" style="15" hidden="1" customWidth="1"/>
    <col min="10" max="11" width="9" style="15" customWidth="1"/>
  </cols>
  <sheetData>
    <row r="1" spans="1:13">
      <c r="A1" s="25" t="s">
        <v>57</v>
      </c>
      <c r="B1" s="25"/>
      <c r="C1" s="25"/>
      <c r="D1" s="25"/>
      <c r="E1" s="1" t="s">
        <v>55</v>
      </c>
      <c r="F1" s="1" t="s">
        <v>63</v>
      </c>
      <c r="G1" s="1" t="s">
        <v>64</v>
      </c>
      <c r="H1" s="1" t="s">
        <v>62</v>
      </c>
      <c r="I1" s="12" t="s">
        <v>56</v>
      </c>
      <c r="J1" s="12"/>
      <c r="K1" s="12" t="s">
        <v>65</v>
      </c>
      <c r="L1" s="1" t="s">
        <v>5</v>
      </c>
      <c r="M1" s="4"/>
    </row>
    <row r="2" spans="1:13">
      <c r="A2" s="3" t="s">
        <v>0</v>
      </c>
      <c r="B2" s="3" t="s">
        <v>1</v>
      </c>
      <c r="C2" s="3" t="s">
        <v>2</v>
      </c>
      <c r="D2" s="3" t="s">
        <v>3</v>
      </c>
      <c r="E2" s="3"/>
      <c r="F2" s="3"/>
      <c r="G2" s="3"/>
      <c r="H2" s="3"/>
      <c r="I2" s="14"/>
      <c r="J2" s="14"/>
      <c r="K2" s="14"/>
      <c r="L2" s="3"/>
    </row>
    <row r="3" spans="1:13">
      <c r="A3" s="19" t="s">
        <v>47</v>
      </c>
      <c r="B3" s="10" t="s">
        <v>41</v>
      </c>
      <c r="C3" s="2" t="s">
        <v>42</v>
      </c>
      <c r="D3" s="7"/>
      <c r="E3" s="11">
        <v>2</v>
      </c>
      <c r="F3" s="11">
        <f t="shared" ref="F3:F25" si="0">E3/3</f>
        <v>0.66666666666666663</v>
      </c>
      <c r="G3" s="18">
        <f>F3</f>
        <v>0.66666666666666663</v>
      </c>
      <c r="H3" s="11">
        <f t="shared" ref="H3:H25" si="1">E3*2/3</f>
        <v>1.3333333333333333</v>
      </c>
      <c r="I3" s="11">
        <v>0.5</v>
      </c>
      <c r="J3" s="11"/>
      <c r="K3" s="11">
        <f>H3</f>
        <v>1.3333333333333333</v>
      </c>
      <c r="L3" s="12">
        <f t="shared" ref="L3:L27" si="2">SUM(E3:I3)</f>
        <v>5.1666666666666661</v>
      </c>
    </row>
    <row r="4" spans="1:13">
      <c r="A4" s="26" t="s">
        <v>48</v>
      </c>
      <c r="B4" s="1" t="s">
        <v>92</v>
      </c>
      <c r="C4" s="2" t="s">
        <v>36</v>
      </c>
      <c r="D4" s="7"/>
      <c r="E4" s="11">
        <v>2</v>
      </c>
      <c r="F4" s="11">
        <f t="shared" si="0"/>
        <v>0.66666666666666663</v>
      </c>
      <c r="G4" s="32">
        <f>SUM(F4:F17)</f>
        <v>8.6513333333333353</v>
      </c>
      <c r="H4" s="11">
        <f t="shared" si="1"/>
        <v>1.3333333333333333</v>
      </c>
      <c r="I4" s="11">
        <v>0.5</v>
      </c>
      <c r="J4" s="20">
        <f>H4/1.44</f>
        <v>0.92592592592592593</v>
      </c>
      <c r="K4" s="32">
        <f>SUM(H4:H17)</f>
        <v>17.302666666666671</v>
      </c>
      <c r="L4" s="12">
        <f t="shared" si="2"/>
        <v>13.151333333333335</v>
      </c>
    </row>
    <row r="5" spans="1:13">
      <c r="A5" s="27"/>
      <c r="B5" s="1" t="s">
        <v>93</v>
      </c>
      <c r="C5" s="2" t="s">
        <v>53</v>
      </c>
      <c r="D5" s="7"/>
      <c r="E5" s="11">
        <v>6.1949999999999994</v>
      </c>
      <c r="F5" s="11">
        <f t="shared" si="0"/>
        <v>2.0649999999999999</v>
      </c>
      <c r="G5" s="33"/>
      <c r="H5" s="11">
        <f t="shared" si="1"/>
        <v>4.13</v>
      </c>
      <c r="I5" s="11">
        <v>2</v>
      </c>
      <c r="J5" s="20">
        <f t="shared" ref="J5:J17" si="3">H5/1.44</f>
        <v>2.8680555555555558</v>
      </c>
      <c r="K5" s="33"/>
      <c r="L5" s="12">
        <f t="shared" si="2"/>
        <v>14.39</v>
      </c>
    </row>
    <row r="6" spans="1:13">
      <c r="A6" s="27"/>
      <c r="B6" s="1" t="s">
        <v>94</v>
      </c>
      <c r="C6" s="2" t="s">
        <v>40</v>
      </c>
      <c r="D6" s="7"/>
      <c r="E6" s="11">
        <v>4.13</v>
      </c>
      <c r="F6" s="11">
        <f t="shared" si="0"/>
        <v>1.3766666666666667</v>
      </c>
      <c r="G6" s="33"/>
      <c r="H6" s="11">
        <f t="shared" si="1"/>
        <v>2.7533333333333334</v>
      </c>
      <c r="I6" s="11">
        <v>1</v>
      </c>
      <c r="J6" s="20">
        <f t="shared" si="3"/>
        <v>1.9120370370370372</v>
      </c>
      <c r="K6" s="33"/>
      <c r="L6" s="12">
        <f t="shared" si="2"/>
        <v>9.26</v>
      </c>
    </row>
    <row r="7" spans="1:13">
      <c r="A7" s="27"/>
      <c r="B7" s="1" t="s">
        <v>95</v>
      </c>
      <c r="C7" s="2" t="s">
        <v>40</v>
      </c>
      <c r="D7" s="7"/>
      <c r="E7" s="11">
        <v>4.13</v>
      </c>
      <c r="F7" s="11">
        <f t="shared" si="0"/>
        <v>1.3766666666666667</v>
      </c>
      <c r="G7" s="33"/>
      <c r="H7" s="11">
        <f t="shared" si="1"/>
        <v>2.7533333333333334</v>
      </c>
      <c r="I7" s="11">
        <v>1</v>
      </c>
      <c r="J7" s="20">
        <f t="shared" si="3"/>
        <v>1.9120370370370372</v>
      </c>
      <c r="K7" s="33"/>
      <c r="L7" s="12">
        <f t="shared" si="2"/>
        <v>9.26</v>
      </c>
    </row>
    <row r="8" spans="1:13">
      <c r="A8" s="27"/>
      <c r="B8" s="1" t="s">
        <v>12</v>
      </c>
      <c r="C8" s="2" t="s">
        <v>37</v>
      </c>
      <c r="D8" s="7"/>
      <c r="E8" s="11">
        <v>4.13</v>
      </c>
      <c r="F8" s="11">
        <f t="shared" si="0"/>
        <v>1.3766666666666667</v>
      </c>
      <c r="G8" s="33"/>
      <c r="H8" s="11">
        <f t="shared" si="1"/>
        <v>2.7533333333333334</v>
      </c>
      <c r="I8" s="11">
        <v>1</v>
      </c>
      <c r="J8" s="20">
        <f t="shared" si="3"/>
        <v>1.9120370370370372</v>
      </c>
      <c r="K8" s="33"/>
      <c r="L8" s="12">
        <f t="shared" si="2"/>
        <v>9.26</v>
      </c>
    </row>
    <row r="9" spans="1:13">
      <c r="A9" s="27"/>
      <c r="B9" s="1" t="s">
        <v>13</v>
      </c>
      <c r="C9" s="2" t="s">
        <v>33</v>
      </c>
      <c r="D9" s="7"/>
      <c r="E9" s="11">
        <v>2.0649999999999999</v>
      </c>
      <c r="F9" s="11">
        <f t="shared" si="0"/>
        <v>0.68833333333333335</v>
      </c>
      <c r="G9" s="33"/>
      <c r="H9" s="11">
        <f t="shared" si="1"/>
        <v>1.3766666666666667</v>
      </c>
      <c r="I9" s="11">
        <v>0.5</v>
      </c>
      <c r="J9" s="20">
        <f t="shared" si="3"/>
        <v>0.9560185185185186</v>
      </c>
      <c r="K9" s="33"/>
      <c r="L9" s="12">
        <f t="shared" si="2"/>
        <v>4.63</v>
      </c>
    </row>
    <row r="10" spans="1:13">
      <c r="A10" s="27"/>
      <c r="B10" s="1" t="s">
        <v>14</v>
      </c>
      <c r="C10" s="2" t="s">
        <v>34</v>
      </c>
      <c r="D10" s="7"/>
      <c r="E10" s="11">
        <v>0.41300000000000003</v>
      </c>
      <c r="F10" s="11">
        <f t="shared" si="0"/>
        <v>0.13766666666666669</v>
      </c>
      <c r="G10" s="33"/>
      <c r="H10" s="11">
        <f t="shared" si="1"/>
        <v>0.27533333333333337</v>
      </c>
      <c r="I10" s="11">
        <v>0.1</v>
      </c>
      <c r="J10" s="20">
        <f t="shared" si="3"/>
        <v>0.19120370370370374</v>
      </c>
      <c r="K10" s="33"/>
      <c r="L10" s="12">
        <f t="shared" si="2"/>
        <v>0.92600000000000005</v>
      </c>
    </row>
    <row r="11" spans="1:13">
      <c r="A11" s="27"/>
      <c r="B11" s="1" t="s">
        <v>15</v>
      </c>
      <c r="C11" s="2" t="s">
        <v>31</v>
      </c>
      <c r="D11" s="7"/>
      <c r="E11" s="11">
        <v>0.41300000000000003</v>
      </c>
      <c r="F11" s="11">
        <f t="shared" si="0"/>
        <v>0.13766666666666669</v>
      </c>
      <c r="G11" s="33"/>
      <c r="H11" s="11">
        <f t="shared" si="1"/>
        <v>0.27533333333333337</v>
      </c>
      <c r="I11" s="11">
        <v>0.1</v>
      </c>
      <c r="J11" s="20">
        <f t="shared" si="3"/>
        <v>0.19120370370370374</v>
      </c>
      <c r="K11" s="33"/>
      <c r="L11" s="12">
        <f t="shared" si="2"/>
        <v>0.92600000000000005</v>
      </c>
    </row>
    <row r="12" spans="1:13">
      <c r="A12" s="27"/>
      <c r="B12" s="1" t="s">
        <v>16</v>
      </c>
      <c r="C12" s="2" t="s">
        <v>32</v>
      </c>
      <c r="D12" s="7"/>
      <c r="E12" s="11">
        <v>0.41300000000000003</v>
      </c>
      <c r="F12" s="11">
        <f t="shared" si="0"/>
        <v>0.13766666666666669</v>
      </c>
      <c r="G12" s="33"/>
      <c r="H12" s="11">
        <f t="shared" si="1"/>
        <v>0.27533333333333337</v>
      </c>
      <c r="I12" s="11">
        <v>0.1</v>
      </c>
      <c r="J12" s="20">
        <f t="shared" si="3"/>
        <v>0.19120370370370374</v>
      </c>
      <c r="K12" s="33"/>
      <c r="L12" s="12">
        <f t="shared" si="2"/>
        <v>0.92600000000000005</v>
      </c>
    </row>
    <row r="13" spans="1:13">
      <c r="A13" s="27"/>
      <c r="B13" s="1" t="s">
        <v>17</v>
      </c>
      <c r="C13" s="2" t="s">
        <v>34</v>
      </c>
      <c r="D13" s="7"/>
      <c r="E13" s="11">
        <v>0.41300000000000003</v>
      </c>
      <c r="F13" s="11">
        <f t="shared" si="0"/>
        <v>0.13766666666666669</v>
      </c>
      <c r="G13" s="33"/>
      <c r="H13" s="11">
        <f t="shared" si="1"/>
        <v>0.27533333333333337</v>
      </c>
      <c r="I13" s="11">
        <v>0.1</v>
      </c>
      <c r="J13" s="20">
        <f t="shared" si="3"/>
        <v>0.19120370370370374</v>
      </c>
      <c r="K13" s="33"/>
      <c r="L13" s="12">
        <f t="shared" si="2"/>
        <v>0.92600000000000005</v>
      </c>
    </row>
    <row r="14" spans="1:13">
      <c r="A14" s="27"/>
      <c r="B14" s="1" t="s">
        <v>18</v>
      </c>
      <c r="C14" s="2" t="s">
        <v>32</v>
      </c>
      <c r="D14" s="7"/>
      <c r="E14" s="11">
        <v>0.41300000000000003</v>
      </c>
      <c r="F14" s="11">
        <f t="shared" si="0"/>
        <v>0.13766666666666669</v>
      </c>
      <c r="G14" s="33"/>
      <c r="H14" s="11">
        <f t="shared" si="1"/>
        <v>0.27533333333333337</v>
      </c>
      <c r="I14" s="11">
        <v>0.1</v>
      </c>
      <c r="J14" s="20">
        <f t="shared" si="3"/>
        <v>0.19120370370370374</v>
      </c>
      <c r="K14" s="33"/>
      <c r="L14" s="12">
        <f t="shared" si="2"/>
        <v>0.92600000000000005</v>
      </c>
    </row>
    <row r="15" spans="1:13">
      <c r="A15" s="27"/>
      <c r="B15" s="1" t="s">
        <v>19</v>
      </c>
      <c r="C15" s="2" t="s">
        <v>50</v>
      </c>
      <c r="D15" s="7"/>
      <c r="E15" s="11">
        <v>1.2389999999999999</v>
      </c>
      <c r="F15" s="11">
        <f t="shared" si="0"/>
        <v>0.41299999999999998</v>
      </c>
      <c r="G15" s="33"/>
      <c r="H15" s="11">
        <f t="shared" si="1"/>
        <v>0.82599999999999996</v>
      </c>
      <c r="I15" s="11">
        <v>0.4</v>
      </c>
      <c r="J15" s="20">
        <f t="shared" si="3"/>
        <v>0.57361111111111107</v>
      </c>
      <c r="K15" s="33"/>
      <c r="L15" s="12">
        <f t="shared" si="2"/>
        <v>2.8779999999999997</v>
      </c>
    </row>
    <row r="16" spans="1:13">
      <c r="A16" s="27"/>
      <c r="B16" s="1" t="s">
        <v>20</v>
      </c>
      <c r="C16" s="2" t="s">
        <v>35</v>
      </c>
      <c r="D16" s="7"/>
      <c r="E16" s="11">
        <v>0</v>
      </c>
      <c r="F16" s="11">
        <f t="shared" si="0"/>
        <v>0</v>
      </c>
      <c r="G16" s="33"/>
      <c r="H16" s="11">
        <f t="shared" si="1"/>
        <v>0</v>
      </c>
      <c r="I16" s="11">
        <f>E16/3</f>
        <v>0</v>
      </c>
      <c r="J16" s="20">
        <f t="shared" si="3"/>
        <v>0</v>
      </c>
      <c r="K16" s="33"/>
      <c r="L16" s="12">
        <f t="shared" si="2"/>
        <v>0</v>
      </c>
    </row>
    <row r="17" spans="1:12">
      <c r="A17" s="28"/>
      <c r="B17" s="1" t="s">
        <v>21</v>
      </c>
      <c r="C17" s="2" t="s">
        <v>35</v>
      </c>
      <c r="D17" s="7"/>
      <c r="E17" s="11">
        <v>0</v>
      </c>
      <c r="F17" s="11">
        <f t="shared" si="0"/>
        <v>0</v>
      </c>
      <c r="G17" s="34"/>
      <c r="H17" s="11">
        <f t="shared" si="1"/>
        <v>0</v>
      </c>
      <c r="I17" s="11">
        <f>E17/3</f>
        <v>0</v>
      </c>
      <c r="J17" s="20">
        <f t="shared" si="3"/>
        <v>0</v>
      </c>
      <c r="K17" s="34"/>
      <c r="L17" s="12">
        <f t="shared" si="2"/>
        <v>0</v>
      </c>
    </row>
    <row r="18" spans="1:12">
      <c r="A18" s="26" t="s">
        <v>103</v>
      </c>
      <c r="B18" s="1" t="s">
        <v>22</v>
      </c>
      <c r="C18" s="2" t="s">
        <v>46</v>
      </c>
      <c r="D18" s="7"/>
      <c r="E18" s="11">
        <v>4.13</v>
      </c>
      <c r="F18" s="11">
        <f t="shared" si="0"/>
        <v>1.3766666666666667</v>
      </c>
      <c r="G18" s="32">
        <f>SUM(F18:F22)</f>
        <v>2.753333333333333</v>
      </c>
      <c r="H18" s="11">
        <f t="shared" si="1"/>
        <v>2.7533333333333334</v>
      </c>
      <c r="I18" s="11">
        <v>1</v>
      </c>
      <c r="J18" s="20"/>
      <c r="K18" s="32">
        <f>SUM(H18:H22)</f>
        <v>5.5066666666666659</v>
      </c>
      <c r="L18" s="12">
        <f t="shared" si="2"/>
        <v>12.013333333333334</v>
      </c>
    </row>
    <row r="19" spans="1:12">
      <c r="A19" s="27"/>
      <c r="B19" s="1" t="s">
        <v>23</v>
      </c>
      <c r="C19" s="2" t="s">
        <v>50</v>
      </c>
      <c r="D19" s="7"/>
      <c r="E19" s="11">
        <v>1.2389999999999999</v>
      </c>
      <c r="F19" s="11">
        <f t="shared" si="0"/>
        <v>0.41299999999999998</v>
      </c>
      <c r="G19" s="33"/>
      <c r="H19" s="11">
        <f t="shared" si="1"/>
        <v>0.82599999999999996</v>
      </c>
      <c r="I19" s="11">
        <v>0.4</v>
      </c>
      <c r="J19" s="21"/>
      <c r="K19" s="33"/>
      <c r="L19" s="12">
        <f t="shared" si="2"/>
        <v>2.8779999999999997</v>
      </c>
    </row>
    <row r="20" spans="1:12">
      <c r="A20" s="27"/>
      <c r="B20" s="1" t="s">
        <v>24</v>
      </c>
      <c r="C20" s="2" t="s">
        <v>34</v>
      </c>
      <c r="D20" s="7"/>
      <c r="E20" s="11">
        <v>0.41300000000000003</v>
      </c>
      <c r="F20" s="11">
        <f t="shared" si="0"/>
        <v>0.13766666666666669</v>
      </c>
      <c r="G20" s="33"/>
      <c r="H20" s="11">
        <f t="shared" si="1"/>
        <v>0.27533333333333337</v>
      </c>
      <c r="I20" s="11">
        <v>0.1</v>
      </c>
      <c r="J20" s="21"/>
      <c r="K20" s="33"/>
      <c r="L20" s="12">
        <f t="shared" si="2"/>
        <v>0.92600000000000005</v>
      </c>
    </row>
    <row r="21" spans="1:12">
      <c r="A21" s="27"/>
      <c r="B21" s="1" t="s">
        <v>25</v>
      </c>
      <c r="C21" s="2" t="s">
        <v>38</v>
      </c>
      <c r="D21" s="7"/>
      <c r="E21" s="11">
        <v>1.2389999999999999</v>
      </c>
      <c r="F21" s="11">
        <f t="shared" si="0"/>
        <v>0.41299999999999998</v>
      </c>
      <c r="G21" s="33"/>
      <c r="H21" s="11">
        <f t="shared" si="1"/>
        <v>0.82599999999999996</v>
      </c>
      <c r="I21" s="11">
        <v>0.4</v>
      </c>
      <c r="J21" s="21"/>
      <c r="K21" s="33"/>
      <c r="L21" s="12">
        <f t="shared" si="2"/>
        <v>2.8779999999999997</v>
      </c>
    </row>
    <row r="22" spans="1:12">
      <c r="A22" s="28"/>
      <c r="B22" s="1" t="s">
        <v>26</v>
      </c>
      <c r="C22" s="2" t="s">
        <v>38</v>
      </c>
      <c r="D22" s="7"/>
      <c r="E22" s="11">
        <v>1.2389999999999999</v>
      </c>
      <c r="F22" s="11">
        <f t="shared" si="0"/>
        <v>0.41299999999999998</v>
      </c>
      <c r="G22" s="34"/>
      <c r="H22" s="11">
        <f t="shared" si="1"/>
        <v>0.82599999999999996</v>
      </c>
      <c r="I22" s="11">
        <v>0.4</v>
      </c>
      <c r="J22" s="22"/>
      <c r="K22" s="34"/>
      <c r="L22" s="12">
        <f t="shared" si="2"/>
        <v>2.8779999999999997</v>
      </c>
    </row>
    <row r="23" spans="1:12">
      <c r="A23" s="5" t="s">
        <v>27</v>
      </c>
      <c r="C23" s="2" t="s">
        <v>39</v>
      </c>
      <c r="D23" s="7"/>
      <c r="E23" s="11">
        <v>1.2389999999999999</v>
      </c>
      <c r="F23" s="11">
        <f t="shared" si="0"/>
        <v>0.41299999999999998</v>
      </c>
      <c r="G23" s="18">
        <f>F23</f>
        <v>0.41299999999999998</v>
      </c>
      <c r="H23" s="11">
        <f t="shared" si="1"/>
        <v>0.82599999999999996</v>
      </c>
      <c r="I23" s="11">
        <v>0.4</v>
      </c>
      <c r="J23" s="11"/>
      <c r="K23" s="11">
        <f>H23</f>
        <v>0.82599999999999996</v>
      </c>
      <c r="L23" s="12">
        <f t="shared" si="2"/>
        <v>3.2909999999999999</v>
      </c>
    </row>
    <row r="24" spans="1:12">
      <c r="A24" s="26" t="s">
        <v>49</v>
      </c>
      <c r="B24" s="1" t="s">
        <v>43</v>
      </c>
      <c r="C24" s="2" t="s">
        <v>44</v>
      </c>
      <c r="D24" s="7"/>
      <c r="E24" s="11">
        <v>4.13</v>
      </c>
      <c r="F24" s="11">
        <f t="shared" si="0"/>
        <v>1.3766666666666667</v>
      </c>
      <c r="G24" s="32">
        <f>SUM(F24:F25)</f>
        <v>2.0649999999999999</v>
      </c>
      <c r="H24" s="11">
        <f t="shared" si="1"/>
        <v>2.7533333333333334</v>
      </c>
      <c r="I24" s="11">
        <v>1</v>
      </c>
      <c r="J24" s="20"/>
      <c r="K24" s="32">
        <f>SUM(H24:H25)</f>
        <v>4.13</v>
      </c>
      <c r="L24" s="12">
        <f t="shared" si="2"/>
        <v>11.325000000000001</v>
      </c>
    </row>
    <row r="25" spans="1:12">
      <c r="A25" s="28"/>
      <c r="B25" s="1" t="s">
        <v>45</v>
      </c>
      <c r="C25" s="2" t="s">
        <v>42</v>
      </c>
      <c r="D25" s="7"/>
      <c r="E25" s="11">
        <v>2.0649999999999999</v>
      </c>
      <c r="F25" s="11">
        <f t="shared" si="0"/>
        <v>0.68833333333333335</v>
      </c>
      <c r="G25" s="34"/>
      <c r="H25" s="11">
        <f t="shared" si="1"/>
        <v>1.3766666666666667</v>
      </c>
      <c r="I25" s="11">
        <v>0.5</v>
      </c>
      <c r="J25" s="22"/>
      <c r="K25" s="34"/>
      <c r="L25" s="12">
        <f t="shared" si="2"/>
        <v>4.63</v>
      </c>
    </row>
    <row r="26" spans="1:12">
      <c r="A26" s="5" t="s">
        <v>28</v>
      </c>
      <c r="B26" s="1" t="s">
        <v>28</v>
      </c>
      <c r="C26" s="2"/>
      <c r="D26" s="7"/>
      <c r="E26" s="11">
        <v>0.41300000000000003</v>
      </c>
      <c r="F26" s="11">
        <f>E26</f>
        <v>0.41300000000000003</v>
      </c>
      <c r="G26" s="18">
        <f>F26</f>
        <v>0.41300000000000003</v>
      </c>
      <c r="H26" s="11"/>
      <c r="I26" s="11">
        <v>0.1</v>
      </c>
      <c r="J26" s="11"/>
      <c r="K26" s="11"/>
      <c r="L26" s="12">
        <f t="shared" si="2"/>
        <v>1.3390000000000002</v>
      </c>
    </row>
    <row r="27" spans="1:12">
      <c r="A27" s="9" t="s">
        <v>29</v>
      </c>
      <c r="B27" s="1" t="s">
        <v>30</v>
      </c>
      <c r="C27" s="2"/>
      <c r="D27" s="7"/>
      <c r="E27" s="11">
        <v>15</v>
      </c>
      <c r="F27" s="11"/>
      <c r="G27" s="11"/>
      <c r="H27" s="11">
        <f>E27</f>
        <v>15</v>
      </c>
      <c r="I27" s="11">
        <v>3</v>
      </c>
      <c r="J27" s="11"/>
      <c r="K27" s="11"/>
      <c r="L27" s="12">
        <f t="shared" si="2"/>
        <v>33</v>
      </c>
    </row>
    <row r="28" spans="1:12">
      <c r="A28" s="16" t="s">
        <v>58</v>
      </c>
      <c r="B28" s="1"/>
      <c r="C28" s="2"/>
      <c r="D28" s="7"/>
      <c r="F28" s="11"/>
      <c r="G28" s="11"/>
      <c r="H28" s="11">
        <v>5</v>
      </c>
      <c r="I28" s="11">
        <v>3</v>
      </c>
      <c r="J28" s="11"/>
      <c r="K28" s="11">
        <f>H28</f>
        <v>5</v>
      </c>
      <c r="L28" s="12">
        <f>SUM(F28:I28)</f>
        <v>8</v>
      </c>
    </row>
    <row r="29" spans="1:12">
      <c r="A29" s="5" t="s">
        <v>54</v>
      </c>
      <c r="B29" s="1"/>
      <c r="C29" s="1"/>
      <c r="D29" s="5"/>
      <c r="E29" s="12">
        <f>SUM(E3:E28)</f>
        <v>59.060999999999986</v>
      </c>
      <c r="F29" s="11">
        <f>E29/3</f>
        <v>19.686999999999994</v>
      </c>
      <c r="G29" s="11">
        <f>SUM(G3:G26)</f>
        <v>14.962333333333335</v>
      </c>
      <c r="H29" s="11">
        <f>E29*2/3</f>
        <v>39.373999999999988</v>
      </c>
      <c r="I29" s="12">
        <f>SUM(I3:I28)</f>
        <v>17.7</v>
      </c>
      <c r="J29" s="12"/>
      <c r="K29" s="12">
        <f>SUM(K3:K28)</f>
        <v>34.098666666666674</v>
      </c>
      <c r="L29" s="12">
        <f>E29+I29</f>
        <v>76.760999999999981</v>
      </c>
    </row>
    <row r="30" spans="1:12">
      <c r="A30" s="29" t="s">
        <v>52</v>
      </c>
      <c r="B30" s="8" t="s">
        <v>6</v>
      </c>
      <c r="C30" s="1"/>
      <c r="D30" s="5"/>
      <c r="E30" s="12"/>
      <c r="F30" s="12"/>
      <c r="G30" s="12"/>
      <c r="H30" s="12"/>
      <c r="I30" s="12"/>
      <c r="J30" s="12"/>
      <c r="K30" s="12"/>
      <c r="L30" s="13">
        <v>6</v>
      </c>
    </row>
    <row r="31" spans="1:12">
      <c r="A31" s="30"/>
      <c r="B31" s="6" t="s">
        <v>7</v>
      </c>
      <c r="C31" s="6"/>
      <c r="D31" s="6"/>
      <c r="E31" s="12"/>
      <c r="F31" s="12"/>
      <c r="G31" s="12"/>
      <c r="H31" s="12"/>
      <c r="I31" s="12"/>
      <c r="J31" s="12"/>
      <c r="K31" s="12"/>
      <c r="L31" s="12">
        <v>2</v>
      </c>
    </row>
    <row r="32" spans="1:12">
      <c r="A32" s="30"/>
      <c r="B32" s="8" t="s">
        <v>51</v>
      </c>
      <c r="C32" s="6"/>
      <c r="D32" s="6"/>
      <c r="E32" s="12"/>
      <c r="F32" s="12"/>
      <c r="G32" s="12"/>
      <c r="H32" s="12"/>
      <c r="I32" s="12"/>
      <c r="J32" s="12"/>
      <c r="K32" s="12"/>
      <c r="L32" s="12">
        <v>6</v>
      </c>
    </row>
    <row r="33" spans="1:12">
      <c r="A33" s="31"/>
      <c r="B33" t="s">
        <v>59</v>
      </c>
      <c r="C33" s="6" t="s">
        <v>60</v>
      </c>
      <c r="D33" s="6"/>
      <c r="E33" s="12">
        <f>L34*10%</f>
        <v>9.0760999999999985</v>
      </c>
      <c r="F33" s="12"/>
      <c r="G33" s="12"/>
      <c r="H33" s="12"/>
      <c r="I33" s="12"/>
      <c r="J33" s="12"/>
      <c r="K33" s="12"/>
      <c r="L33" s="12"/>
    </row>
    <row r="34" spans="1:12">
      <c r="A34" s="5" t="s">
        <v>4</v>
      </c>
      <c r="B34" s="1"/>
      <c r="C34" s="1"/>
      <c r="D34" s="5"/>
      <c r="E34" s="12"/>
      <c r="F34" s="12"/>
      <c r="G34" s="12"/>
      <c r="H34" s="12"/>
      <c r="I34" s="12"/>
      <c r="J34" s="12"/>
      <c r="K34" s="12"/>
      <c r="L34" s="12">
        <f>SUM(L29:L33)</f>
        <v>90.760999999999981</v>
      </c>
    </row>
    <row r="35" spans="1:12">
      <c r="L35" s="15"/>
    </row>
    <row r="37" spans="1:12">
      <c r="E37" s="17"/>
      <c r="F37" s="17"/>
      <c r="G37" s="17"/>
      <c r="H37" s="17"/>
    </row>
  </sheetData>
  <mergeCells count="11">
    <mergeCell ref="G18:G22"/>
    <mergeCell ref="G4:G17"/>
    <mergeCell ref="G24:G25"/>
    <mergeCell ref="K4:K17"/>
    <mergeCell ref="K18:K22"/>
    <mergeCell ref="K24:K25"/>
    <mergeCell ref="A1:D1"/>
    <mergeCell ref="A4:A17"/>
    <mergeCell ref="A18:A22"/>
    <mergeCell ref="A24:A25"/>
    <mergeCell ref="A30:A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G19" sqref="G19"/>
    </sheetView>
  </sheetViews>
  <sheetFormatPr defaultRowHeight="13.5"/>
  <cols>
    <col min="3" max="3" width="15.25" customWidth="1"/>
  </cols>
  <sheetData>
    <row r="1" spans="1:8">
      <c r="A1" t="s">
        <v>61</v>
      </c>
      <c r="B1">
        <v>17.7</v>
      </c>
      <c r="C1" t="s">
        <v>77</v>
      </c>
    </row>
    <row r="2" spans="1:8">
      <c r="A2" t="s">
        <v>66</v>
      </c>
      <c r="B2">
        <v>14.962333333333335</v>
      </c>
      <c r="D2">
        <f>B2+B3+B4+B6+12</f>
        <v>78.061000000000007</v>
      </c>
    </row>
    <row r="3" spans="1:8">
      <c r="A3" t="s">
        <v>67</v>
      </c>
      <c r="B3">
        <v>15</v>
      </c>
    </row>
    <row r="4" spans="1:8">
      <c r="A4" t="s">
        <v>68</v>
      </c>
      <c r="B4">
        <v>34.098666666666674</v>
      </c>
    </row>
    <row r="5" spans="1:8">
      <c r="A5" t="s">
        <v>69</v>
      </c>
      <c r="B5">
        <v>4</v>
      </c>
    </row>
    <row r="6" spans="1:8">
      <c r="A6" t="s">
        <v>70</v>
      </c>
      <c r="B6">
        <v>2</v>
      </c>
    </row>
    <row r="10" spans="1:8">
      <c r="A10" t="s">
        <v>72</v>
      </c>
      <c r="D10" t="s">
        <v>78</v>
      </c>
      <c r="F10" t="s">
        <v>79</v>
      </c>
    </row>
    <row r="11" spans="1:8">
      <c r="A11" t="s">
        <v>73</v>
      </c>
      <c r="B11" t="s">
        <v>74</v>
      </c>
    </row>
    <row r="12" spans="1:8">
      <c r="A12" t="s">
        <v>75</v>
      </c>
      <c r="C12" t="s">
        <v>82</v>
      </c>
      <c r="D12" t="s">
        <v>83</v>
      </c>
    </row>
    <row r="13" spans="1:8">
      <c r="A13">
        <v>21</v>
      </c>
    </row>
    <row r="14" spans="1:8">
      <c r="A14" t="s">
        <v>68</v>
      </c>
      <c r="B14">
        <v>38</v>
      </c>
      <c r="C14" t="s">
        <v>76</v>
      </c>
      <c r="D14" t="s">
        <v>80</v>
      </c>
      <c r="E14" t="s">
        <v>81</v>
      </c>
      <c r="F14" t="s">
        <v>85</v>
      </c>
      <c r="H14" t="s">
        <v>84</v>
      </c>
    </row>
    <row r="21" spans="4:4">
      <c r="D21" t="s">
        <v>71</v>
      </c>
    </row>
    <row r="22" spans="4:4">
      <c r="D22">
        <v>22</v>
      </c>
    </row>
    <row r="23" spans="4:4">
      <c r="D23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5"/>
  <sheetViews>
    <sheetView workbookViewId="0">
      <selection activeCell="E2" sqref="E2:E5"/>
    </sheetView>
  </sheetViews>
  <sheetFormatPr defaultRowHeight="13.5"/>
  <cols>
    <col min="2" max="3" width="18.375" customWidth="1"/>
    <col min="4" max="5" width="16.375" customWidth="1"/>
    <col min="6" max="7" width="16.75" customWidth="1"/>
  </cols>
  <sheetData>
    <row r="1" spans="2:7">
      <c r="B1" t="s">
        <v>86</v>
      </c>
      <c r="D1" t="s">
        <v>87</v>
      </c>
      <c r="F1" t="s">
        <v>88</v>
      </c>
      <c r="G1" t="s">
        <v>56</v>
      </c>
    </row>
    <row r="2" spans="2:7">
      <c r="D2" t="s">
        <v>91</v>
      </c>
      <c r="E2" t="s">
        <v>8</v>
      </c>
      <c r="G2" t="s">
        <v>89</v>
      </c>
    </row>
    <row r="3" spans="2:7">
      <c r="E3" t="s">
        <v>9</v>
      </c>
      <c r="G3" t="s">
        <v>90</v>
      </c>
    </row>
    <row r="4" spans="2:7">
      <c r="E4" t="s">
        <v>10</v>
      </c>
    </row>
    <row r="5" spans="2:7">
      <c r="E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B19" sqref="B19"/>
    </sheetView>
  </sheetViews>
  <sheetFormatPr defaultRowHeight="13.5"/>
  <cols>
    <col min="1" max="1" width="16.125" customWidth="1"/>
    <col min="2" max="2" width="26.625" customWidth="1"/>
  </cols>
  <sheetData>
    <row r="1" spans="1:7">
      <c r="A1" s="35" t="s">
        <v>87</v>
      </c>
      <c r="B1" s="36"/>
      <c r="C1" s="36"/>
      <c r="D1" s="36"/>
      <c r="E1" s="37"/>
    </row>
    <row r="2" spans="1:7">
      <c r="A2" s="5" t="s">
        <v>99</v>
      </c>
      <c r="B2" s="1" t="s">
        <v>100</v>
      </c>
      <c r="C2" s="1" t="s">
        <v>97</v>
      </c>
      <c r="D2" s="1" t="s">
        <v>98</v>
      </c>
      <c r="E2" s="23" t="s">
        <v>5</v>
      </c>
    </row>
    <row r="3" spans="1:7">
      <c r="A3" s="5" t="s">
        <v>101</v>
      </c>
      <c r="B3" s="1"/>
      <c r="C3" s="38">
        <v>1</v>
      </c>
      <c r="D3" s="38"/>
      <c r="E3" s="23"/>
    </row>
    <row r="4" spans="1:7">
      <c r="A4" s="38" t="s">
        <v>91</v>
      </c>
      <c r="B4" s="1" t="s">
        <v>8</v>
      </c>
      <c r="C4" s="1">
        <v>0.67777777777777781</v>
      </c>
      <c r="D4" s="1">
        <v>0.45185185185185184</v>
      </c>
      <c r="E4" s="38">
        <f>SUM(C3:D18)</f>
        <v>17.353648148148157</v>
      </c>
    </row>
    <row r="5" spans="1:7">
      <c r="A5" s="38"/>
      <c r="B5" s="1" t="s">
        <v>9</v>
      </c>
      <c r="C5" s="1">
        <v>2.0994166666666669</v>
      </c>
      <c r="D5" s="1">
        <v>1.3996111111111114</v>
      </c>
      <c r="E5" s="38"/>
    </row>
    <row r="6" spans="1:7">
      <c r="A6" s="38"/>
      <c r="B6" s="1" t="s">
        <v>10</v>
      </c>
      <c r="C6" s="1">
        <v>1.3996111111111114</v>
      </c>
      <c r="D6" s="1">
        <v>0.93307407407407406</v>
      </c>
      <c r="E6" s="38"/>
    </row>
    <row r="7" spans="1:7">
      <c r="A7" s="38"/>
      <c r="B7" s="1" t="s">
        <v>11</v>
      </c>
      <c r="C7" s="1">
        <v>1.3996111111111114</v>
      </c>
      <c r="D7" s="1">
        <v>0.93307407407407406</v>
      </c>
      <c r="E7" s="38"/>
    </row>
    <row r="8" spans="1:7">
      <c r="A8" s="38"/>
      <c r="B8" s="1" t="s">
        <v>102</v>
      </c>
      <c r="C8" s="1">
        <v>1.0166666666666666</v>
      </c>
      <c r="D8" s="1">
        <v>0.67777777777777781</v>
      </c>
      <c r="E8" s="38"/>
      <c r="G8" s="24"/>
    </row>
    <row r="9" spans="1:7">
      <c r="A9" s="38" t="s">
        <v>96</v>
      </c>
      <c r="B9" s="1" t="s">
        <v>12</v>
      </c>
      <c r="C9" s="1">
        <v>1.3996111111111114</v>
      </c>
      <c r="D9" s="1">
        <v>0.93307407407407406</v>
      </c>
      <c r="E9" s="38"/>
    </row>
    <row r="10" spans="1:7">
      <c r="A10" s="38"/>
      <c r="B10" s="1" t="s">
        <v>13</v>
      </c>
      <c r="C10" s="1">
        <v>0.69980555555555568</v>
      </c>
      <c r="D10" s="1">
        <v>0.46653703703703703</v>
      </c>
      <c r="E10" s="38"/>
    </row>
    <row r="11" spans="1:7">
      <c r="A11" s="38"/>
      <c r="B11" s="1" t="s">
        <v>14</v>
      </c>
      <c r="C11" s="1">
        <v>0.13996111111111112</v>
      </c>
      <c r="D11" s="1">
        <v>9.3307407407407422E-2</v>
      </c>
      <c r="E11" s="38"/>
    </row>
    <row r="12" spans="1:7">
      <c r="A12" s="38"/>
      <c r="B12" s="1" t="s">
        <v>15</v>
      </c>
      <c r="C12" s="1">
        <v>0.13996111111111112</v>
      </c>
      <c r="D12" s="1">
        <v>9.3307407407407422E-2</v>
      </c>
      <c r="E12" s="38"/>
    </row>
    <row r="13" spans="1:7">
      <c r="A13" s="38"/>
      <c r="B13" s="1" t="s">
        <v>16</v>
      </c>
      <c r="C13" s="1">
        <v>0.13996111111111112</v>
      </c>
      <c r="D13" s="1">
        <v>9.3307407407407422E-2</v>
      </c>
      <c r="E13" s="38"/>
    </row>
    <row r="14" spans="1:7">
      <c r="A14" s="38"/>
      <c r="B14" s="1" t="s">
        <v>17</v>
      </c>
      <c r="C14" s="1">
        <v>0.13996111111111112</v>
      </c>
      <c r="D14" s="1">
        <v>9.3307407407407422E-2</v>
      </c>
      <c r="E14" s="38"/>
    </row>
    <row r="15" spans="1:7">
      <c r="A15" s="38"/>
      <c r="B15" s="1" t="s">
        <v>18</v>
      </c>
      <c r="C15" s="1">
        <v>0.13996111111111112</v>
      </c>
      <c r="D15" s="1">
        <v>9.3307407407407422E-2</v>
      </c>
      <c r="E15" s="38"/>
    </row>
    <row r="16" spans="1:7">
      <c r="A16" s="38"/>
      <c r="B16" s="1" t="s">
        <v>19</v>
      </c>
      <c r="C16" s="1">
        <v>0.41988333333333328</v>
      </c>
      <c r="D16" s="1">
        <v>0.27992222222222218</v>
      </c>
      <c r="E16" s="38"/>
    </row>
    <row r="17" spans="1:5">
      <c r="A17" s="38"/>
      <c r="B17" s="1" t="s">
        <v>20</v>
      </c>
      <c r="C17" s="1">
        <v>0</v>
      </c>
      <c r="D17" s="1">
        <v>0</v>
      </c>
      <c r="E17" s="38"/>
    </row>
    <row r="18" spans="1:5">
      <c r="A18" s="38"/>
      <c r="B18" s="1" t="s">
        <v>21</v>
      </c>
      <c r="C18" s="1">
        <v>0</v>
      </c>
      <c r="D18" s="1">
        <v>0</v>
      </c>
      <c r="E18" s="38"/>
    </row>
  </sheetData>
  <mergeCells count="5">
    <mergeCell ref="A1:E1"/>
    <mergeCell ref="A9:A18"/>
    <mergeCell ref="E4:E18"/>
    <mergeCell ref="A4:A8"/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lx</cp:lastModifiedBy>
  <dcterms:created xsi:type="dcterms:W3CDTF">2013-10-29T06:42:18Z</dcterms:created>
  <dcterms:modified xsi:type="dcterms:W3CDTF">2014-08-14T08:02:42Z</dcterms:modified>
</cp:coreProperties>
</file>