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360" yWindow="300" windowWidth="14880" windowHeight="7815" activeTab="1"/>
  </bookViews>
  <sheets>
    <sheet name="resumen mensual " sheetId="1" r:id="rId1"/>
    <sheet name="resumen diario 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65" i="2" l="1"/>
  <c r="D50" i="2"/>
  <c r="D52" i="2" l="1"/>
  <c r="D32" i="2"/>
  <c r="D16" i="2" l="1"/>
  <c r="D14" i="2"/>
  <c r="D401" i="2" l="1"/>
  <c r="D365" i="2" l="1"/>
  <c r="D342" i="2" l="1"/>
  <c r="D311" i="2" l="1"/>
  <c r="D291" i="2" l="1"/>
  <c r="D267" i="2" l="1"/>
  <c r="D247" i="2"/>
  <c r="D217" i="2"/>
  <c r="D181" i="2"/>
  <c r="D99" i="2"/>
  <c r="Q126" i="1" l="1"/>
  <c r="Q34" i="1" l="1"/>
  <c r="P304" i="1"/>
  <c r="Q304" i="1" s="1"/>
  <c r="P303" i="1"/>
  <c r="Q303" i="1" s="1"/>
  <c r="Q302" i="1"/>
  <c r="Q301" i="1"/>
  <c r="Q300" i="1"/>
  <c r="Q299" i="1"/>
  <c r="Q298" i="1"/>
  <c r="Q288" i="1"/>
  <c r="D491" i="2" l="1"/>
  <c r="F491" i="2" l="1"/>
  <c r="D493" i="2" s="1"/>
  <c r="D445" i="2" l="1"/>
  <c r="D434" i="2" l="1"/>
  <c r="F419" i="2" l="1"/>
  <c r="F217" i="2" l="1"/>
  <c r="D220" i="2" s="1"/>
  <c r="D67" i="2"/>
  <c r="D475" i="2" l="1"/>
  <c r="F461" i="2"/>
  <c r="F434" i="2" l="1"/>
  <c r="D436" i="2" l="1"/>
  <c r="Q201" i="1" l="1"/>
  <c r="F311" i="2"/>
  <c r="D313" i="2" l="1"/>
  <c r="F267" i="2" l="1"/>
  <c r="D269" i="2" s="1"/>
  <c r="F248" i="2"/>
  <c r="D249" i="2" s="1"/>
  <c r="D461" i="2" l="1"/>
  <c r="D463" i="2" s="1"/>
  <c r="Q225" i="1" l="1"/>
  <c r="D509" i="2" l="1"/>
  <c r="F509" i="2"/>
  <c r="D511" i="2" l="1"/>
  <c r="F365" i="2" l="1"/>
  <c r="D367" i="2" s="1"/>
  <c r="Q223" i="1" l="1"/>
  <c r="Q291" i="1" l="1"/>
  <c r="Q292" i="1"/>
  <c r="Q293" i="1"/>
  <c r="Q289" i="1" l="1"/>
  <c r="Q290" i="1"/>
  <c r="Q294" i="1"/>
  <c r="Q274" i="1" l="1"/>
  <c r="Q275" i="1"/>
  <c r="Q276" i="1"/>
  <c r="Q278" i="1"/>
  <c r="Q281" i="1"/>
  <c r="Q277" i="1"/>
  <c r="Q279" i="1"/>
  <c r="Q280" i="1"/>
  <c r="Q283" i="1"/>
  <c r="Q285" i="1"/>
  <c r="Q282" i="1"/>
  <c r="Q284" i="1"/>
  <c r="Q270" i="1"/>
  <c r="Q271" i="1"/>
  <c r="Q272" i="1"/>
  <c r="Q273" i="1"/>
  <c r="Q250" i="1"/>
  <c r="Q246" i="1"/>
  <c r="Q247" i="1"/>
  <c r="Q248" i="1"/>
  <c r="Q249" i="1"/>
  <c r="Q237" i="1"/>
  <c r="Q191" i="1" l="1"/>
  <c r="Q154" i="1" l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03" i="1" l="1"/>
  <c r="Q93" i="1"/>
  <c r="F65" i="2" l="1"/>
  <c r="F445" i="2" l="1"/>
  <c r="Q138" i="1" l="1"/>
  <c r="Q119" i="1"/>
  <c r="Q120" i="1"/>
  <c r="Q121" i="1"/>
  <c r="Q122" i="1"/>
  <c r="Q123" i="1"/>
  <c r="Q124" i="1"/>
  <c r="Q125" i="1"/>
  <c r="Q106" i="1" l="1"/>
  <c r="Q79" i="1"/>
  <c r="Q72" i="1"/>
  <c r="Q60" i="1"/>
  <c r="Q42" i="1"/>
  <c r="Q39" i="1"/>
  <c r="Q195" i="1" l="1"/>
  <c r="Q196" i="1"/>
  <c r="Q197" i="1"/>
  <c r="F32" i="2" l="1"/>
  <c r="D34" i="2" s="1"/>
  <c r="Q113" i="1" l="1"/>
  <c r="Q90" i="1"/>
  <c r="F46" i="2" l="1"/>
  <c r="Q104" i="1" l="1"/>
  <c r="Q230" i="1" l="1"/>
  <c r="Q231" i="1"/>
  <c r="Q232" i="1"/>
  <c r="Q233" i="1"/>
  <c r="Q220" i="1"/>
  <c r="Q221" i="1"/>
  <c r="Q222" i="1"/>
  <c r="F475" i="2" l="1"/>
  <c r="D477" i="2" s="1"/>
  <c r="F291" i="2" l="1"/>
  <c r="D293" i="2" s="1"/>
  <c r="F99" i="2" l="1"/>
  <c r="Q62" i="1" l="1"/>
  <c r="Q10" i="1" l="1"/>
  <c r="Q44" i="1" l="1"/>
  <c r="Q133" i="1" l="1"/>
  <c r="Q112" i="1" l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6" i="1"/>
  <c r="Q5" i="1"/>
  <c r="Q37" i="1"/>
  <c r="Q38" i="1"/>
  <c r="Q40" i="1"/>
  <c r="Q41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1" i="1"/>
  <c r="Q63" i="1"/>
  <c r="Q64" i="1"/>
  <c r="Q65" i="1"/>
  <c r="Q66" i="1"/>
  <c r="Q67" i="1"/>
  <c r="Q68" i="1"/>
  <c r="Q69" i="1"/>
  <c r="Q70" i="1"/>
  <c r="Q71" i="1"/>
  <c r="Q73" i="1"/>
  <c r="Q74" i="1"/>
  <c r="Q75" i="1"/>
  <c r="Q76" i="1"/>
  <c r="Q77" i="1"/>
  <c r="Q78" i="1"/>
  <c r="Q81" i="1"/>
  <c r="Q82" i="1"/>
  <c r="Q83" i="1"/>
  <c r="Q84" i="1"/>
  <c r="Q85" i="1"/>
  <c r="Q86" i="1"/>
  <c r="Q87" i="1"/>
  <c r="Q88" i="1"/>
  <c r="Q89" i="1"/>
  <c r="Q91" i="1"/>
  <c r="Q92" i="1"/>
  <c r="Q94" i="1"/>
  <c r="Q95" i="1"/>
  <c r="Q96" i="1"/>
  <c r="Q97" i="1"/>
  <c r="Q98" i="1"/>
  <c r="Q99" i="1"/>
  <c r="Q100" i="1"/>
  <c r="Q101" i="1"/>
  <c r="Q102" i="1"/>
  <c r="Q105" i="1"/>
  <c r="Q107" i="1"/>
  <c r="Q108" i="1"/>
  <c r="Q109" i="1"/>
  <c r="Q110" i="1"/>
  <c r="Q111" i="1"/>
  <c r="Q127" i="1"/>
  <c r="Q128" i="1"/>
  <c r="Q129" i="1"/>
  <c r="Q130" i="1"/>
  <c r="Q131" i="1"/>
  <c r="Q132" i="1"/>
  <c r="Q134" i="1"/>
  <c r="Q135" i="1"/>
  <c r="Q136" i="1"/>
  <c r="Q137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82" i="1"/>
  <c r="Q183" i="1"/>
  <c r="Q184" i="1"/>
  <c r="Q185" i="1"/>
  <c r="Q186" i="1"/>
  <c r="Q187" i="1"/>
  <c r="Q188" i="1"/>
  <c r="Q189" i="1"/>
  <c r="Q192" i="1"/>
  <c r="Q193" i="1"/>
  <c r="Q194" i="1"/>
  <c r="Q198" i="1"/>
  <c r="Q199" i="1"/>
  <c r="Q200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4" i="1"/>
  <c r="Q226" i="1"/>
  <c r="Q227" i="1"/>
  <c r="Q228" i="1"/>
  <c r="Q229" i="1"/>
  <c r="Q234" i="1"/>
  <c r="Q235" i="1"/>
  <c r="Q236" i="1"/>
  <c r="Q238" i="1"/>
  <c r="Q239" i="1"/>
  <c r="Q240" i="1"/>
  <c r="Q241" i="1"/>
  <c r="Q242" i="1"/>
  <c r="Q243" i="1"/>
  <c r="Q244" i="1"/>
  <c r="Q245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86" i="1"/>
  <c r="Q287" i="1"/>
  <c r="Q295" i="1"/>
  <c r="Q296" i="1"/>
  <c r="Q297" i="1"/>
  <c r="F342" i="2" l="1"/>
  <c r="D344" i="2" s="1"/>
  <c r="Q114" i="1" l="1"/>
  <c r="Q115" i="1"/>
  <c r="Q116" i="1"/>
  <c r="Q117" i="1"/>
  <c r="Q118" i="1"/>
  <c r="Q190" i="1" l="1"/>
</calcChain>
</file>

<file path=xl/sharedStrings.xml><?xml version="1.0" encoding="utf-8"?>
<sst xmlns="http://schemas.openxmlformats.org/spreadsheetml/2006/main" count="772" uniqueCount="290">
  <si>
    <t xml:space="preserve">pago </t>
  </si>
  <si>
    <t xml:space="preserve">n° </t>
  </si>
  <si>
    <t xml:space="preserve">ingresos </t>
  </si>
  <si>
    <t xml:space="preserve">valor </t>
  </si>
  <si>
    <t xml:space="preserve">egresos </t>
  </si>
  <si>
    <t>valor 2</t>
  </si>
  <si>
    <t xml:space="preserve">saldo anterior </t>
  </si>
  <si>
    <t xml:space="preserve">total ingresos </t>
  </si>
  <si>
    <t xml:space="preserve">depositos </t>
  </si>
  <si>
    <t xml:space="preserve">saldo </t>
  </si>
  <si>
    <t xml:space="preserve">N° </t>
  </si>
  <si>
    <t xml:space="preserve">CLIENTE </t>
  </si>
  <si>
    <t xml:space="preserve">FECHA </t>
  </si>
  <si>
    <t xml:space="preserve">PAGO </t>
  </si>
  <si>
    <t xml:space="preserve">HONORARIOS </t>
  </si>
  <si>
    <t xml:space="preserve">IMPOSIC. </t>
  </si>
  <si>
    <t xml:space="preserve">IMPUESTO </t>
  </si>
  <si>
    <t xml:space="preserve">TIMBRAJE </t>
  </si>
  <si>
    <t xml:space="preserve">RTA. BALANCE </t>
  </si>
  <si>
    <t xml:space="preserve">IMPRENTA </t>
  </si>
  <si>
    <t xml:space="preserve">IMPOISC. ATRASAD. </t>
  </si>
  <si>
    <t xml:space="preserve">fact. Electronica </t>
  </si>
  <si>
    <t xml:space="preserve">OTROS </t>
  </si>
  <si>
    <t xml:space="preserve">total egresos </t>
  </si>
  <si>
    <t>n°</t>
  </si>
  <si>
    <t>n °</t>
  </si>
  <si>
    <t>ingresos</t>
  </si>
  <si>
    <t>valor</t>
  </si>
  <si>
    <t>depositos</t>
  </si>
  <si>
    <t>saldo</t>
  </si>
  <si>
    <t>saldo caja</t>
  </si>
  <si>
    <t>saldo  anterior</t>
  </si>
  <si>
    <t>saldo anterior</t>
  </si>
  <si>
    <t>total ingresos</t>
  </si>
  <si>
    <t>Columna1</t>
  </si>
  <si>
    <t>Total Egresos</t>
  </si>
  <si>
    <t>valor 3</t>
  </si>
  <si>
    <t>Total Ingresos</t>
  </si>
  <si>
    <t xml:space="preserve"> </t>
  </si>
  <si>
    <t>Total</t>
  </si>
  <si>
    <t>Depositos</t>
  </si>
  <si>
    <t xml:space="preserve">saldo  </t>
  </si>
  <si>
    <t>total</t>
  </si>
  <si>
    <t>MULTAS</t>
  </si>
  <si>
    <t>certificado D</t>
  </si>
  <si>
    <t>varios</t>
  </si>
  <si>
    <t>deposito</t>
  </si>
  <si>
    <t xml:space="preserve">Saldo </t>
  </si>
  <si>
    <t>Elba de Jongh</t>
  </si>
  <si>
    <t>Transf</t>
  </si>
  <si>
    <t>Ch</t>
  </si>
  <si>
    <t>|</t>
  </si>
  <si>
    <t>egresos</t>
  </si>
  <si>
    <t>N°</t>
  </si>
  <si>
    <t>pago</t>
  </si>
  <si>
    <t>Deposito</t>
  </si>
  <si>
    <t>Efect</t>
  </si>
  <si>
    <t>Ricardo Gomez</t>
  </si>
  <si>
    <t>Tomas Cancino</t>
  </si>
  <si>
    <t>Juan Barrios</t>
  </si>
  <si>
    <t>Carlos Arriagada</t>
  </si>
  <si>
    <t>Armando campos</t>
  </si>
  <si>
    <t>Eduardo Luna</t>
  </si>
  <si>
    <t>Jaime Navarrete</t>
  </si>
  <si>
    <t>Arcoiris</t>
  </si>
  <si>
    <t>Leonardo Labra</t>
  </si>
  <si>
    <t>Juan Villagran</t>
  </si>
  <si>
    <t>Monica Ramirez</t>
  </si>
  <si>
    <t>Luis Figueroa</t>
  </si>
  <si>
    <t>Comercial Kanry</t>
  </si>
  <si>
    <t>Elizabeth Azocar</t>
  </si>
  <si>
    <t>Paola Canales</t>
  </si>
  <si>
    <t>Jose Barahona</t>
  </si>
  <si>
    <t>Maria Machuca</t>
  </si>
  <si>
    <t>Brenda Fierro</t>
  </si>
  <si>
    <t>Edith Rodriguez</t>
  </si>
  <si>
    <t>Javier Ubilla</t>
  </si>
  <si>
    <t>Hablapalabras</t>
  </si>
  <si>
    <t>Carmen Wilson</t>
  </si>
  <si>
    <t>nulo</t>
  </si>
  <si>
    <t>Alejandro Parada</t>
  </si>
  <si>
    <t>Laura Gonzalez</t>
  </si>
  <si>
    <t>Cristobal Becerra</t>
  </si>
  <si>
    <t>Maria del Solar</t>
  </si>
  <si>
    <t>Reynaldo Troncoso</t>
  </si>
  <si>
    <t>Agrocesped</t>
  </si>
  <si>
    <t>Comer A y C</t>
  </si>
  <si>
    <t>Pascual Ayala</t>
  </si>
  <si>
    <t>Miguel Rodriguez</t>
  </si>
  <si>
    <t>San Pio</t>
  </si>
  <si>
    <t>Macarena Miño</t>
  </si>
  <si>
    <t>Maria Isabel Aravena</t>
  </si>
  <si>
    <t>Maria Soto</t>
  </si>
  <si>
    <t>Jose Amaro</t>
  </si>
  <si>
    <t>Pablo Fuentes</t>
  </si>
  <si>
    <t>Jose Oyarzun</t>
  </si>
  <si>
    <t>Ana Maria Perez</t>
  </si>
  <si>
    <t>Lorenzo Aguilera</t>
  </si>
  <si>
    <t>Veronica Figueroa</t>
  </si>
  <si>
    <t>Jose Pavez</t>
  </si>
  <si>
    <t>Gian Galasso</t>
  </si>
  <si>
    <t>Valeska Soledad</t>
  </si>
  <si>
    <t>Nuria Calleja</t>
  </si>
  <si>
    <t>Felisa garrido</t>
  </si>
  <si>
    <t>Pedro Passalacqua</t>
  </si>
  <si>
    <t>Renzo Mangiamarchi</t>
  </si>
  <si>
    <t>Mosc Spa</t>
  </si>
  <si>
    <t>Margarita Alarcon</t>
  </si>
  <si>
    <t>Coyam</t>
  </si>
  <si>
    <t>Andrea Cespedes</t>
  </si>
  <si>
    <t>Christian Arto</t>
  </si>
  <si>
    <t>Jose Valdebenito</t>
  </si>
  <si>
    <t>Delfin Abaca</t>
  </si>
  <si>
    <t>Maria Teresa Rubio</t>
  </si>
  <si>
    <t>Humberto Fuentes</t>
  </si>
  <si>
    <t>Pedro Mancilla</t>
  </si>
  <si>
    <t>Marcelo Aravena</t>
  </si>
  <si>
    <t>Rodrigo Aravena</t>
  </si>
  <si>
    <t>Nancy Aramcibia</t>
  </si>
  <si>
    <t>Maria Poblete</t>
  </si>
  <si>
    <t>Comercial JRBC</t>
  </si>
  <si>
    <t>Corp. Baltazar</t>
  </si>
  <si>
    <t>Javier Aravena</t>
  </si>
  <si>
    <t>Efcet</t>
  </si>
  <si>
    <t>Daza</t>
  </si>
  <si>
    <t>nula</t>
  </si>
  <si>
    <t>Donoso</t>
  </si>
  <si>
    <t>Transp</t>
  </si>
  <si>
    <t>Transporte Luis Pizarro</t>
  </si>
  <si>
    <t>Blanca Nora</t>
  </si>
  <si>
    <t>Kivincito</t>
  </si>
  <si>
    <t>Marcos Sepulveda</t>
  </si>
  <si>
    <t>Manantial</t>
  </si>
  <si>
    <t>Cabis</t>
  </si>
  <si>
    <t>Dep Ch</t>
  </si>
  <si>
    <t>Surcob</t>
  </si>
  <si>
    <t>Rigoberto Arenas</t>
  </si>
  <si>
    <t>Forestal Palo Alto</t>
  </si>
  <si>
    <t>Adm Loncomilla</t>
  </si>
  <si>
    <t>Lilian Valdes</t>
  </si>
  <si>
    <t>Centro Yessica Amigo</t>
  </si>
  <si>
    <t>Jose Garrido</t>
  </si>
  <si>
    <t>Michele Leyton</t>
  </si>
  <si>
    <t>Jose Vega Azocar</t>
  </si>
  <si>
    <t>Jaime Valenzuela</t>
  </si>
  <si>
    <t>Soc. Agric Diaz</t>
  </si>
  <si>
    <t>Maderas y Maquinarias</t>
  </si>
  <si>
    <t>Corp. Educ. Baltazar</t>
  </si>
  <si>
    <t>Soc. Com. Loncomilla</t>
  </si>
  <si>
    <t>Luis Espinoza Gajardo</t>
  </si>
  <si>
    <t>Sixto</t>
  </si>
  <si>
    <t>Transp. Claudio Gonzalez</t>
  </si>
  <si>
    <t>Hector Jorquera(Vendedor)</t>
  </si>
  <si>
    <t>Transportes Luis Pizarro</t>
  </si>
  <si>
    <t>Clara Verdugo (Paulina)</t>
  </si>
  <si>
    <t>Jovenes Un Nuevo C</t>
  </si>
  <si>
    <t>Areas Verdes /Patricia</t>
  </si>
  <si>
    <t>La Florida (Salazar)</t>
  </si>
  <si>
    <t>Javier Alvarez/La Florida</t>
  </si>
  <si>
    <t>Alma Fuerte</t>
  </si>
  <si>
    <t>Inez diaz</t>
  </si>
  <si>
    <t>Guillermo vargas</t>
  </si>
  <si>
    <t>Loreto Agular</t>
  </si>
  <si>
    <t>Ilusion leiva</t>
  </si>
  <si>
    <t>Transportes Jose Campos</t>
  </si>
  <si>
    <t>Prestacion Agricolas Gonzalez</t>
  </si>
  <si>
    <t>Sgp (ignacia Perez</t>
  </si>
  <si>
    <t>Maria Aravena</t>
  </si>
  <si>
    <t>Ruth Nuñez (Andres)</t>
  </si>
  <si>
    <t>Transportes Jara Fornachiari</t>
  </si>
  <si>
    <t>Ariel Jara</t>
  </si>
  <si>
    <t>Luis Dago Gonzalez(Fabiola)</t>
  </si>
  <si>
    <t>Juan Birones</t>
  </si>
  <si>
    <t>Constructora Roca</t>
  </si>
  <si>
    <t>Sebastian Rojas</t>
  </si>
  <si>
    <t>Andres y Mauricio Albornoz</t>
  </si>
  <si>
    <t>Jose Calderon</t>
  </si>
  <si>
    <t>La Escuadra</t>
  </si>
  <si>
    <t>Parroquia</t>
  </si>
  <si>
    <t>Roca</t>
  </si>
  <si>
    <t>Jorge Villalobos</t>
  </si>
  <si>
    <t>Luis caceres</t>
  </si>
  <si>
    <t>Daniel cari</t>
  </si>
  <si>
    <t>Marco Rivera</t>
  </si>
  <si>
    <t>Lisandro Roco</t>
  </si>
  <si>
    <t>Comercializadora Maule</t>
  </si>
  <si>
    <t>San Pio (Patricia Valdes)</t>
  </si>
  <si>
    <t>Soc. Yerko Moreno</t>
  </si>
  <si>
    <t>Centro Salud Nadira</t>
  </si>
  <si>
    <t>Luis vasquez</t>
  </si>
  <si>
    <t>Erika Simons</t>
  </si>
  <si>
    <t>Rosauro Fuentealba</t>
  </si>
  <si>
    <t>Piacere del café</t>
  </si>
  <si>
    <t>Yelcho</t>
  </si>
  <si>
    <t>Armando Campos (Maribel)</t>
  </si>
  <si>
    <t>Soc. Medica Acosta</t>
  </si>
  <si>
    <t>Felisa Gonzalez</t>
  </si>
  <si>
    <t>Miguel Gonzalez</t>
  </si>
  <si>
    <t>Forestal Sta Beatriz/S y B/Bea</t>
  </si>
  <si>
    <t>Gloria Lopez</t>
  </si>
  <si>
    <t>Pardo Sepulveda</t>
  </si>
  <si>
    <t>Hernan Moya/Ivon</t>
  </si>
  <si>
    <t>Torres y Concha</t>
  </si>
  <si>
    <t>Leonardo labra/Eme/Trans/Leo</t>
  </si>
  <si>
    <t>Loreto Arenas</t>
  </si>
  <si>
    <t>Carlos Canales</t>
  </si>
  <si>
    <t>Luis Albornoz Muñoz</t>
  </si>
  <si>
    <t>Jorge Villena</t>
  </si>
  <si>
    <t>Claudio Morales</t>
  </si>
  <si>
    <t>AJM Recicladora</t>
  </si>
  <si>
    <t>efect</t>
  </si>
  <si>
    <t>Consuelo Monsalve</t>
  </si>
  <si>
    <t>CV Salud</t>
  </si>
  <si>
    <t>Richard Monsalve</t>
  </si>
  <si>
    <t>Juan Godoy</t>
  </si>
  <si>
    <t>Manuel Arenas y Otro</t>
  </si>
  <si>
    <t>Evelyn Zarate</t>
  </si>
  <si>
    <t>Daisy Gonzalez</t>
  </si>
  <si>
    <t>Angela Genoveva</t>
  </si>
  <si>
    <t>Carlos Rojas</t>
  </si>
  <si>
    <t>Bioinfomed</t>
  </si>
  <si>
    <t>Juan benavides</t>
  </si>
  <si>
    <t>Serv. Hoteleria Miguel Bellos</t>
  </si>
  <si>
    <t>Marianela  castillo</t>
  </si>
  <si>
    <t>Transportes Opazo</t>
  </si>
  <si>
    <t>Exequiel Barrio y Otra</t>
  </si>
  <si>
    <t>Nemesio Salas</t>
  </si>
  <si>
    <t>Claudio Montecinos</t>
  </si>
  <si>
    <t>Rodrigo Saavedra</t>
  </si>
  <si>
    <t>Carlos Gonzalez</t>
  </si>
  <si>
    <t>Kevincito SPA</t>
  </si>
  <si>
    <t>Rene Araya</t>
  </si>
  <si>
    <t>Mario Grandy</t>
  </si>
  <si>
    <t>Pedro Passalcqua</t>
  </si>
  <si>
    <t>Christian Arto (Felix)</t>
  </si>
  <si>
    <t>Monica Ramirez/Prof/Inm</t>
  </si>
  <si>
    <t>Alfredo Arredondo (Loreto)</t>
  </si>
  <si>
    <t>Ricardo Vidal (Rino Trailer)</t>
  </si>
  <si>
    <t>Raquel rojas</t>
  </si>
  <si>
    <t>Jaime Roncagliolo</t>
  </si>
  <si>
    <t>Transportes gruas</t>
  </si>
  <si>
    <t>Traumaimagen(Arredondo)</t>
  </si>
  <si>
    <t>Adriana Beltran</t>
  </si>
  <si>
    <t>Julio Leal</t>
  </si>
  <si>
    <t>Exequiel Roco</t>
  </si>
  <si>
    <t>Gaston Rojas</t>
  </si>
  <si>
    <t>Soc. Agric. Figueroa</t>
  </si>
  <si>
    <t>Agrocomercial San Agustin</t>
  </si>
  <si>
    <t>Blanca Rebolledo</t>
  </si>
  <si>
    <t>Ingenio Empresarial</t>
  </si>
  <si>
    <t xml:space="preserve">Luis Albornoz </t>
  </si>
  <si>
    <t>Cecilia Contreras</t>
  </si>
  <si>
    <t>Gustavo Barker</t>
  </si>
  <si>
    <t>Mosc SPA</t>
  </si>
  <si>
    <t>Victor Jaque (Fanco)</t>
  </si>
  <si>
    <t>Transp. Claudio Gonzalez Y Sixto</t>
  </si>
  <si>
    <t>AJM Alma Verde</t>
  </si>
  <si>
    <t>Soc Contruc Innova</t>
  </si>
  <si>
    <t>Diego Inostroza(Ingenieria)</t>
  </si>
  <si>
    <t>Orfilia/Amaro/Evaristo</t>
  </si>
  <si>
    <t>Paula</t>
  </si>
  <si>
    <t>Javier Aravena Loyola</t>
  </si>
  <si>
    <t>agrocomercial san Agustin</t>
  </si>
  <si>
    <t>Maria Consuelo</t>
  </si>
  <si>
    <t>Paula Gonzalez</t>
  </si>
  <si>
    <t>Cecilia Rojas</t>
  </si>
  <si>
    <t>Centro Quiropractico Felipe</t>
  </si>
  <si>
    <t>Tapia Amaro</t>
  </si>
  <si>
    <t>JRBC</t>
  </si>
  <si>
    <t>Maria T Rubio</t>
  </si>
  <si>
    <t>Jose Avaca</t>
  </si>
  <si>
    <t>Soc. Com. Inostroza</t>
  </si>
  <si>
    <t>Ricardo Miranda</t>
  </si>
  <si>
    <t>Bernardo Orellana</t>
  </si>
  <si>
    <t>Luis vega</t>
  </si>
  <si>
    <t>Norma Jara</t>
  </si>
  <si>
    <t>Unilla</t>
  </si>
  <si>
    <t>Jose Albornoz Montecinos</t>
  </si>
  <si>
    <t>Centro Felipe Baeza</t>
  </si>
  <si>
    <t>Com. Y Exp. Perquin</t>
  </si>
  <si>
    <t>Comercial A y C</t>
  </si>
  <si>
    <t>Laura</t>
  </si>
  <si>
    <t>Andres thoun</t>
  </si>
  <si>
    <t>Maria Crisostome Spa</t>
  </si>
  <si>
    <t>Delfin Avaca</t>
  </si>
  <si>
    <t>Tomas cancino</t>
  </si>
  <si>
    <t>Luis Joel Berrios</t>
  </si>
  <si>
    <t>Comerc. Y Distrib. Maule</t>
  </si>
  <si>
    <t>Ismael Leyton</t>
  </si>
  <si>
    <t>Luis Moreno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</si>
</sst>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/>
      <top/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/>
      <top style="thin">
        <color theme="8" tint="0.7999816888943144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" fillId="3" borderId="0" applyFont="0" applyFill="0" applyAlignment="0">
      <alignment horizontal="left"/>
    </xf>
    <xf numFmtId="0" fontId="3" fillId="11" borderId="0" applyNumberFormat="0" applyBorder="0" applyAlignment="0" applyProtection="0"/>
  </cellStyleXfs>
  <cellXfs count="191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applyNumberFormat="1" applyBorder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0" fillId="2" borderId="0" xfId="0" applyFill="1" applyBorder="1"/>
    <xf numFmtId="3" fontId="0" fillId="2" borderId="0" xfId="0" applyNumberFormat="1" applyFill="1" applyBorder="1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Font="1" applyBorder="1"/>
    <xf numFmtId="3" fontId="0" fillId="0" borderId="0" xfId="0" applyNumberFormat="1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 vertical="top" textRotation="45"/>
    </xf>
    <xf numFmtId="14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164" fontId="0" fillId="0" borderId="0" xfId="0" applyNumberFormat="1"/>
    <xf numFmtId="0" fontId="4" fillId="0" borderId="0" xfId="0" applyFont="1"/>
    <xf numFmtId="17" fontId="4" fillId="0" borderId="0" xfId="0" applyNumberFormat="1" applyFont="1"/>
    <xf numFmtId="9" fontId="4" fillId="0" borderId="0" xfId="1" applyFont="1"/>
    <xf numFmtId="14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3" fontId="6" fillId="0" borderId="0" xfId="0" applyNumberFormat="1" applyFont="1"/>
    <xf numFmtId="3" fontId="5" fillId="0" borderId="0" xfId="0" applyNumberFormat="1" applyFont="1"/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0" fontId="7" fillId="0" borderId="0" xfId="0" applyFont="1" applyAlignment="1">
      <alignment horizontal="left"/>
    </xf>
    <xf numFmtId="0" fontId="1" fillId="0" borderId="0" xfId="0" applyFont="1" applyBorder="1"/>
    <xf numFmtId="0" fontId="1" fillId="2" borderId="0" xfId="0" applyFont="1" applyFill="1"/>
    <xf numFmtId="0" fontId="1" fillId="2" borderId="0" xfId="0" applyFont="1" applyFill="1" applyBorder="1"/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9" fillId="0" borderId="0" xfId="0" applyFont="1" applyAlignment="1">
      <alignment horizontal="left"/>
    </xf>
    <xf numFmtId="3" fontId="9" fillId="0" borderId="0" xfId="0" applyNumberFormat="1" applyFont="1"/>
    <xf numFmtId="0" fontId="8" fillId="0" borderId="0" xfId="0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14" fontId="5" fillId="0" borderId="0" xfId="0" applyNumberFormat="1" applyFont="1" applyAlignment="1">
      <alignment horizontal="right"/>
    </xf>
    <xf numFmtId="0" fontId="12" fillId="0" borderId="0" xfId="0" applyFont="1"/>
    <xf numFmtId="0" fontId="0" fillId="0" borderId="0" xfId="0" applyFont="1"/>
    <xf numFmtId="3" fontId="0" fillId="0" borderId="0" xfId="0" applyNumberFormat="1" applyFont="1"/>
    <xf numFmtId="0" fontId="13" fillId="0" borderId="0" xfId="0" applyFont="1"/>
    <xf numFmtId="0" fontId="13" fillId="0" borderId="0" xfId="0" applyFont="1" applyBorder="1"/>
    <xf numFmtId="3" fontId="2" fillId="0" borderId="0" xfId="0" applyNumberFormat="1" applyFont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14" fillId="0" borderId="0" xfId="0" applyFont="1"/>
    <xf numFmtId="14" fontId="14" fillId="0" borderId="0" xfId="0" applyNumberFormat="1" applyFont="1"/>
    <xf numFmtId="3" fontId="14" fillId="0" borderId="0" xfId="0" applyNumberFormat="1" applyFont="1"/>
    <xf numFmtId="0" fontId="15" fillId="3" borderId="0" xfId="2"/>
    <xf numFmtId="0" fontId="1" fillId="4" borderId="0" xfId="3" applyFont="1"/>
    <xf numFmtId="0" fontId="1" fillId="2" borderId="0" xfId="3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1" fillId="3" borderId="2" xfId="2" applyFont="1" applyBorder="1" applyAlignment="1">
      <alignment horizontal="left"/>
    </xf>
    <xf numFmtId="0" fontId="1" fillId="3" borderId="3" xfId="2" applyFont="1" applyBorder="1"/>
    <xf numFmtId="0" fontId="1" fillId="3" borderId="3" xfId="2" applyFont="1" applyBorder="1" applyAlignment="1">
      <alignment horizontal="left"/>
    </xf>
    <xf numFmtId="3" fontId="1" fillId="3" borderId="4" xfId="2" applyNumberFormat="1" applyFont="1" applyBorder="1"/>
    <xf numFmtId="0" fontId="1" fillId="6" borderId="1" xfId="0" applyFont="1" applyFill="1" applyBorder="1" applyAlignment="1"/>
    <xf numFmtId="3" fontId="0" fillId="6" borderId="6" xfId="0" applyNumberFormat="1" applyFill="1" applyBorder="1" applyAlignment="1"/>
    <xf numFmtId="0" fontId="1" fillId="5" borderId="1" xfId="0" applyFont="1" applyFill="1" applyBorder="1" applyAlignment="1">
      <alignment wrapText="1"/>
    </xf>
    <xf numFmtId="3" fontId="0" fillId="5" borderId="6" xfId="0" applyNumberFormat="1" applyFill="1" applyBorder="1" applyAlignment="1">
      <alignment wrapText="1"/>
    </xf>
    <xf numFmtId="0" fontId="1" fillId="5" borderId="5" xfId="0" applyFont="1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3" fontId="0" fillId="6" borderId="6" xfId="0" applyNumberFormat="1" applyFill="1" applyBorder="1" applyAlignment="1">
      <alignment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3" fontId="0" fillId="5" borderId="9" xfId="0" applyNumberFormat="1" applyFill="1" applyBorder="1" applyAlignment="1">
      <alignment wrapText="1"/>
    </xf>
    <xf numFmtId="0" fontId="1" fillId="2" borderId="0" xfId="2" applyFont="1" applyFill="1" applyBorder="1"/>
    <xf numFmtId="1" fontId="2" fillId="0" borderId="0" xfId="0" applyNumberFormat="1" applyFont="1" applyAlignment="1">
      <alignment horizontal="left"/>
    </xf>
    <xf numFmtId="3" fontId="1" fillId="0" borderId="0" xfId="0" applyNumberFormat="1" applyFont="1" applyBorder="1"/>
    <xf numFmtId="14" fontId="4" fillId="0" borderId="0" xfId="0" applyNumberFormat="1" applyFont="1" applyAlignment="1">
      <alignment horizontal="right"/>
    </xf>
    <xf numFmtId="0" fontId="2" fillId="7" borderId="10" xfId="0" applyFont="1" applyFill="1" applyBorder="1" applyAlignment="1">
      <alignment horizontal="left"/>
    </xf>
    <xf numFmtId="0" fontId="2" fillId="7" borderId="11" xfId="0" applyFont="1" applyFill="1" applyBorder="1"/>
    <xf numFmtId="0" fontId="2" fillId="7" borderId="11" xfId="0" applyFont="1" applyFill="1" applyBorder="1" applyAlignment="1">
      <alignment horizontal="left"/>
    </xf>
    <xf numFmtId="3" fontId="2" fillId="7" borderId="11" xfId="0" applyNumberFormat="1" applyFont="1" applyFill="1" applyBorder="1"/>
    <xf numFmtId="0" fontId="1" fillId="7" borderId="11" xfId="0" applyFont="1" applyFill="1" applyBorder="1"/>
    <xf numFmtId="0" fontId="1" fillId="8" borderId="11" xfId="0" applyFont="1" applyFill="1" applyBorder="1"/>
    <xf numFmtId="0" fontId="1" fillId="8" borderId="11" xfId="0" applyFont="1" applyFill="1" applyBorder="1" applyAlignment="1">
      <alignment horizontal="left"/>
    </xf>
    <xf numFmtId="3" fontId="1" fillId="8" borderId="11" xfId="0" applyNumberFormat="1" applyFont="1" applyFill="1" applyBorder="1"/>
    <xf numFmtId="0" fontId="2" fillId="8" borderId="10" xfId="0" applyFont="1" applyFill="1" applyBorder="1" applyAlignment="1">
      <alignment horizontal="left"/>
    </xf>
    <xf numFmtId="0" fontId="2" fillId="8" borderId="11" xfId="0" applyFont="1" applyFill="1" applyBorder="1"/>
    <xf numFmtId="0" fontId="2" fillId="8" borderId="11" xfId="0" applyFont="1" applyFill="1" applyBorder="1" applyAlignment="1">
      <alignment horizontal="left"/>
    </xf>
    <xf numFmtId="3" fontId="2" fillId="8" borderId="11" xfId="0" applyNumberFormat="1" applyFont="1" applyFill="1" applyBorder="1"/>
    <xf numFmtId="0" fontId="0" fillId="7" borderId="11" xfId="0" applyFont="1" applyFill="1" applyBorder="1" applyAlignment="1">
      <alignment horizontal="left"/>
    </xf>
    <xf numFmtId="3" fontId="1" fillId="7" borderId="11" xfId="0" applyNumberFormat="1" applyFont="1" applyFill="1" applyBorder="1"/>
    <xf numFmtId="3" fontId="0" fillId="8" borderId="12" xfId="0" applyNumberFormat="1" applyFont="1" applyFill="1" applyBorder="1"/>
    <xf numFmtId="3" fontId="0" fillId="7" borderId="12" xfId="0" applyNumberFormat="1" applyFont="1" applyFill="1" applyBorder="1"/>
    <xf numFmtId="3" fontId="0" fillId="7" borderId="11" xfId="0" applyNumberFormat="1" applyFont="1" applyFill="1" applyBorder="1"/>
    <xf numFmtId="0" fontId="1" fillId="7" borderId="10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0" fillId="8" borderId="13" xfId="0" applyFont="1" applyFill="1" applyBorder="1" applyAlignment="1">
      <alignment horizontal="left"/>
    </xf>
    <xf numFmtId="3" fontId="0" fillId="8" borderId="13" xfId="0" applyNumberFormat="1" applyFont="1" applyFill="1" applyBorder="1"/>
    <xf numFmtId="0" fontId="16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3" fontId="4" fillId="9" borderId="0" xfId="0" applyNumberFormat="1" applyFont="1" applyFill="1"/>
    <xf numFmtId="0" fontId="4" fillId="9" borderId="0" xfId="0" applyFont="1" applyFill="1"/>
    <xf numFmtId="14" fontId="4" fillId="9" borderId="0" xfId="0" applyNumberFormat="1" applyFont="1" applyFill="1"/>
    <xf numFmtId="0" fontId="1" fillId="10" borderId="0" xfId="2" applyFont="1" applyFill="1" applyBorder="1" applyAlignment="1">
      <alignment horizontal="left"/>
    </xf>
    <xf numFmtId="0" fontId="1" fillId="10" borderId="0" xfId="2" applyFont="1" applyFill="1" applyBorder="1"/>
    <xf numFmtId="3" fontId="1" fillId="10" borderId="0" xfId="2" applyNumberFormat="1" applyFont="1" applyFill="1" applyBorder="1"/>
    <xf numFmtId="0" fontId="5" fillId="0" borderId="0" xfId="0" applyFont="1" applyBorder="1"/>
    <xf numFmtId="0" fontId="14" fillId="9" borderId="0" xfId="0" applyFont="1" applyFill="1"/>
    <xf numFmtId="3" fontId="14" fillId="9" borderId="0" xfId="0" applyNumberFormat="1" applyFont="1" applyFill="1"/>
    <xf numFmtId="0" fontId="15" fillId="4" borderId="0" xfId="3"/>
    <xf numFmtId="3" fontId="15" fillId="4" borderId="0" xfId="3" applyNumberFormat="1"/>
    <xf numFmtId="0" fontId="1" fillId="0" borderId="0" xfId="0" applyNumberFormat="1" applyFont="1" applyAlignment="1">
      <alignment horizontal="left"/>
    </xf>
    <xf numFmtId="0" fontId="2" fillId="2" borderId="0" xfId="0" applyFont="1" applyFill="1"/>
    <xf numFmtId="3" fontId="2" fillId="2" borderId="0" xfId="0" applyNumberFormat="1" applyFont="1" applyFill="1"/>
    <xf numFmtId="0" fontId="4" fillId="12" borderId="0" xfId="0" applyFont="1" applyFill="1"/>
    <xf numFmtId="14" fontId="4" fillId="12" borderId="0" xfId="0" applyNumberFormat="1" applyFont="1" applyFill="1"/>
    <xf numFmtId="3" fontId="4" fillId="12" borderId="0" xfId="0" applyNumberFormat="1" applyFont="1" applyFill="1"/>
    <xf numFmtId="3" fontId="1" fillId="0" borderId="0" xfId="0" applyNumberFormat="1" applyFont="1" applyBorder="1" applyAlignment="1">
      <alignment horizontal="right"/>
    </xf>
    <xf numFmtId="0" fontId="17" fillId="0" borderId="0" xfId="0" applyFont="1"/>
    <xf numFmtId="0" fontId="5" fillId="12" borderId="0" xfId="0" applyFont="1" applyFill="1"/>
    <xf numFmtId="14" fontId="5" fillId="12" borderId="0" xfId="0" applyNumberFormat="1" applyFont="1" applyFill="1"/>
    <xf numFmtId="3" fontId="5" fillId="12" borderId="0" xfId="0" applyNumberFormat="1" applyFont="1" applyFill="1"/>
    <xf numFmtId="0" fontId="5" fillId="9" borderId="0" xfId="0" applyFont="1" applyFill="1"/>
    <xf numFmtId="14" fontId="5" fillId="9" borderId="0" xfId="0" applyNumberFormat="1" applyFont="1" applyFill="1"/>
    <xf numFmtId="0" fontId="2" fillId="4" borderId="0" xfId="3" applyFont="1" applyAlignment="1">
      <alignment horizontal="left"/>
    </xf>
    <xf numFmtId="0" fontId="2" fillId="4" borderId="0" xfId="3" applyFont="1"/>
    <xf numFmtId="3" fontId="2" fillId="4" borderId="0" xfId="3" applyNumberFormat="1" applyFont="1"/>
    <xf numFmtId="0" fontId="2" fillId="11" borderId="0" xfId="5" applyFont="1" applyBorder="1" applyAlignment="1">
      <alignment horizontal="left"/>
    </xf>
    <xf numFmtId="0" fontId="2" fillId="11" borderId="0" xfId="5" applyFont="1" applyBorder="1"/>
    <xf numFmtId="3" fontId="2" fillId="11" borderId="0" xfId="5" applyNumberFormat="1" applyFont="1" applyBorder="1"/>
    <xf numFmtId="0" fontId="1" fillId="8" borderId="10" xfId="0" applyFont="1" applyFill="1" applyBorder="1" applyAlignment="1">
      <alignment horizontal="left"/>
    </xf>
    <xf numFmtId="0" fontId="1" fillId="5" borderId="1" xfId="0" applyFont="1" applyFill="1" applyBorder="1"/>
    <xf numFmtId="3" fontId="1" fillId="5" borderId="6" xfId="0" applyNumberFormat="1" applyFont="1" applyFill="1" applyBorder="1"/>
    <xf numFmtId="0" fontId="4" fillId="2" borderId="0" xfId="0" applyFont="1" applyFill="1"/>
    <xf numFmtId="14" fontId="4" fillId="2" borderId="0" xfId="0" applyNumberFormat="1" applyFont="1" applyFill="1"/>
    <xf numFmtId="3" fontId="4" fillId="2" borderId="0" xfId="0" applyNumberFormat="1" applyFont="1" applyFill="1"/>
    <xf numFmtId="0" fontId="14" fillId="2" borderId="0" xfId="0" applyFont="1" applyFill="1"/>
    <xf numFmtId="3" fontId="14" fillId="2" borderId="0" xfId="0" applyNumberFormat="1" applyFont="1" applyFill="1"/>
    <xf numFmtId="14" fontId="14" fillId="2" borderId="0" xfId="0" applyNumberFormat="1" applyFont="1" applyFill="1"/>
    <xf numFmtId="14" fontId="5" fillId="0" borderId="0" xfId="0" applyNumberFormat="1" applyFont="1" applyBorder="1"/>
    <xf numFmtId="3" fontId="5" fillId="0" borderId="0" xfId="0" applyNumberFormat="1" applyFont="1" applyBorder="1"/>
    <xf numFmtId="3" fontId="5" fillId="9" borderId="0" xfId="0" applyNumberFormat="1" applyFont="1" applyFill="1"/>
    <xf numFmtId="3" fontId="1" fillId="6" borderId="6" xfId="0" applyNumberFormat="1" applyFont="1" applyFill="1" applyBorder="1" applyAlignment="1">
      <alignment wrapText="1"/>
    </xf>
    <xf numFmtId="0" fontId="18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right"/>
    </xf>
    <xf numFmtId="0" fontId="19" fillId="0" borderId="0" xfId="0" applyFont="1"/>
    <xf numFmtId="3" fontId="2" fillId="0" borderId="0" xfId="0" applyNumberFormat="1" applyFont="1" applyAlignment="1">
      <alignment horizontal="left"/>
    </xf>
  </cellXfs>
  <cellStyles count="6">
    <cellStyle name="40% - Énfasis1" xfId="5" builtinId="31"/>
    <cellStyle name="60% - Énfasis1" xfId="3" builtinId="32"/>
    <cellStyle name="Énfasis1" xfId="2" builtinId="29"/>
    <cellStyle name="Estilo 1" xfId="4"/>
    <cellStyle name="Normal" xfId="0" builtinId="0"/>
    <cellStyle name="Porcentaje" xfId="1" builtinId="5"/>
  </cellStyles>
  <dxfs count="125"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" formatCode="#,##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101631</xdr:colOff>
      <xdr:row>419</xdr:row>
      <xdr:rowOff>162464</xdr:rowOff>
    </xdr:from>
    <xdr:ext cx="184731" cy="937629"/>
    <xdr:sp macro="" textlink="">
      <xdr:nvSpPr>
        <xdr:cNvPr id="3" name="2 Rectángulo" hidden="1"/>
        <xdr:cNvSpPr/>
      </xdr:nvSpPr>
      <xdr:spPr>
        <a:xfrm>
          <a:off x="1930431" y="812583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a2" displayName="Tabla2" ref="A4:Q304" totalsRowShown="0" headerRowDxfId="124" dataDxfId="123">
  <autoFilter ref="A4:Q304"/>
  <tableColumns count="17">
    <tableColumn id="1" name="N° " dataDxfId="122"/>
    <tableColumn id="2" name="CLIENTE " dataDxfId="121"/>
    <tableColumn id="3" name="FECHA " dataDxfId="120"/>
    <tableColumn id="4" name="PAGO " dataDxfId="119"/>
    <tableColumn id="5" name="HONORARIOS " dataDxfId="118"/>
    <tableColumn id="6" name="IMPOSIC. " dataDxfId="117"/>
    <tableColumn id="7" name="IMPUESTO " dataDxfId="116"/>
    <tableColumn id="8" name="TIMBRAJE " dataDxfId="115"/>
    <tableColumn id="9" name="MULTAS" dataDxfId="114"/>
    <tableColumn id="10" name="RTA. BALANCE " dataDxfId="113"/>
    <tableColumn id="11" name="IMPRENTA " dataDxfId="112"/>
    <tableColumn id="12" name="IMPOISC. ATRASAD. " dataDxfId="111"/>
    <tableColumn id="13" name="fact. Electronica " dataDxfId="110"/>
    <tableColumn id="14" name="OTROS " dataDxfId="109"/>
    <tableColumn id="17" name="certificado D" dataDxfId="108"/>
    <tableColumn id="15" name="varios" dataDxfId="107">
      <calculatedColumnFormula>SUM(E5:O5)</calculatedColumnFormula>
    </tableColumn>
    <tableColumn id="16" name="total" dataDxfId="106">
      <calculatedColumnFormula>SUM(E5:P5)</calculatedColumnFormula>
    </tableColumn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A349:F367" totalsRowShown="0">
  <autoFilter ref="A349:F367"/>
  <tableColumns count="6">
    <tableColumn id="1" name="pago " dataDxfId="60"/>
    <tableColumn id="2" name="n° "/>
    <tableColumn id="3" name="ingresos " dataDxfId="59"/>
    <tableColumn id="4" name="valor "/>
    <tableColumn id="5" name="egresos " dataDxfId="58"/>
    <tableColumn id="6" name="valor 2" dataDxfId="5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6" name="Tabla16" displayName="Tabla16" ref="A371:F405" totalsRowCount="1">
  <autoFilter ref="A371:F404"/>
  <tableColumns count="6">
    <tableColumn id="1" name="pago " dataDxfId="56" totalsRowDxfId="55"/>
    <tableColumn id="2" name="n° " totalsRowDxfId="54"/>
    <tableColumn id="3" name="ingresos " dataDxfId="53" totalsRowDxfId="52"/>
    <tableColumn id="4" name="valor " totalsRowDxfId="51"/>
    <tableColumn id="5" name="egresos " dataDxfId="50" totalsRowDxfId="49"/>
    <tableColumn id="6" name="valor 2" dataDxfId="48" totalsRowDxfId="4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7" name="Tabla17" displayName="Tabla17" ref="A427:F436" totalsRowShown="0">
  <autoFilter ref="A427:F436"/>
  <tableColumns count="6">
    <tableColumn id="1" name="pago " dataDxfId="46"/>
    <tableColumn id="2" name="n° "/>
    <tableColumn id="3" name="ingresos " dataDxfId="45"/>
    <tableColumn id="4" name="valor "/>
    <tableColumn id="5" name="egresos " dataDxfId="44"/>
    <tableColumn id="6" name="valor 2" dataDxfId="4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8" name="Tabla18" displayName="Tabla18" ref="A408:F423" totalsRowShown="0">
  <autoFilter ref="A408:F423"/>
  <tableColumns count="6">
    <tableColumn id="1" name="Columna1" dataDxfId="42"/>
    <tableColumn id="2" name="n°"/>
    <tableColumn id="3" name="ingresos " dataDxfId="41"/>
    <tableColumn id="4" name="valor "/>
    <tableColumn id="5" name="egresos " dataDxfId="40"/>
    <tableColumn id="6" name="valor 2" dataDxfId="3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319:F348" totalsRowShown="0">
  <autoFilter ref="A319:F348"/>
  <tableColumns count="6">
    <tableColumn id="1" name="pago " dataDxfId="38"/>
    <tableColumn id="2" name="n °"/>
    <tableColumn id="3" name="ingresos" dataDxfId="37"/>
    <tableColumn id="4" name="valor" dataDxfId="36">
      <calculatedColumnFormula>#REF!</calculatedColumnFormula>
    </tableColumn>
    <tableColumn id="5" name="egresos " dataDxfId="35"/>
    <tableColumn id="6" name="Columna1" dataDxfId="3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7" name="Tabla7" displayName="Tabla7" ref="A107:F182" totalsRowShown="0">
  <autoFilter ref="A107:F182"/>
  <tableColumns count="6">
    <tableColumn id="1" name="pago " dataDxfId="33"/>
    <tableColumn id="2" name="n° "/>
    <tableColumn id="3" name="ingresos " dataDxfId="32"/>
    <tableColumn id="4" name="valor " dataDxfId="31">
      <calculatedColumnFormula>#REF!</calculatedColumnFormula>
    </tableColumn>
    <tableColumn id="5" name="egresos " dataDxfId="30"/>
    <tableColumn id="6" name="valor 2" dataDxfId="29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5" name="Tabla12426" displayName="Tabla12426" ref="A4:F17" totalsRowShown="0">
  <autoFilter ref="A4:F17"/>
  <tableColumns count="6">
    <tableColumn id="1" name="pago " dataDxfId="28"/>
    <tableColumn id="2" name="n° "/>
    <tableColumn id="3" name="ingresos " dataDxfId="27"/>
    <tableColumn id="4" name="valor "/>
    <tableColumn id="5" name="egresos " dataDxfId="26"/>
    <tableColumn id="6" name="valor 2" dataDxfId="2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" name="Tabla172" displayName="Tabla172" ref="A439:F448" totalsRowCount="1">
  <autoFilter ref="A439:F447"/>
  <tableColumns count="6">
    <tableColumn id="1" name="pago " dataDxfId="24" totalsRowDxfId="23"/>
    <tableColumn id="2" name="n° "/>
    <tableColumn id="3" name="ingresos " dataDxfId="22" totalsRowDxfId="21"/>
    <tableColumn id="4" name="valor " totalsRowDxfId="20"/>
    <tableColumn id="5" name="egresos " dataDxfId="19" totalsRowDxfId="18"/>
    <tableColumn id="6" name="valor 2" dataDxfId="17" totalsRow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5" name="Tabla172146" displayName="Tabla172146" ref="A467:F477" totalsRowShown="0">
  <autoFilter ref="A467:F477"/>
  <tableColumns count="6">
    <tableColumn id="1" name="pago " dataDxfId="15"/>
    <tableColumn id="2" name="n° "/>
    <tableColumn id="3" name="ingresos " dataDxfId="14"/>
    <tableColumn id="4" name="valor "/>
    <tableColumn id="5" name="egresos " dataDxfId="13"/>
    <tableColumn id="6" name="valor 2" dataDxfId="12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3" name="Tabla124" displayName="Tabla124" ref="A18:F34" totalsRowShown="0">
  <autoFilter ref="A18:F34"/>
  <tableColumns count="6">
    <tableColumn id="1" name="pago " dataDxfId="11"/>
    <tableColumn id="2" name="n° "/>
    <tableColumn id="3" name="ingresos " dataDxfId="10"/>
    <tableColumn id="4" name="valor "/>
    <tableColumn id="5" name="egresos " dataDxfId="9"/>
    <tableColumn id="6" name="valor 2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37:F52" totalsRowShown="0">
  <autoFilter ref="A37:F52"/>
  <tableColumns count="6">
    <tableColumn id="1" name="pago " dataDxfId="105"/>
    <tableColumn id="2" name="n° "/>
    <tableColumn id="3" name="ingresos " dataDxfId="104"/>
    <tableColumn id="4" name="Columna1"/>
    <tableColumn id="5" name="egresos " dataDxfId="103"/>
    <tableColumn id="6" name="valor 2" dataDxfId="102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3" name="Tabla17214" displayName="Tabla17214" ref="A451:F463" totalsRowShown="0">
  <autoFilter ref="A451:F463"/>
  <tableColumns count="6">
    <tableColumn id="1" name="pago " dataDxfId="7"/>
    <tableColumn id="2" name="n° "/>
    <tableColumn id="3" name="ingresos " dataDxfId="6"/>
    <tableColumn id="4" name="valor "/>
    <tableColumn id="5" name="egresos " dataDxfId="5"/>
    <tableColumn id="6" name="valor 2" dataDxfId="4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2" name="Tabla172146202123" displayName="Tabla172146202123" ref="A498:F511" totalsRowShown="0">
  <autoFilter ref="A498:F511"/>
  <tableColumns count="6">
    <tableColumn id="1" name="pago " dataDxfId="3"/>
    <tableColumn id="2" name="n° "/>
    <tableColumn id="3" name="ingresos " dataDxfId="2"/>
    <tableColumn id="4" name="valor "/>
    <tableColumn id="5" name="egresos " dataDxfId="1"/>
    <tableColumn id="6" name="valor 2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55:F72" totalsRowShown="0">
  <autoFilter ref="A55:F72"/>
  <tableColumns count="6">
    <tableColumn id="1" name="pago " dataDxfId="101"/>
    <tableColumn id="2" name="n° "/>
    <tableColumn id="3" name="ingresos " dataDxfId="100"/>
    <tableColumn id="4" name="valor " dataDxfId="99">
      <calculatedColumnFormula>D48</calculatedColumnFormula>
    </tableColumn>
    <tableColumn id="5" name="egresos " dataDxfId="98"/>
    <tableColumn id="6" name="valor 2" dataDxfId="9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75:F102" totalsRowShown="0">
  <autoFilter ref="A75:F102"/>
  <tableColumns count="6">
    <tableColumn id="1" name="pago " dataDxfId="96"/>
    <tableColumn id="2" name="n°"/>
    <tableColumn id="3" name="ingresos " dataDxfId="95"/>
    <tableColumn id="4" name="valor " dataDxfId="94">
      <calculatedColumnFormula>#REF!</calculatedColumnFormula>
    </tableColumn>
    <tableColumn id="5" name="egresos " dataDxfId="93"/>
    <tableColumn id="6" name="valor 2" dataDxf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A187:G220" totalsRowShown="0">
  <autoFilter ref="A187:G220"/>
  <tableColumns count="7">
    <tableColumn id="1" name="pago " dataDxfId="91"/>
    <tableColumn id="2" name="n° "/>
    <tableColumn id="3" name="ingresos " dataDxfId="90"/>
    <tableColumn id="4" name="valor " dataDxfId="89"/>
    <tableColumn id="5" name="egresos " dataDxfId="88"/>
    <tableColumn id="6" name="valor 2" dataDxfId="87"/>
    <tableColumn id="7" name="valor 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9" name="Tabla9" displayName="Tabla9" ref="A224:F249" totalsRowShown="0">
  <autoFilter ref="A224:F249"/>
  <tableColumns count="6">
    <tableColumn id="1" name="pago " dataDxfId="86"/>
    <tableColumn id="2" name="n° "/>
    <tableColumn id="3" name="ingresos " dataDxfId="85"/>
    <tableColumn id="4" name="valor " dataDxfId="84"/>
    <tableColumn id="5" name="egresos " dataDxfId="83"/>
    <tableColumn id="6" name="valor 2" dataDxfId="8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a11" displayName="Tabla11" ref="A252:F270" totalsRowShown="0" headerRowDxfId="81" dataDxfId="80">
  <autoFilter ref="A252:F270"/>
  <tableColumns count="6">
    <tableColumn id="1" name="pago " dataDxfId="79"/>
    <tableColumn id="2" name="n° " dataDxfId="78"/>
    <tableColumn id="3" name="ingresos " dataDxfId="77"/>
    <tableColumn id="4" name="valor " dataDxfId="76"/>
    <tableColumn id="5" name="egresos " dataDxfId="75"/>
    <tableColumn id="6" name="valor 2" dataDxfId="7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la10" displayName="Tabla10" ref="A276:F295" totalsRowShown="0">
  <autoFilter ref="A276:F295"/>
  <tableColumns count="6">
    <tableColumn id="1" name="pago " dataDxfId="73"/>
    <tableColumn id="2" name="n° "/>
    <tableColumn id="3" name="ingresos " dataDxfId="72"/>
    <tableColumn id="4" name="valor " dataDxfId="71">
      <calculatedColumnFormula>#REF!</calculatedColumnFormula>
    </tableColumn>
    <tableColumn id="5" name="egresos " dataDxfId="70"/>
    <tableColumn id="6" name="valor 2" dataDxfId="6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299:F313" totalsRowShown="0" headerRowDxfId="68" dataDxfId="67">
  <autoFilter ref="A299:F313"/>
  <tableColumns count="6">
    <tableColumn id="1" name="pago " dataDxfId="66"/>
    <tableColumn id="2" name="n° " dataDxfId="65"/>
    <tableColumn id="3" name="ingresos " dataDxfId="64"/>
    <tableColumn id="4" name="valor " dataDxfId="63"/>
    <tableColumn id="5" name="egresos " dataDxfId="62"/>
    <tableColumn id="6" name="Columna1" dataDxfId="6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Intermedio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drawing" Target="../drawings/drawing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AC339"/>
  <sheetViews>
    <sheetView zoomScale="150" zoomScaleNormal="150" workbookViewId="0">
      <pane xSplit="4" ySplit="4" topLeftCell="E15" activePane="bottomRight" state="frozen"/>
      <selection pane="topRight" activeCell="E1" sqref="E1"/>
      <selection pane="bottomLeft" activeCell="A5" sqref="A5"/>
      <selection pane="bottomRight" activeCell="J228" sqref="J228"/>
    </sheetView>
  </sheetViews>
  <sheetFormatPr baseColWidth="10" defaultColWidth="11.5703125" defaultRowHeight="11.25" x14ac:dyDescent="0.2"/>
  <cols>
    <col min="1" max="1" width="6.42578125" style="38" customWidth="1"/>
    <col min="2" max="2" width="17" style="38" customWidth="1"/>
    <col min="3" max="3" width="8.85546875" style="38" customWidth="1"/>
    <col min="4" max="4" width="7.85546875" style="38" bestFit="1" customWidth="1"/>
    <col min="5" max="5" width="9.140625" style="38" customWidth="1"/>
    <col min="6" max="6" width="9.28515625" style="38" customWidth="1"/>
    <col min="7" max="7" width="8.7109375" style="38" customWidth="1"/>
    <col min="8" max="8" width="7.7109375" style="38" customWidth="1"/>
    <col min="9" max="9" width="7.5703125" style="38" customWidth="1"/>
    <col min="10" max="10" width="10.140625" style="38" customWidth="1"/>
    <col min="11" max="11" width="11" style="38" customWidth="1"/>
    <col min="12" max="13" width="13" style="38" customWidth="1"/>
    <col min="14" max="14" width="13" style="38" hidden="1" customWidth="1"/>
    <col min="15" max="18" width="13" style="38" customWidth="1"/>
    <col min="19" max="16384" width="11.5703125" style="38"/>
  </cols>
  <sheetData>
    <row r="3" spans="1:18" x14ac:dyDescent="0.2">
      <c r="B3" s="39"/>
      <c r="F3" s="40"/>
    </row>
    <row r="4" spans="1:18" x14ac:dyDescent="0.2">
      <c r="A4" s="38" t="s">
        <v>10</v>
      </c>
      <c r="B4" s="38" t="s">
        <v>11</v>
      </c>
      <c r="C4" s="38" t="s">
        <v>12</v>
      </c>
      <c r="D4" s="38" t="s">
        <v>13</v>
      </c>
      <c r="E4" s="38" t="s">
        <v>14</v>
      </c>
      <c r="F4" s="38" t="s">
        <v>15</v>
      </c>
      <c r="G4" s="38" t="s">
        <v>16</v>
      </c>
      <c r="H4" s="38" t="s">
        <v>17</v>
      </c>
      <c r="I4" s="38" t="s">
        <v>43</v>
      </c>
      <c r="J4" s="38" t="s">
        <v>18</v>
      </c>
      <c r="K4" s="38" t="s">
        <v>19</v>
      </c>
      <c r="L4" s="38" t="s">
        <v>20</v>
      </c>
      <c r="M4" s="38" t="s">
        <v>21</v>
      </c>
      <c r="N4" s="38" t="s">
        <v>22</v>
      </c>
      <c r="O4" s="38" t="s">
        <v>44</v>
      </c>
      <c r="P4" s="38" t="s">
        <v>45</v>
      </c>
      <c r="Q4" s="38" t="s">
        <v>42</v>
      </c>
    </row>
    <row r="5" spans="1:18" x14ac:dyDescent="0.2">
      <c r="A5" s="38">
        <v>10398</v>
      </c>
      <c r="B5" s="38" t="s">
        <v>112</v>
      </c>
      <c r="C5" s="41">
        <v>44564</v>
      </c>
      <c r="D5" s="38">
        <v>190000</v>
      </c>
      <c r="E5" s="42">
        <v>120000</v>
      </c>
      <c r="F5" s="42"/>
      <c r="G5" s="42"/>
      <c r="H5" s="42"/>
      <c r="I5" s="42"/>
      <c r="J5" s="42">
        <v>35000</v>
      </c>
      <c r="K5" s="42"/>
      <c r="L5" s="42"/>
      <c r="M5" s="42">
        <v>35000</v>
      </c>
      <c r="N5" s="42"/>
      <c r="O5" s="42"/>
      <c r="P5" s="42"/>
      <c r="Q5" s="42">
        <f t="shared" ref="Q5:Q68" si="0">SUM(E5:P5)</f>
        <v>190000</v>
      </c>
      <c r="R5" s="42"/>
    </row>
    <row r="6" spans="1:18" x14ac:dyDescent="0.2">
      <c r="A6" s="43">
        <v>10399</v>
      </c>
      <c r="B6" s="43" t="s">
        <v>57</v>
      </c>
      <c r="C6" s="44">
        <v>44564</v>
      </c>
      <c r="D6" s="38">
        <v>70161</v>
      </c>
      <c r="E6" s="45">
        <v>5000</v>
      </c>
      <c r="F6" s="42">
        <v>65161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>
        <f t="shared" si="0"/>
        <v>70161</v>
      </c>
      <c r="R6" s="42"/>
    </row>
    <row r="7" spans="1:18" x14ac:dyDescent="0.2">
      <c r="A7" s="38">
        <v>10400</v>
      </c>
      <c r="B7" s="38" t="s">
        <v>113</v>
      </c>
      <c r="C7" s="41">
        <v>44564</v>
      </c>
      <c r="D7" s="38">
        <v>13400</v>
      </c>
      <c r="E7" s="42"/>
      <c r="F7" s="42">
        <v>13400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>
        <f t="shared" si="0"/>
        <v>13400</v>
      </c>
      <c r="R7" s="42"/>
    </row>
    <row r="8" spans="1:18" x14ac:dyDescent="0.2">
      <c r="A8" s="38">
        <v>10401</v>
      </c>
      <c r="B8" s="38" t="s">
        <v>114</v>
      </c>
      <c r="C8" s="41">
        <v>44564</v>
      </c>
      <c r="D8" s="38">
        <v>190000</v>
      </c>
      <c r="E8" s="42">
        <v>120000</v>
      </c>
      <c r="F8" s="42"/>
      <c r="G8" s="42"/>
      <c r="H8" s="42"/>
      <c r="I8" s="42"/>
      <c r="J8" s="42">
        <v>35000</v>
      </c>
      <c r="K8" s="42"/>
      <c r="L8" s="42"/>
      <c r="M8" s="42">
        <v>35000</v>
      </c>
      <c r="N8" s="42"/>
      <c r="O8" s="42"/>
      <c r="P8" s="42"/>
      <c r="Q8" s="42">
        <f t="shared" si="0"/>
        <v>190000</v>
      </c>
      <c r="R8" s="42"/>
    </row>
    <row r="9" spans="1:18" x14ac:dyDescent="0.2">
      <c r="A9" s="38">
        <v>10402</v>
      </c>
      <c r="B9" s="38" t="s">
        <v>142</v>
      </c>
      <c r="C9" s="41">
        <v>44564</v>
      </c>
      <c r="D9" s="38">
        <v>124700</v>
      </c>
      <c r="E9" s="42">
        <v>5000</v>
      </c>
      <c r="F9" s="42">
        <v>119700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>
        <f t="shared" si="0"/>
        <v>124700</v>
      </c>
      <c r="R9" s="42"/>
    </row>
    <row r="10" spans="1:18" x14ac:dyDescent="0.2">
      <c r="A10" s="38">
        <v>10403</v>
      </c>
      <c r="B10" s="38" t="s">
        <v>48</v>
      </c>
      <c r="C10" s="41">
        <v>44564</v>
      </c>
      <c r="D10" s="38">
        <v>40000</v>
      </c>
      <c r="E10" s="42">
        <v>40000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>
        <f t="shared" si="0"/>
        <v>40000</v>
      </c>
      <c r="R10" s="42"/>
    </row>
    <row r="11" spans="1:18" x14ac:dyDescent="0.2">
      <c r="A11" s="38">
        <v>10404</v>
      </c>
      <c r="B11" s="38" t="s">
        <v>106</v>
      </c>
      <c r="C11" s="41">
        <v>44565</v>
      </c>
      <c r="D11" s="38">
        <v>198204</v>
      </c>
      <c r="E11" s="42"/>
      <c r="F11" s="42">
        <v>198204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>
        <f t="shared" si="0"/>
        <v>198204</v>
      </c>
      <c r="R11" s="42"/>
    </row>
    <row r="12" spans="1:18" ht="12.75" customHeight="1" x14ac:dyDescent="0.2">
      <c r="A12" s="43">
        <v>10405</v>
      </c>
      <c r="B12" s="43" t="s">
        <v>144</v>
      </c>
      <c r="C12" s="44">
        <v>44565</v>
      </c>
      <c r="D12" s="38">
        <v>90000</v>
      </c>
      <c r="E12" s="46">
        <v>90000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>
        <f t="shared" si="0"/>
        <v>90000</v>
      </c>
      <c r="R12" s="42"/>
    </row>
    <row r="13" spans="1:18" x14ac:dyDescent="0.2">
      <c r="A13" s="43">
        <v>10406</v>
      </c>
      <c r="B13" s="43" t="s">
        <v>143</v>
      </c>
      <c r="C13" s="44">
        <v>44565</v>
      </c>
      <c r="D13" s="43">
        <v>190000</v>
      </c>
      <c r="E13" s="46">
        <v>120000</v>
      </c>
      <c r="F13" s="42"/>
      <c r="G13" s="42"/>
      <c r="H13" s="42"/>
      <c r="I13" s="42"/>
      <c r="J13" s="42">
        <v>35000</v>
      </c>
      <c r="K13" s="42"/>
      <c r="L13" s="42"/>
      <c r="M13" s="42">
        <v>35000</v>
      </c>
      <c r="N13" s="42"/>
      <c r="O13" s="42"/>
      <c r="P13" s="42"/>
      <c r="Q13" s="42">
        <f t="shared" si="0"/>
        <v>190000</v>
      </c>
      <c r="R13" s="42"/>
    </row>
    <row r="14" spans="1:18" ht="15" customHeight="1" x14ac:dyDescent="0.2">
      <c r="A14" s="38">
        <v>10407</v>
      </c>
      <c r="B14" s="38" t="s">
        <v>115</v>
      </c>
      <c r="C14" s="41">
        <v>44565</v>
      </c>
      <c r="D14" s="38">
        <v>214402</v>
      </c>
      <c r="E14" s="42">
        <v>10000</v>
      </c>
      <c r="F14" s="42">
        <v>204402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>
        <f t="shared" si="0"/>
        <v>214402</v>
      </c>
      <c r="R14" s="42"/>
    </row>
    <row r="15" spans="1:18" ht="15" customHeight="1" x14ac:dyDescent="0.2">
      <c r="A15" s="38">
        <v>10408</v>
      </c>
      <c r="B15" s="38" t="s">
        <v>116</v>
      </c>
      <c r="C15" s="41">
        <v>44565</v>
      </c>
      <c r="D15" s="38">
        <v>28600</v>
      </c>
      <c r="E15" s="42">
        <v>5000</v>
      </c>
      <c r="F15" s="42">
        <v>23590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 t="shared" si="0"/>
        <v>28590</v>
      </c>
      <c r="R15" s="42"/>
    </row>
    <row r="16" spans="1:18" x14ac:dyDescent="0.2">
      <c r="A16" s="38">
        <v>10409</v>
      </c>
      <c r="B16" s="38" t="s">
        <v>117</v>
      </c>
      <c r="C16" s="41">
        <v>44566</v>
      </c>
      <c r="D16" s="38">
        <v>190000</v>
      </c>
      <c r="E16" s="42">
        <v>120000</v>
      </c>
      <c r="F16" s="42"/>
      <c r="G16" s="42"/>
      <c r="H16" s="42"/>
      <c r="I16" s="42"/>
      <c r="J16" s="42">
        <v>35000</v>
      </c>
      <c r="K16" s="42"/>
      <c r="L16" s="42"/>
      <c r="M16" s="42">
        <v>35000</v>
      </c>
      <c r="N16" s="42"/>
      <c r="O16" s="42"/>
      <c r="P16" s="42"/>
      <c r="Q16" s="42">
        <f t="shared" si="0"/>
        <v>190000</v>
      </c>
      <c r="R16" s="42"/>
    </row>
    <row r="17" spans="1:18" x14ac:dyDescent="0.2">
      <c r="A17" s="38">
        <v>10410</v>
      </c>
      <c r="B17" s="38" t="s">
        <v>145</v>
      </c>
      <c r="C17" s="41">
        <v>44566</v>
      </c>
      <c r="D17" s="38">
        <v>240000</v>
      </c>
      <c r="E17" s="42">
        <v>240000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>
        <f t="shared" si="0"/>
        <v>240000</v>
      </c>
      <c r="R17" s="42"/>
    </row>
    <row r="18" spans="1:18" x14ac:dyDescent="0.2">
      <c r="A18" s="38">
        <v>10411</v>
      </c>
      <c r="B18" s="38" t="s">
        <v>146</v>
      </c>
      <c r="C18" s="41">
        <v>44566</v>
      </c>
      <c r="D18" s="38">
        <v>101880</v>
      </c>
      <c r="E18" s="42">
        <v>5000</v>
      </c>
      <c r="F18" s="42">
        <v>96880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>
        <f t="shared" si="0"/>
        <v>101880</v>
      </c>
      <c r="R18" s="42"/>
    </row>
    <row r="19" spans="1:18" x14ac:dyDescent="0.2">
      <c r="A19" s="38">
        <v>10412</v>
      </c>
      <c r="B19" s="38" t="s">
        <v>58</v>
      </c>
      <c r="C19" s="41">
        <v>44566</v>
      </c>
      <c r="D19" s="38">
        <v>85984</v>
      </c>
      <c r="E19" s="42"/>
      <c r="F19" s="42"/>
      <c r="G19" s="42">
        <v>85984</v>
      </c>
      <c r="H19" s="42"/>
      <c r="I19" s="42"/>
      <c r="J19" s="42"/>
      <c r="K19" s="42"/>
      <c r="L19" s="42"/>
      <c r="M19" s="42"/>
      <c r="N19" s="42"/>
      <c r="O19" s="42"/>
      <c r="P19" s="42"/>
      <c r="Q19" s="42">
        <f t="shared" si="0"/>
        <v>85984</v>
      </c>
      <c r="R19" s="42"/>
    </row>
    <row r="20" spans="1:18" x14ac:dyDescent="0.2">
      <c r="A20" s="38">
        <v>10413</v>
      </c>
      <c r="B20" s="38" t="s">
        <v>118</v>
      </c>
      <c r="C20" s="41">
        <v>44566</v>
      </c>
      <c r="D20" s="38">
        <v>17040</v>
      </c>
      <c r="E20" s="42">
        <v>5000</v>
      </c>
      <c r="F20" s="42">
        <v>12040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>
        <f t="shared" si="0"/>
        <v>17040</v>
      </c>
      <c r="R20" s="42"/>
    </row>
    <row r="21" spans="1:18" x14ac:dyDescent="0.2">
      <c r="A21" s="38">
        <v>10414</v>
      </c>
      <c r="B21" s="38" t="s">
        <v>119</v>
      </c>
      <c r="C21" s="41">
        <v>44566</v>
      </c>
      <c r="D21" s="38">
        <v>44280</v>
      </c>
      <c r="E21" s="42">
        <v>5000</v>
      </c>
      <c r="F21" s="42">
        <v>39277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>
        <f t="shared" si="0"/>
        <v>44277</v>
      </c>
      <c r="R21" s="42"/>
    </row>
    <row r="22" spans="1:18" x14ac:dyDescent="0.2">
      <c r="A22" s="38">
        <v>10415</v>
      </c>
      <c r="B22" s="38" t="s">
        <v>105</v>
      </c>
      <c r="C22" s="41">
        <v>44566</v>
      </c>
      <c r="D22" s="42">
        <v>178340</v>
      </c>
      <c r="E22" s="42">
        <v>43000</v>
      </c>
      <c r="F22" s="42">
        <v>135340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>
        <f t="shared" si="0"/>
        <v>178340</v>
      </c>
      <c r="R22" s="42"/>
    </row>
    <row r="23" spans="1:18" x14ac:dyDescent="0.2">
      <c r="A23" s="38">
        <v>10416</v>
      </c>
      <c r="B23" s="38" t="s">
        <v>96</v>
      </c>
      <c r="C23" s="41">
        <v>44567</v>
      </c>
      <c r="D23" s="38">
        <v>75915</v>
      </c>
      <c r="E23" s="42"/>
      <c r="F23" s="42">
        <v>75915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>
        <f t="shared" si="0"/>
        <v>75915</v>
      </c>
      <c r="R23" s="42"/>
    </row>
    <row r="24" spans="1:18" x14ac:dyDescent="0.2">
      <c r="A24" s="38">
        <v>10417</v>
      </c>
      <c r="B24" s="38" t="s">
        <v>86</v>
      </c>
      <c r="C24" s="41">
        <v>44567</v>
      </c>
      <c r="D24" s="38">
        <v>103405</v>
      </c>
      <c r="E24" s="42">
        <v>5000</v>
      </c>
      <c r="F24" s="42">
        <v>98405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>
        <f t="shared" si="0"/>
        <v>103405</v>
      </c>
      <c r="R24" s="42"/>
    </row>
    <row r="25" spans="1:18" x14ac:dyDescent="0.2">
      <c r="A25" s="38">
        <v>10418</v>
      </c>
      <c r="B25" s="38" t="s">
        <v>120</v>
      </c>
      <c r="C25" s="41">
        <v>44567</v>
      </c>
      <c r="D25" s="38">
        <v>250000</v>
      </c>
      <c r="E25" s="42">
        <v>250000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>
        <f t="shared" si="0"/>
        <v>250000</v>
      </c>
      <c r="R25" s="42"/>
    </row>
    <row r="26" spans="1:18" x14ac:dyDescent="0.2">
      <c r="A26" s="43">
        <v>10419</v>
      </c>
      <c r="B26" s="43" t="s">
        <v>147</v>
      </c>
      <c r="C26" s="71">
        <v>44567</v>
      </c>
      <c r="D26" s="43">
        <v>415279</v>
      </c>
      <c r="E26" s="46"/>
      <c r="F26" s="42">
        <v>415279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>
        <f t="shared" si="0"/>
        <v>415279</v>
      </c>
      <c r="R26" s="42"/>
    </row>
    <row r="27" spans="1:18" x14ac:dyDescent="0.2">
      <c r="A27" s="38">
        <v>10420</v>
      </c>
      <c r="B27" s="38" t="s">
        <v>122</v>
      </c>
      <c r="C27" s="41">
        <v>44567</v>
      </c>
      <c r="D27" s="38">
        <v>190000</v>
      </c>
      <c r="E27" s="42">
        <v>120000</v>
      </c>
      <c r="F27" s="42"/>
      <c r="G27" s="42"/>
      <c r="H27" s="42"/>
      <c r="I27" s="42"/>
      <c r="J27" s="42">
        <v>35000</v>
      </c>
      <c r="K27" s="42"/>
      <c r="L27" s="42"/>
      <c r="M27" s="42">
        <v>35000</v>
      </c>
      <c r="N27" s="42"/>
      <c r="O27" s="42"/>
      <c r="P27" s="42"/>
      <c r="Q27" s="42">
        <f t="shared" si="0"/>
        <v>190000</v>
      </c>
      <c r="R27" s="42"/>
    </row>
    <row r="28" spans="1:18" x14ac:dyDescent="0.2">
      <c r="A28" s="38">
        <v>10421</v>
      </c>
      <c r="B28" s="38" t="s">
        <v>59</v>
      </c>
      <c r="C28" s="41">
        <v>44567</v>
      </c>
      <c r="D28" s="38">
        <v>99961</v>
      </c>
      <c r="E28" s="42">
        <v>42000</v>
      </c>
      <c r="F28" s="42"/>
      <c r="G28" s="42">
        <v>57961</v>
      </c>
      <c r="H28" s="42"/>
      <c r="I28" s="42"/>
      <c r="J28" s="42"/>
      <c r="K28" s="42"/>
      <c r="L28" s="42"/>
      <c r="M28" s="42"/>
      <c r="N28" s="42"/>
      <c r="O28" s="42"/>
      <c r="P28" s="42"/>
      <c r="Q28" s="42">
        <f t="shared" si="0"/>
        <v>99961</v>
      </c>
      <c r="R28" s="42"/>
    </row>
    <row r="29" spans="1:18" x14ac:dyDescent="0.2">
      <c r="A29" s="38">
        <v>10422</v>
      </c>
      <c r="B29" s="38" t="s">
        <v>61</v>
      </c>
      <c r="C29" s="41">
        <v>44568</v>
      </c>
      <c r="D29" s="38">
        <v>427660</v>
      </c>
      <c r="E29" s="42"/>
      <c r="F29" s="42"/>
      <c r="G29" s="42">
        <v>427654</v>
      </c>
      <c r="H29" s="42"/>
      <c r="I29" s="42"/>
      <c r="J29" s="42"/>
      <c r="K29" s="42"/>
      <c r="L29" s="42"/>
      <c r="M29" s="42"/>
      <c r="N29" s="42"/>
      <c r="O29" s="42"/>
      <c r="P29" s="42"/>
      <c r="Q29" s="42">
        <f t="shared" si="0"/>
        <v>427654</v>
      </c>
      <c r="R29" s="42"/>
    </row>
    <row r="30" spans="1:18" x14ac:dyDescent="0.2">
      <c r="A30" s="38">
        <v>10423</v>
      </c>
      <c r="B30" s="38" t="s">
        <v>111</v>
      </c>
      <c r="C30" s="41">
        <v>44568</v>
      </c>
      <c r="D30" s="38">
        <v>362740</v>
      </c>
      <c r="E30" s="42">
        <v>5000</v>
      </c>
      <c r="F30" s="42">
        <v>67804</v>
      </c>
      <c r="G30" s="42">
        <v>289927</v>
      </c>
      <c r="H30" s="42"/>
      <c r="I30" s="42"/>
      <c r="J30" s="42"/>
      <c r="K30" s="42"/>
      <c r="L30" s="42"/>
      <c r="M30" s="42"/>
      <c r="N30" s="42"/>
      <c r="O30" s="42"/>
      <c r="P30" s="42"/>
      <c r="Q30" s="42">
        <f t="shared" si="0"/>
        <v>362731</v>
      </c>
      <c r="R30" s="42"/>
    </row>
    <row r="31" spans="1:18" x14ac:dyDescent="0.2">
      <c r="A31" s="38">
        <v>10424</v>
      </c>
      <c r="B31" s="38" t="s">
        <v>148</v>
      </c>
      <c r="C31" s="41">
        <v>44568</v>
      </c>
      <c r="D31" s="38">
        <v>4320000</v>
      </c>
      <c r="E31" s="42">
        <v>4320000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>
        <f t="shared" si="0"/>
        <v>4320000</v>
      </c>
      <c r="R31" s="42"/>
    </row>
    <row r="32" spans="1:18" x14ac:dyDescent="0.2">
      <c r="A32" s="38">
        <v>10425</v>
      </c>
      <c r="B32" s="38" t="s">
        <v>149</v>
      </c>
      <c r="C32" s="41">
        <v>44568</v>
      </c>
      <c r="D32" s="38">
        <v>190000</v>
      </c>
      <c r="E32" s="42">
        <v>120000</v>
      </c>
      <c r="F32" s="42"/>
      <c r="G32" s="42"/>
      <c r="H32" s="42"/>
      <c r="I32" s="42"/>
      <c r="J32" s="42">
        <v>35000</v>
      </c>
      <c r="K32" s="42"/>
      <c r="L32" s="42"/>
      <c r="M32" s="42">
        <v>35000</v>
      </c>
      <c r="N32" s="42"/>
      <c r="O32" s="42"/>
      <c r="P32" s="42"/>
      <c r="Q32" s="42">
        <f t="shared" si="0"/>
        <v>190000</v>
      </c>
      <c r="R32" s="42"/>
    </row>
    <row r="33" spans="1:18" x14ac:dyDescent="0.2">
      <c r="A33" s="43">
        <v>10426</v>
      </c>
      <c r="B33" s="43" t="s">
        <v>90</v>
      </c>
      <c r="C33" s="44">
        <v>44568</v>
      </c>
      <c r="D33" s="43">
        <v>47000</v>
      </c>
      <c r="E33" s="42">
        <v>38000</v>
      </c>
      <c r="F33" s="42"/>
      <c r="G33" s="42">
        <v>8993</v>
      </c>
      <c r="H33" s="42"/>
      <c r="I33" s="42"/>
      <c r="J33" s="42"/>
      <c r="K33" s="42"/>
      <c r="L33" s="42"/>
      <c r="M33" s="42"/>
      <c r="N33" s="42"/>
      <c r="O33" s="42"/>
      <c r="P33" s="42"/>
      <c r="Q33" s="42">
        <f t="shared" si="0"/>
        <v>46993</v>
      </c>
      <c r="R33" s="42"/>
    </row>
    <row r="34" spans="1:18" x14ac:dyDescent="0.2">
      <c r="A34" s="38">
        <v>10427</v>
      </c>
      <c r="B34" s="38" t="s">
        <v>102</v>
      </c>
      <c r="C34" s="41">
        <v>44568</v>
      </c>
      <c r="D34" s="38">
        <v>152864</v>
      </c>
      <c r="E34" s="42">
        <v>23000</v>
      </c>
      <c r="F34" s="42"/>
      <c r="G34" s="42">
        <v>129864</v>
      </c>
      <c r="H34" s="42"/>
      <c r="I34" s="42"/>
      <c r="J34" s="42"/>
      <c r="K34" s="42"/>
      <c r="L34" s="42"/>
      <c r="M34" s="42"/>
      <c r="N34" s="42"/>
      <c r="O34" s="42"/>
      <c r="P34" s="42"/>
      <c r="Q34" s="42">
        <f t="shared" si="0"/>
        <v>152864</v>
      </c>
      <c r="R34" s="42"/>
    </row>
    <row r="35" spans="1:18" x14ac:dyDescent="0.2">
      <c r="A35" s="38">
        <v>10428</v>
      </c>
      <c r="B35" s="38" t="s">
        <v>73</v>
      </c>
      <c r="C35" s="41">
        <v>44568</v>
      </c>
      <c r="D35" s="38">
        <v>217423</v>
      </c>
      <c r="E35" s="42">
        <v>70000</v>
      </c>
      <c r="F35" s="42">
        <v>98982</v>
      </c>
      <c r="G35" s="42">
        <v>48441</v>
      </c>
      <c r="H35" s="42"/>
      <c r="I35" s="42"/>
      <c r="J35" s="42"/>
      <c r="K35" s="42"/>
      <c r="L35" s="42"/>
      <c r="M35" s="42"/>
      <c r="N35" s="42"/>
      <c r="O35" s="42"/>
      <c r="P35" s="42"/>
      <c r="Q35" s="42">
        <f t="shared" si="0"/>
        <v>217423</v>
      </c>
      <c r="R35" s="42"/>
    </row>
    <row r="36" spans="1:18" x14ac:dyDescent="0.2">
      <c r="A36" s="38">
        <v>10429</v>
      </c>
      <c r="B36" s="38" t="s">
        <v>74</v>
      </c>
      <c r="C36" s="41">
        <v>44568</v>
      </c>
      <c r="D36" s="38">
        <v>33847</v>
      </c>
      <c r="E36" s="42">
        <v>5000</v>
      </c>
      <c r="F36" s="42">
        <v>58847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>
        <f t="shared" si="0"/>
        <v>63847</v>
      </c>
      <c r="R36" s="42"/>
    </row>
    <row r="37" spans="1:18" x14ac:dyDescent="0.2">
      <c r="A37" s="38">
        <v>10430</v>
      </c>
      <c r="B37" s="38" t="s">
        <v>124</v>
      </c>
      <c r="C37" s="41">
        <v>44568</v>
      </c>
      <c r="D37" s="38">
        <v>646705</v>
      </c>
      <c r="E37" s="42">
        <v>73000</v>
      </c>
      <c r="F37" s="42">
        <v>573705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>
        <f t="shared" si="0"/>
        <v>646705</v>
      </c>
      <c r="R37" s="42"/>
    </row>
    <row r="38" spans="1:18" x14ac:dyDescent="0.2">
      <c r="A38" s="38">
        <v>10431</v>
      </c>
      <c r="B38" s="38" t="s">
        <v>62</v>
      </c>
      <c r="C38" s="41">
        <v>44568</v>
      </c>
      <c r="D38" s="38">
        <v>26234</v>
      </c>
      <c r="E38" s="42">
        <v>5000</v>
      </c>
      <c r="F38" s="42">
        <v>21234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>
        <f t="shared" si="0"/>
        <v>26234</v>
      </c>
      <c r="R38" s="42"/>
    </row>
    <row r="39" spans="1:18" x14ac:dyDescent="0.2">
      <c r="A39" s="38">
        <v>10432</v>
      </c>
      <c r="B39" s="38" t="s">
        <v>65</v>
      </c>
      <c r="C39" s="41">
        <v>44568</v>
      </c>
      <c r="D39" s="38">
        <v>731751</v>
      </c>
      <c r="E39" s="42">
        <v>155000</v>
      </c>
      <c r="F39" s="42">
        <v>431751</v>
      </c>
      <c r="G39" s="42"/>
      <c r="H39" s="42"/>
      <c r="I39" s="42"/>
      <c r="J39" s="42"/>
      <c r="K39" s="42">
        <v>145000</v>
      </c>
      <c r="L39" s="42"/>
      <c r="M39" s="42"/>
      <c r="N39" s="42"/>
      <c r="O39" s="42"/>
      <c r="P39" s="42"/>
      <c r="Q39" s="42">
        <f t="shared" si="0"/>
        <v>731751</v>
      </c>
      <c r="R39" s="42"/>
    </row>
    <row r="40" spans="1:18" x14ac:dyDescent="0.2">
      <c r="A40" s="38">
        <v>10433</v>
      </c>
      <c r="B40" s="38" t="s">
        <v>125</v>
      </c>
      <c r="C40" s="4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>
        <f t="shared" si="0"/>
        <v>0</v>
      </c>
      <c r="R40" s="42"/>
    </row>
    <row r="41" spans="1:18" x14ac:dyDescent="0.2">
      <c r="A41" s="38">
        <v>10434</v>
      </c>
      <c r="B41" s="38" t="s">
        <v>150</v>
      </c>
      <c r="C41" s="41">
        <v>44568</v>
      </c>
      <c r="D41" s="38">
        <v>1375501</v>
      </c>
      <c r="E41" s="42">
        <v>100000</v>
      </c>
      <c r="F41" s="42">
        <v>1275501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>
        <f t="shared" si="0"/>
        <v>1375501</v>
      </c>
      <c r="R41" s="42"/>
    </row>
    <row r="42" spans="1:18" x14ac:dyDescent="0.2">
      <c r="A42" s="38">
        <v>10435</v>
      </c>
      <c r="B42" s="38" t="s">
        <v>151</v>
      </c>
      <c r="C42" s="41">
        <v>44568</v>
      </c>
      <c r="D42" s="38">
        <v>5432534</v>
      </c>
      <c r="E42" s="42">
        <v>278000</v>
      </c>
      <c r="F42" s="42">
        <v>5154534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>
        <f t="shared" si="0"/>
        <v>5432534</v>
      </c>
      <c r="R42" s="42"/>
    </row>
    <row r="43" spans="1:18" x14ac:dyDescent="0.2">
      <c r="A43" s="38">
        <v>10436</v>
      </c>
      <c r="B43" s="38" t="s">
        <v>126</v>
      </c>
      <c r="C43" s="41">
        <v>44568</v>
      </c>
      <c r="D43" s="38">
        <v>540960</v>
      </c>
      <c r="E43" s="42">
        <v>95000</v>
      </c>
      <c r="F43" s="42">
        <v>445960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>
        <f t="shared" si="0"/>
        <v>540960</v>
      </c>
      <c r="R43" s="42"/>
    </row>
    <row r="44" spans="1:18" x14ac:dyDescent="0.2">
      <c r="A44" s="38">
        <v>10437</v>
      </c>
      <c r="B44" s="38" t="s">
        <v>109</v>
      </c>
      <c r="C44" s="41">
        <v>150000</v>
      </c>
      <c r="D44" s="38">
        <v>150000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150000</v>
      </c>
      <c r="Q44" s="42">
        <f t="shared" si="0"/>
        <v>150000</v>
      </c>
      <c r="R44" s="42"/>
    </row>
    <row r="45" spans="1:18" x14ac:dyDescent="0.2">
      <c r="A45" s="38">
        <v>10438</v>
      </c>
      <c r="B45" s="38" t="s">
        <v>152</v>
      </c>
      <c r="C45" s="41">
        <v>44568</v>
      </c>
      <c r="D45" s="38">
        <v>548503</v>
      </c>
      <c r="E45" s="42">
        <v>25000</v>
      </c>
      <c r="F45" s="42">
        <v>523503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>
        <f t="shared" si="0"/>
        <v>548503</v>
      </c>
      <c r="R45" s="42"/>
    </row>
    <row r="46" spans="1:18" x14ac:dyDescent="0.2">
      <c r="A46" s="43">
        <v>10439</v>
      </c>
      <c r="B46" s="43" t="s">
        <v>63</v>
      </c>
      <c r="C46" s="44">
        <v>44568</v>
      </c>
      <c r="D46" s="43">
        <v>709882</v>
      </c>
      <c r="E46" s="46">
        <v>30000</v>
      </c>
      <c r="F46" s="42">
        <v>679882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>
        <f t="shared" si="0"/>
        <v>709882</v>
      </c>
      <c r="R46" s="42"/>
    </row>
    <row r="47" spans="1:18" x14ac:dyDescent="0.2">
      <c r="A47" s="38">
        <v>10440</v>
      </c>
      <c r="B47" s="38" t="s">
        <v>87</v>
      </c>
      <c r="C47" s="41">
        <v>44568</v>
      </c>
      <c r="D47" s="38">
        <v>91778</v>
      </c>
      <c r="E47" s="42">
        <v>5000</v>
      </c>
      <c r="F47" s="42">
        <v>86778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>
        <f t="shared" si="0"/>
        <v>91778</v>
      </c>
      <c r="R47" s="42"/>
    </row>
    <row r="48" spans="1:18" x14ac:dyDescent="0.2">
      <c r="A48" s="38">
        <v>10441</v>
      </c>
      <c r="B48" s="38" t="s">
        <v>153</v>
      </c>
      <c r="C48" s="41">
        <v>44571</v>
      </c>
      <c r="D48" s="38">
        <v>92320</v>
      </c>
      <c r="E48" s="42">
        <v>5000</v>
      </c>
      <c r="F48" s="42">
        <v>87318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>
        <f t="shared" si="0"/>
        <v>92318</v>
      </c>
      <c r="R48" s="42"/>
    </row>
    <row r="49" spans="1:18" x14ac:dyDescent="0.2">
      <c r="A49" s="38">
        <v>10442</v>
      </c>
      <c r="B49" s="38" t="s">
        <v>154</v>
      </c>
      <c r="C49" s="41">
        <v>44571</v>
      </c>
      <c r="D49" s="38">
        <v>60230</v>
      </c>
      <c r="E49" s="46">
        <v>46000</v>
      </c>
      <c r="F49" s="42"/>
      <c r="G49" s="42">
        <v>14230</v>
      </c>
      <c r="H49" s="42"/>
      <c r="I49" s="42"/>
      <c r="J49" s="42"/>
      <c r="K49" s="42"/>
      <c r="L49" s="42"/>
      <c r="M49" s="42"/>
      <c r="N49" s="42"/>
      <c r="O49" s="42"/>
      <c r="P49" s="42"/>
      <c r="Q49" s="42">
        <f t="shared" si="0"/>
        <v>60230</v>
      </c>
      <c r="R49" s="42"/>
    </row>
    <row r="50" spans="1:18" x14ac:dyDescent="0.2">
      <c r="A50" s="38">
        <v>10443</v>
      </c>
      <c r="B50" s="38" t="s">
        <v>155</v>
      </c>
      <c r="C50" s="41">
        <v>44571</v>
      </c>
      <c r="D50" s="38">
        <v>657952</v>
      </c>
      <c r="E50" s="46">
        <v>53000</v>
      </c>
      <c r="F50" s="42">
        <v>604952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>
        <f t="shared" si="0"/>
        <v>657952</v>
      </c>
      <c r="R50" s="42"/>
    </row>
    <row r="51" spans="1:18" x14ac:dyDescent="0.2">
      <c r="A51" s="38">
        <v>10444</v>
      </c>
      <c r="B51" s="38" t="s">
        <v>155</v>
      </c>
      <c r="C51" s="41">
        <v>44571</v>
      </c>
      <c r="D51" s="38">
        <v>2041680</v>
      </c>
      <c r="E51" s="46"/>
      <c r="F51" s="42"/>
      <c r="G51" s="42">
        <v>2041680</v>
      </c>
      <c r="H51" s="42"/>
      <c r="I51" s="42"/>
      <c r="J51" s="42"/>
      <c r="K51" s="42"/>
      <c r="L51" s="42"/>
      <c r="M51" s="42"/>
      <c r="N51" s="42"/>
      <c r="O51" s="42"/>
      <c r="P51" s="42"/>
      <c r="Q51" s="42">
        <f t="shared" si="0"/>
        <v>2041680</v>
      </c>
      <c r="R51" s="42"/>
    </row>
    <row r="52" spans="1:18" x14ac:dyDescent="0.2">
      <c r="A52" s="47">
        <v>10445</v>
      </c>
      <c r="B52" s="47" t="s">
        <v>88</v>
      </c>
      <c r="C52" s="48">
        <v>44571</v>
      </c>
      <c r="D52" s="47">
        <v>316952</v>
      </c>
      <c r="E52" s="49">
        <v>58000</v>
      </c>
      <c r="F52" s="49">
        <v>258952</v>
      </c>
      <c r="G52" s="49"/>
      <c r="H52" s="49"/>
      <c r="I52" s="49"/>
      <c r="J52" s="49"/>
      <c r="K52" s="49"/>
      <c r="L52" s="49"/>
      <c r="M52" s="49"/>
      <c r="N52" s="49"/>
      <c r="O52" s="49"/>
      <c r="P52" s="42"/>
      <c r="Q52" s="42">
        <f t="shared" si="0"/>
        <v>316952</v>
      </c>
      <c r="R52" s="42"/>
    </row>
    <row r="53" spans="1:18" x14ac:dyDescent="0.2">
      <c r="A53" s="38">
        <v>10446</v>
      </c>
      <c r="B53" s="38" t="s">
        <v>67</v>
      </c>
      <c r="C53" s="41">
        <v>44571</v>
      </c>
      <c r="D53" s="47">
        <v>957118</v>
      </c>
      <c r="E53" s="42">
        <v>175000</v>
      </c>
      <c r="F53" s="42">
        <v>487565</v>
      </c>
      <c r="G53" s="42">
        <v>294553</v>
      </c>
      <c r="H53" s="42"/>
      <c r="I53" s="42"/>
      <c r="J53" s="42"/>
      <c r="K53" s="42"/>
      <c r="L53" s="42"/>
      <c r="M53" s="42"/>
      <c r="N53" s="42"/>
      <c r="O53" s="42"/>
      <c r="P53" s="42"/>
      <c r="Q53" s="42">
        <f t="shared" si="0"/>
        <v>957118</v>
      </c>
      <c r="R53" s="42"/>
    </row>
    <row r="54" spans="1:18" x14ac:dyDescent="0.2">
      <c r="A54" s="38">
        <v>10447</v>
      </c>
      <c r="B54" s="38" t="s">
        <v>78</v>
      </c>
      <c r="C54" s="41">
        <v>44571</v>
      </c>
      <c r="D54" s="38">
        <v>11419173</v>
      </c>
      <c r="E54" s="42">
        <v>210000</v>
      </c>
      <c r="F54" s="42">
        <v>11209173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>
        <f t="shared" si="0"/>
        <v>11419173</v>
      </c>
      <c r="R54" s="42"/>
    </row>
    <row r="55" spans="1:18" x14ac:dyDescent="0.2">
      <c r="A55" s="38">
        <v>10448</v>
      </c>
      <c r="B55" s="38" t="s">
        <v>104</v>
      </c>
      <c r="C55" s="41">
        <v>44571</v>
      </c>
      <c r="D55" s="38">
        <v>6958969</v>
      </c>
      <c r="E55" s="42">
        <v>93000</v>
      </c>
      <c r="F55" s="42">
        <v>602896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>
        <f t="shared" si="0"/>
        <v>695896</v>
      </c>
      <c r="R55" s="42"/>
    </row>
    <row r="56" spans="1:18" x14ac:dyDescent="0.2">
      <c r="A56" s="38">
        <v>10449</v>
      </c>
      <c r="B56" s="38" t="s">
        <v>89</v>
      </c>
      <c r="C56" s="41">
        <v>44571</v>
      </c>
      <c r="D56" s="38">
        <v>136455</v>
      </c>
      <c r="E56" s="42">
        <v>50000</v>
      </c>
      <c r="F56" s="42">
        <v>86455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>
        <f t="shared" si="0"/>
        <v>136455</v>
      </c>
      <c r="R56" s="42"/>
    </row>
    <row r="57" spans="1:18" x14ac:dyDescent="0.2">
      <c r="A57" s="38">
        <v>10450</v>
      </c>
      <c r="B57" s="38" t="s">
        <v>156</v>
      </c>
      <c r="C57" s="41">
        <v>44571</v>
      </c>
      <c r="D57" s="38">
        <v>587915</v>
      </c>
      <c r="E57" s="42">
        <v>80000</v>
      </c>
      <c r="F57" s="42">
        <v>507915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>
        <f t="shared" si="0"/>
        <v>587915</v>
      </c>
      <c r="R57" s="42"/>
    </row>
    <row r="58" spans="1:18" x14ac:dyDescent="0.2">
      <c r="A58" s="38">
        <v>10451</v>
      </c>
      <c r="B58" s="38" t="s">
        <v>129</v>
      </c>
      <c r="C58" s="41">
        <v>44571</v>
      </c>
      <c r="D58" s="38">
        <v>132209</v>
      </c>
      <c r="E58" s="42">
        <v>5000</v>
      </c>
      <c r="F58" s="42">
        <v>127209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>
        <f t="shared" si="0"/>
        <v>132209</v>
      </c>
      <c r="R58" s="42"/>
    </row>
    <row r="59" spans="1:18" x14ac:dyDescent="0.2">
      <c r="A59" s="38">
        <v>10452</v>
      </c>
      <c r="B59" s="38" t="s">
        <v>72</v>
      </c>
      <c r="C59" s="41">
        <v>44571</v>
      </c>
      <c r="D59" s="38">
        <v>853405</v>
      </c>
      <c r="E59" s="42">
        <v>118000</v>
      </c>
      <c r="F59" s="42">
        <v>735403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>
        <f t="shared" si="0"/>
        <v>853403</v>
      </c>
      <c r="R59" s="42"/>
    </row>
    <row r="60" spans="1:18" x14ac:dyDescent="0.2">
      <c r="A60" s="38">
        <v>10453</v>
      </c>
      <c r="B60" s="38" t="s">
        <v>66</v>
      </c>
      <c r="C60" s="41">
        <v>44571</v>
      </c>
      <c r="D60" s="38">
        <v>922958</v>
      </c>
      <c r="E60" s="42"/>
      <c r="F60" s="42"/>
      <c r="G60" s="42">
        <v>922958</v>
      </c>
      <c r="H60" s="42"/>
      <c r="I60" s="42"/>
      <c r="J60" s="42"/>
      <c r="K60" s="42"/>
      <c r="L60" s="42"/>
      <c r="M60" s="42"/>
      <c r="N60" s="42"/>
      <c r="O60" s="42"/>
      <c r="P60" s="42"/>
      <c r="Q60" s="42">
        <f t="shared" si="0"/>
        <v>922958</v>
      </c>
      <c r="R60" s="42"/>
    </row>
    <row r="61" spans="1:18" x14ac:dyDescent="0.2">
      <c r="A61" s="38">
        <v>10454</v>
      </c>
      <c r="B61" s="38" t="s">
        <v>66</v>
      </c>
      <c r="C61" s="41">
        <v>44571</v>
      </c>
      <c r="D61" s="38">
        <v>203405</v>
      </c>
      <c r="E61" s="42">
        <v>10000</v>
      </c>
      <c r="F61" s="42">
        <v>193405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>
        <f t="shared" si="0"/>
        <v>203405</v>
      </c>
      <c r="R61" s="42"/>
    </row>
    <row r="62" spans="1:18" x14ac:dyDescent="0.2">
      <c r="A62" s="38">
        <v>10455</v>
      </c>
      <c r="B62" s="38" t="s">
        <v>77</v>
      </c>
      <c r="C62" s="41">
        <v>44571</v>
      </c>
      <c r="D62" s="38">
        <v>1921319</v>
      </c>
      <c r="E62" s="42">
        <v>95000</v>
      </c>
      <c r="F62" s="42">
        <v>1826319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>
        <f t="shared" si="0"/>
        <v>1921319</v>
      </c>
      <c r="R62" s="42"/>
    </row>
    <row r="63" spans="1:18" x14ac:dyDescent="0.2">
      <c r="A63" s="38">
        <v>10456</v>
      </c>
      <c r="B63" s="38" t="s">
        <v>79</v>
      </c>
      <c r="C63" s="4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>
        <f t="shared" si="0"/>
        <v>0</v>
      </c>
      <c r="R63" s="42"/>
    </row>
    <row r="64" spans="1:18" x14ac:dyDescent="0.2">
      <c r="A64" s="38">
        <v>10457</v>
      </c>
      <c r="B64" s="38" t="s">
        <v>68</v>
      </c>
      <c r="C64" s="41">
        <v>44571</v>
      </c>
      <c r="D64" s="38">
        <v>413623</v>
      </c>
      <c r="E64" s="42">
        <v>81000</v>
      </c>
      <c r="F64" s="42">
        <v>332623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>
        <f t="shared" si="0"/>
        <v>413623</v>
      </c>
      <c r="R64" s="42"/>
    </row>
    <row r="65" spans="1:29" x14ac:dyDescent="0.2">
      <c r="A65" s="38">
        <v>10458</v>
      </c>
      <c r="B65" s="38" t="s">
        <v>76</v>
      </c>
      <c r="C65" s="41">
        <v>44571</v>
      </c>
      <c r="D65" s="38">
        <v>653685</v>
      </c>
      <c r="E65" s="42">
        <v>35000</v>
      </c>
      <c r="F65" s="42">
        <v>618685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>
        <f t="shared" si="0"/>
        <v>653685</v>
      </c>
      <c r="R65" s="42"/>
    </row>
    <row r="66" spans="1:29" x14ac:dyDescent="0.2">
      <c r="A66" s="38">
        <v>10459</v>
      </c>
      <c r="B66" s="38" t="s">
        <v>83</v>
      </c>
      <c r="C66" s="41">
        <v>44571</v>
      </c>
      <c r="D66" s="38">
        <v>136380</v>
      </c>
      <c r="E66" s="42">
        <v>28000</v>
      </c>
      <c r="F66" s="42">
        <v>108380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>
        <f t="shared" si="0"/>
        <v>136380</v>
      </c>
      <c r="R66" s="42"/>
    </row>
    <row r="67" spans="1:29" x14ac:dyDescent="0.2">
      <c r="A67" s="38">
        <v>10460</v>
      </c>
      <c r="B67" s="38" t="s">
        <v>81</v>
      </c>
      <c r="C67" s="41">
        <v>44571</v>
      </c>
      <c r="D67" s="38">
        <v>103555</v>
      </c>
      <c r="E67" s="42">
        <v>5000</v>
      </c>
      <c r="F67" s="42">
        <v>98555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>
        <f t="shared" si="0"/>
        <v>103555</v>
      </c>
      <c r="R67" s="42"/>
    </row>
    <row r="68" spans="1:29" x14ac:dyDescent="0.2">
      <c r="A68" s="38">
        <v>10461</v>
      </c>
      <c r="B68" s="38" t="s">
        <v>130</v>
      </c>
      <c r="C68" s="41">
        <v>44571</v>
      </c>
      <c r="D68" s="38">
        <v>643458</v>
      </c>
      <c r="E68" s="42">
        <v>15000</v>
      </c>
      <c r="F68" s="42">
        <v>628458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>
        <f t="shared" si="0"/>
        <v>643458</v>
      </c>
      <c r="R68" s="42"/>
    </row>
    <row r="69" spans="1:29" x14ac:dyDescent="0.2">
      <c r="A69" s="38">
        <v>10462</v>
      </c>
      <c r="B69" s="38" t="s">
        <v>131</v>
      </c>
      <c r="C69" s="41">
        <v>44571</v>
      </c>
      <c r="D69" s="38">
        <v>48675</v>
      </c>
      <c r="E69" s="42">
        <v>5000</v>
      </c>
      <c r="F69" s="42">
        <v>43675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>
        <f t="shared" ref="Q69:Q133" si="1">SUM(E69:P69)</f>
        <v>48675</v>
      </c>
      <c r="R69" s="42"/>
    </row>
    <row r="70" spans="1:29" x14ac:dyDescent="0.2">
      <c r="A70" s="38">
        <v>10463</v>
      </c>
      <c r="B70" s="38" t="s">
        <v>85</v>
      </c>
      <c r="C70" s="41">
        <v>44571</v>
      </c>
      <c r="D70" s="38">
        <v>1022045</v>
      </c>
      <c r="E70" s="42">
        <v>65500</v>
      </c>
      <c r="F70" s="42">
        <v>956545</v>
      </c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>
        <f t="shared" si="1"/>
        <v>1022045</v>
      </c>
      <c r="R70" s="42"/>
    </row>
    <row r="71" spans="1:29" x14ac:dyDescent="0.2">
      <c r="A71" s="38">
        <v>10464</v>
      </c>
      <c r="B71" s="38" t="s">
        <v>92</v>
      </c>
      <c r="C71" s="41">
        <v>44571</v>
      </c>
      <c r="D71" s="38">
        <v>1510749</v>
      </c>
      <c r="E71" s="42">
        <v>93000</v>
      </c>
      <c r="F71" s="42">
        <v>1417749</v>
      </c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>
        <f t="shared" si="1"/>
        <v>1510749</v>
      </c>
      <c r="R71" s="42"/>
    </row>
    <row r="72" spans="1:29" x14ac:dyDescent="0.2">
      <c r="A72" s="38">
        <v>10465</v>
      </c>
      <c r="B72" s="38" t="s">
        <v>75</v>
      </c>
      <c r="C72" s="41">
        <v>44571</v>
      </c>
      <c r="D72" s="38">
        <v>90397</v>
      </c>
      <c r="E72" s="42">
        <v>5000</v>
      </c>
      <c r="F72" s="42">
        <v>85397</v>
      </c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>
        <f t="shared" si="1"/>
        <v>90397</v>
      </c>
      <c r="R72" s="42"/>
    </row>
    <row r="73" spans="1:29" x14ac:dyDescent="0.2">
      <c r="A73" s="38">
        <v>10466</v>
      </c>
      <c r="B73" s="38" t="s">
        <v>79</v>
      </c>
      <c r="C73" s="41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>
        <f t="shared" si="1"/>
        <v>0</v>
      </c>
      <c r="R73" s="42"/>
    </row>
    <row r="74" spans="1:29" x14ac:dyDescent="0.2">
      <c r="A74" s="38">
        <v>10467</v>
      </c>
      <c r="B74" s="38" t="s">
        <v>157</v>
      </c>
      <c r="C74" s="41">
        <v>44571</v>
      </c>
      <c r="D74" s="38">
        <v>75415</v>
      </c>
      <c r="E74" s="42"/>
      <c r="F74" s="42">
        <v>75415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>
        <f t="shared" si="1"/>
        <v>75415</v>
      </c>
      <c r="R74" s="42"/>
    </row>
    <row r="75" spans="1:29" x14ac:dyDescent="0.2">
      <c r="A75" s="38">
        <v>10468</v>
      </c>
      <c r="B75" s="38" t="s">
        <v>158</v>
      </c>
      <c r="C75" s="41">
        <v>44571</v>
      </c>
      <c r="D75" s="38">
        <v>262348</v>
      </c>
      <c r="E75" s="42"/>
      <c r="F75" s="42">
        <v>262348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>
        <f t="shared" si="1"/>
        <v>262348</v>
      </c>
      <c r="R75" s="42"/>
    </row>
    <row r="76" spans="1:29" x14ac:dyDescent="0.2">
      <c r="A76" s="38">
        <v>10469</v>
      </c>
      <c r="B76" s="38" t="s">
        <v>132</v>
      </c>
      <c r="C76" s="41">
        <v>44571</v>
      </c>
      <c r="D76" s="38">
        <v>40000</v>
      </c>
      <c r="E76" s="42">
        <v>40000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>
        <f t="shared" si="1"/>
        <v>40000</v>
      </c>
      <c r="R76" s="42"/>
    </row>
    <row r="77" spans="1:29" x14ac:dyDescent="0.2">
      <c r="A77" s="38">
        <v>10470</v>
      </c>
      <c r="B77" s="38" t="s">
        <v>133</v>
      </c>
      <c r="C77" s="41">
        <v>44571</v>
      </c>
      <c r="D77" s="38">
        <v>111870</v>
      </c>
      <c r="E77" s="42">
        <v>60000</v>
      </c>
      <c r="F77" s="42">
        <v>51870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>
        <f t="shared" si="1"/>
        <v>111870</v>
      </c>
      <c r="R77" s="42"/>
      <c r="AC77" s="38">
        <v>145</v>
      </c>
    </row>
    <row r="78" spans="1:29" x14ac:dyDescent="0.2">
      <c r="A78" s="38">
        <v>10471</v>
      </c>
      <c r="B78" s="38" t="s">
        <v>79</v>
      </c>
      <c r="C78" s="41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>
        <f t="shared" si="1"/>
        <v>0</v>
      </c>
      <c r="R78" s="42"/>
    </row>
    <row r="79" spans="1:29" x14ac:dyDescent="0.2">
      <c r="A79" s="38">
        <v>10472</v>
      </c>
      <c r="B79" s="38" t="s">
        <v>64</v>
      </c>
      <c r="C79" s="41">
        <v>44571</v>
      </c>
      <c r="D79" s="38">
        <v>5069374</v>
      </c>
      <c r="E79" s="42">
        <v>165000</v>
      </c>
      <c r="F79" s="42">
        <v>4904374</v>
      </c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>
        <f t="shared" si="1"/>
        <v>5069374</v>
      </c>
      <c r="R79" s="42"/>
    </row>
    <row r="80" spans="1:29" x14ac:dyDescent="0.2">
      <c r="A80" s="38">
        <v>10473</v>
      </c>
      <c r="B80" s="38" t="s">
        <v>93</v>
      </c>
      <c r="C80" s="41">
        <v>44571</v>
      </c>
      <c r="D80" s="38">
        <v>5266732</v>
      </c>
      <c r="E80" s="42">
        <v>297000</v>
      </c>
      <c r="F80" s="42">
        <v>4839732</v>
      </c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>
        <v>5281732</v>
      </c>
      <c r="R80" s="42"/>
    </row>
    <row r="81" spans="1:18" x14ac:dyDescent="0.2">
      <c r="A81" s="38">
        <v>10474</v>
      </c>
      <c r="B81" s="38" t="s">
        <v>95</v>
      </c>
      <c r="C81" s="41">
        <v>44571</v>
      </c>
      <c r="D81" s="38">
        <v>72440</v>
      </c>
      <c r="E81" s="42">
        <v>5000</v>
      </c>
      <c r="F81" s="42">
        <v>67434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>
        <f t="shared" si="1"/>
        <v>72434</v>
      </c>
      <c r="R81" s="42"/>
    </row>
    <row r="82" spans="1:18" x14ac:dyDescent="0.2">
      <c r="A82" s="38">
        <v>10475</v>
      </c>
      <c r="B82" s="38" t="s">
        <v>94</v>
      </c>
      <c r="C82" s="41">
        <v>44571</v>
      </c>
      <c r="D82" s="38">
        <v>795624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>
        <f t="shared" si="1"/>
        <v>0</v>
      </c>
      <c r="R82" s="42"/>
    </row>
    <row r="83" spans="1:18" x14ac:dyDescent="0.2">
      <c r="A83" s="38">
        <v>10476</v>
      </c>
      <c r="B83" s="38" t="s">
        <v>97</v>
      </c>
      <c r="C83" s="41">
        <v>44571</v>
      </c>
      <c r="D83" s="38">
        <v>308000</v>
      </c>
      <c r="E83" s="42">
        <v>60000</v>
      </c>
      <c r="F83" s="42">
        <v>247731</v>
      </c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>
        <f t="shared" si="1"/>
        <v>307731</v>
      </c>
      <c r="R83" s="42"/>
    </row>
    <row r="84" spans="1:18" x14ac:dyDescent="0.2">
      <c r="A84" s="38">
        <v>10477</v>
      </c>
      <c r="B84" s="38" t="s">
        <v>81</v>
      </c>
      <c r="C84" s="41">
        <v>44571</v>
      </c>
      <c r="D84" s="38">
        <v>103555</v>
      </c>
      <c r="E84" s="42">
        <v>5000</v>
      </c>
      <c r="F84" s="42">
        <v>98555</v>
      </c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>
        <f t="shared" si="1"/>
        <v>103555</v>
      </c>
      <c r="R84" s="42"/>
    </row>
    <row r="85" spans="1:18" x14ac:dyDescent="0.2">
      <c r="A85" s="38">
        <v>10478</v>
      </c>
      <c r="B85" s="38" t="s">
        <v>159</v>
      </c>
      <c r="C85" s="41">
        <v>44571</v>
      </c>
      <c r="D85" s="38">
        <v>77764</v>
      </c>
      <c r="E85" s="42">
        <v>23000</v>
      </c>
      <c r="F85" s="42">
        <v>54764</v>
      </c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>
        <f t="shared" si="1"/>
        <v>77764</v>
      </c>
      <c r="R85" s="42"/>
    </row>
    <row r="86" spans="1:18" x14ac:dyDescent="0.2">
      <c r="A86" s="38">
        <v>10479</v>
      </c>
      <c r="B86" s="38" t="s">
        <v>160</v>
      </c>
      <c r="C86" s="41">
        <v>44571</v>
      </c>
      <c r="D86" s="38">
        <v>26905</v>
      </c>
      <c r="E86" s="42">
        <v>29000</v>
      </c>
      <c r="F86" s="42">
        <v>197905</v>
      </c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>
        <f t="shared" si="1"/>
        <v>226905</v>
      </c>
      <c r="R86" s="42"/>
    </row>
    <row r="87" spans="1:18" x14ac:dyDescent="0.2">
      <c r="A87" s="38">
        <v>10480</v>
      </c>
      <c r="B87" s="38" t="s">
        <v>135</v>
      </c>
      <c r="C87" s="41">
        <v>44571</v>
      </c>
      <c r="D87" s="38">
        <v>1983789</v>
      </c>
      <c r="E87" s="42">
        <v>98000</v>
      </c>
      <c r="F87" s="42">
        <v>1885789</v>
      </c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>
        <f t="shared" si="1"/>
        <v>1983789</v>
      </c>
      <c r="R87" s="42"/>
    </row>
    <row r="88" spans="1:18" x14ac:dyDescent="0.2">
      <c r="A88" s="38">
        <v>10481</v>
      </c>
      <c r="B88" s="38" t="s">
        <v>110</v>
      </c>
      <c r="C88" s="41">
        <v>44571</v>
      </c>
      <c r="D88" s="38">
        <v>500522</v>
      </c>
      <c r="E88" s="42">
        <v>73260</v>
      </c>
      <c r="F88" s="42">
        <v>427262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>
        <f t="shared" si="1"/>
        <v>500522</v>
      </c>
      <c r="R88" s="42"/>
    </row>
    <row r="89" spans="1:18" x14ac:dyDescent="0.2">
      <c r="A89" s="38">
        <v>10482</v>
      </c>
      <c r="B89" s="38" t="s">
        <v>70</v>
      </c>
      <c r="C89" s="41">
        <v>44571</v>
      </c>
      <c r="D89" s="38">
        <v>87500</v>
      </c>
      <c r="E89" s="42">
        <v>48000</v>
      </c>
      <c r="F89" s="42"/>
      <c r="G89" s="42">
        <v>39447</v>
      </c>
      <c r="H89" s="42"/>
      <c r="I89" s="42"/>
      <c r="J89" s="42"/>
      <c r="K89" s="42"/>
      <c r="L89" s="42"/>
      <c r="M89" s="42"/>
      <c r="N89" s="42"/>
      <c r="O89" s="42"/>
      <c r="P89" s="42"/>
      <c r="Q89" s="42">
        <f t="shared" si="1"/>
        <v>87447</v>
      </c>
      <c r="R89" s="42"/>
    </row>
    <row r="90" spans="1:18" x14ac:dyDescent="0.2">
      <c r="A90" s="38">
        <v>10483</v>
      </c>
      <c r="B90" s="38" t="s">
        <v>101</v>
      </c>
      <c r="C90" s="41">
        <v>44571</v>
      </c>
      <c r="D90" s="38">
        <v>30475</v>
      </c>
      <c r="E90" s="42">
        <v>23000</v>
      </c>
      <c r="F90" s="42"/>
      <c r="G90" s="42">
        <v>7475</v>
      </c>
      <c r="H90" s="42"/>
      <c r="I90" s="42"/>
      <c r="J90" s="42"/>
      <c r="K90" s="42"/>
      <c r="L90" s="42"/>
      <c r="M90" s="42"/>
      <c r="N90" s="42"/>
      <c r="O90" s="42"/>
      <c r="P90" s="42"/>
      <c r="Q90" s="42">
        <f t="shared" si="1"/>
        <v>30475</v>
      </c>
      <c r="R90" s="42"/>
    </row>
    <row r="91" spans="1:18" x14ac:dyDescent="0.2">
      <c r="A91" s="38">
        <v>10484</v>
      </c>
      <c r="B91" s="38" t="s">
        <v>161</v>
      </c>
      <c r="C91" s="41">
        <v>44571</v>
      </c>
      <c r="D91" s="38">
        <v>176175</v>
      </c>
      <c r="E91" s="42">
        <v>35000</v>
      </c>
      <c r="F91" s="42">
        <v>73411</v>
      </c>
      <c r="G91" s="42">
        <v>67764</v>
      </c>
      <c r="H91" s="42"/>
      <c r="I91" s="42"/>
      <c r="J91" s="42"/>
      <c r="K91" s="42"/>
      <c r="L91" s="42"/>
      <c r="M91" s="42"/>
      <c r="N91" s="42"/>
      <c r="O91" s="42"/>
      <c r="P91" s="42"/>
      <c r="Q91" s="42">
        <f t="shared" si="1"/>
        <v>176175</v>
      </c>
      <c r="R91" s="42"/>
    </row>
    <row r="92" spans="1:18" x14ac:dyDescent="0.2">
      <c r="A92" s="38">
        <v>10485</v>
      </c>
      <c r="B92" s="38" t="s">
        <v>136</v>
      </c>
      <c r="C92" s="41">
        <v>44571</v>
      </c>
      <c r="D92" s="38">
        <v>80994</v>
      </c>
      <c r="E92" s="42"/>
      <c r="F92" s="42">
        <v>72804</v>
      </c>
      <c r="G92" s="42">
        <v>8190</v>
      </c>
      <c r="H92" s="42"/>
      <c r="I92" s="42"/>
      <c r="J92" s="42"/>
      <c r="K92" s="42"/>
      <c r="L92" s="42"/>
      <c r="M92" s="42"/>
      <c r="N92" s="42"/>
      <c r="O92" s="42"/>
      <c r="P92" s="42"/>
      <c r="Q92" s="42">
        <f t="shared" si="1"/>
        <v>80994</v>
      </c>
      <c r="R92" s="42"/>
    </row>
    <row r="93" spans="1:18" x14ac:dyDescent="0.2">
      <c r="A93" s="47">
        <v>10486</v>
      </c>
      <c r="B93" s="47" t="s">
        <v>162</v>
      </c>
      <c r="C93" s="48">
        <v>44571</v>
      </c>
      <c r="D93" s="47">
        <v>35731</v>
      </c>
      <c r="E93" s="49">
        <v>5000</v>
      </c>
      <c r="F93" s="49">
        <v>20187</v>
      </c>
      <c r="G93" s="49"/>
      <c r="H93" s="49"/>
      <c r="I93" s="49"/>
      <c r="J93" s="49"/>
      <c r="K93" s="49"/>
      <c r="L93" s="49"/>
      <c r="M93" s="49"/>
      <c r="N93" s="49"/>
      <c r="O93" s="49"/>
      <c r="P93" s="42"/>
      <c r="Q93" s="42">
        <f t="shared" si="1"/>
        <v>25187</v>
      </c>
      <c r="R93" s="42"/>
    </row>
    <row r="94" spans="1:18" x14ac:dyDescent="0.2">
      <c r="A94" s="38">
        <v>10487</v>
      </c>
      <c r="B94" s="38" t="s">
        <v>64</v>
      </c>
      <c r="C94" s="41">
        <v>44571</v>
      </c>
      <c r="D94" s="38">
        <v>1106015</v>
      </c>
      <c r="E94" s="42"/>
      <c r="F94" s="42"/>
      <c r="G94" s="42">
        <v>1106015</v>
      </c>
      <c r="H94" s="42"/>
      <c r="I94" s="42"/>
      <c r="J94" s="42"/>
      <c r="K94" s="42"/>
      <c r="L94" s="42"/>
      <c r="M94" s="42"/>
      <c r="N94" s="42"/>
      <c r="O94" s="42"/>
      <c r="P94" s="42"/>
      <c r="Q94" s="42">
        <f t="shared" si="1"/>
        <v>1106015</v>
      </c>
      <c r="R94" s="42"/>
    </row>
    <row r="95" spans="1:18" x14ac:dyDescent="0.2">
      <c r="A95" s="38">
        <v>10488</v>
      </c>
      <c r="B95" s="38" t="s">
        <v>80</v>
      </c>
      <c r="C95" s="41">
        <v>44571</v>
      </c>
      <c r="D95" s="38">
        <v>199150</v>
      </c>
      <c r="E95" s="42"/>
      <c r="F95" s="42">
        <v>199150</v>
      </c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>
        <f t="shared" si="1"/>
        <v>199150</v>
      </c>
      <c r="R95" s="42"/>
    </row>
    <row r="96" spans="1:18" x14ac:dyDescent="0.2">
      <c r="A96" s="38">
        <v>10489</v>
      </c>
      <c r="B96" s="38" t="s">
        <v>163</v>
      </c>
      <c r="C96" s="41">
        <v>44571</v>
      </c>
      <c r="D96" s="38">
        <v>362289</v>
      </c>
      <c r="E96" s="42">
        <v>73000</v>
      </c>
      <c r="F96" s="42">
        <v>256664</v>
      </c>
      <c r="G96" s="42">
        <v>32625</v>
      </c>
      <c r="H96" s="42"/>
      <c r="I96" s="42"/>
      <c r="J96" s="42"/>
      <c r="K96" s="42"/>
      <c r="L96" s="42"/>
      <c r="M96" s="42"/>
      <c r="N96" s="42"/>
      <c r="O96" s="42"/>
      <c r="P96" s="42"/>
      <c r="Q96" s="42">
        <f t="shared" si="1"/>
        <v>362289</v>
      </c>
      <c r="R96" s="42"/>
    </row>
    <row r="97" spans="1:18" x14ac:dyDescent="0.2">
      <c r="A97" s="38">
        <v>10490</v>
      </c>
      <c r="B97" s="38" t="s">
        <v>82</v>
      </c>
      <c r="C97" s="41">
        <v>44571</v>
      </c>
      <c r="D97" s="38">
        <v>108120</v>
      </c>
      <c r="E97" s="42">
        <v>18000</v>
      </c>
      <c r="F97" s="42"/>
      <c r="G97" s="42">
        <v>90120</v>
      </c>
      <c r="H97" s="42"/>
      <c r="I97" s="42"/>
      <c r="J97" s="42"/>
      <c r="K97" s="42"/>
      <c r="L97" s="42"/>
      <c r="M97" s="42"/>
      <c r="N97" s="42"/>
      <c r="O97" s="42"/>
      <c r="P97" s="42"/>
      <c r="Q97" s="42">
        <f t="shared" si="1"/>
        <v>108120</v>
      </c>
      <c r="R97" s="42"/>
    </row>
    <row r="98" spans="1:18" x14ac:dyDescent="0.2">
      <c r="A98" s="38">
        <v>10491</v>
      </c>
      <c r="B98" s="38" t="s">
        <v>164</v>
      </c>
      <c r="C98" s="41">
        <v>44571</v>
      </c>
      <c r="D98" s="38">
        <v>380823</v>
      </c>
      <c r="E98" s="42">
        <v>19000</v>
      </c>
      <c r="F98" s="42"/>
      <c r="G98" s="42">
        <v>361823</v>
      </c>
      <c r="H98" s="42"/>
      <c r="I98" s="42"/>
      <c r="J98" s="42"/>
      <c r="K98" s="42"/>
      <c r="L98" s="42"/>
      <c r="M98" s="42"/>
      <c r="N98" s="42"/>
      <c r="O98" s="42"/>
      <c r="P98" s="42"/>
      <c r="Q98" s="42">
        <f t="shared" si="1"/>
        <v>380823</v>
      </c>
      <c r="R98" s="42"/>
    </row>
    <row r="99" spans="1:18" x14ac:dyDescent="0.2">
      <c r="A99" s="38">
        <v>10492</v>
      </c>
      <c r="B99" s="38" t="s">
        <v>137</v>
      </c>
      <c r="C99" s="41">
        <v>44571</v>
      </c>
      <c r="D99" s="38">
        <v>300000</v>
      </c>
      <c r="E99" s="42">
        <v>300000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>
        <f t="shared" si="1"/>
        <v>300000</v>
      </c>
      <c r="R99" s="42"/>
    </row>
    <row r="100" spans="1:18" x14ac:dyDescent="0.2">
      <c r="A100" s="38">
        <v>10493</v>
      </c>
      <c r="B100" s="38" t="s">
        <v>138</v>
      </c>
      <c r="C100" s="41">
        <v>44571</v>
      </c>
      <c r="D100" s="38">
        <v>150000</v>
      </c>
      <c r="E100" s="42">
        <v>150000</v>
      </c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>
        <f t="shared" si="1"/>
        <v>150000</v>
      </c>
      <c r="R100" s="42"/>
    </row>
    <row r="101" spans="1:18" x14ac:dyDescent="0.2">
      <c r="A101" s="38">
        <v>10494</v>
      </c>
      <c r="B101" s="38" t="s">
        <v>165</v>
      </c>
      <c r="C101" s="41">
        <v>44571</v>
      </c>
      <c r="D101" s="38">
        <v>788827</v>
      </c>
      <c r="E101" s="42">
        <v>173000</v>
      </c>
      <c r="F101" s="42">
        <v>615827</v>
      </c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>
        <f t="shared" si="1"/>
        <v>788827</v>
      </c>
      <c r="R101" s="42"/>
    </row>
    <row r="102" spans="1:18" x14ac:dyDescent="0.2">
      <c r="A102" s="38">
        <v>10495</v>
      </c>
      <c r="B102" s="38" t="s">
        <v>166</v>
      </c>
      <c r="C102" s="41">
        <v>44571</v>
      </c>
      <c r="D102" s="38">
        <v>48588</v>
      </c>
      <c r="E102" s="42">
        <v>43000</v>
      </c>
      <c r="F102" s="42">
        <v>5588</v>
      </c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>
        <f t="shared" si="1"/>
        <v>48588</v>
      </c>
      <c r="R102" s="42"/>
    </row>
    <row r="103" spans="1:18" x14ac:dyDescent="0.2">
      <c r="A103" s="38">
        <v>10496</v>
      </c>
      <c r="B103" s="38" t="s">
        <v>99</v>
      </c>
      <c r="C103" s="41">
        <v>44571</v>
      </c>
      <c r="D103" s="38">
        <v>150102</v>
      </c>
      <c r="E103" s="42">
        <v>35000</v>
      </c>
      <c r="F103" s="42">
        <v>72424</v>
      </c>
      <c r="G103" s="42">
        <v>42668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>
        <f t="shared" si="1"/>
        <v>150092</v>
      </c>
      <c r="R103" s="42"/>
    </row>
    <row r="104" spans="1:18" x14ac:dyDescent="0.2">
      <c r="A104" s="38">
        <v>10497</v>
      </c>
      <c r="B104" s="38" t="s">
        <v>69</v>
      </c>
      <c r="C104" s="41">
        <v>44571</v>
      </c>
      <c r="D104" s="38">
        <v>3915043</v>
      </c>
      <c r="E104" s="42">
        <v>135000</v>
      </c>
      <c r="F104" s="42">
        <v>3680013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>
        <f t="shared" si="1"/>
        <v>3815013</v>
      </c>
      <c r="R104" s="42"/>
    </row>
    <row r="105" spans="1:18" x14ac:dyDescent="0.2">
      <c r="A105" s="38">
        <v>10498</v>
      </c>
      <c r="B105" s="38" t="s">
        <v>167</v>
      </c>
      <c r="C105" s="41">
        <v>44571</v>
      </c>
      <c r="D105" s="38">
        <v>555636</v>
      </c>
      <c r="E105" s="42">
        <v>20000</v>
      </c>
      <c r="F105" s="42">
        <v>535636</v>
      </c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>
        <f t="shared" si="1"/>
        <v>555636</v>
      </c>
      <c r="R105" s="42"/>
    </row>
    <row r="106" spans="1:18" x14ac:dyDescent="0.2">
      <c r="A106" s="155">
        <v>10499</v>
      </c>
      <c r="B106" s="155" t="s">
        <v>103</v>
      </c>
      <c r="C106" s="156">
        <v>44571</v>
      </c>
      <c r="D106" s="155">
        <v>35000</v>
      </c>
      <c r="E106" s="157"/>
      <c r="F106" s="42">
        <v>35000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>
        <f t="shared" si="1"/>
        <v>35000</v>
      </c>
      <c r="R106" s="42"/>
    </row>
    <row r="107" spans="1:18" x14ac:dyDescent="0.2">
      <c r="A107" s="38">
        <v>10500</v>
      </c>
      <c r="B107" s="38" t="s">
        <v>108</v>
      </c>
      <c r="C107" s="41">
        <v>44571</v>
      </c>
      <c r="D107" s="38">
        <v>386077</v>
      </c>
      <c r="E107" s="42">
        <v>83000</v>
      </c>
      <c r="F107" s="42">
        <v>303077</v>
      </c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>
        <f t="shared" si="1"/>
        <v>386077</v>
      </c>
      <c r="R107" s="42"/>
    </row>
    <row r="108" spans="1:18" x14ac:dyDescent="0.2">
      <c r="A108" s="38">
        <v>10501</v>
      </c>
      <c r="B108" s="38" t="s">
        <v>139</v>
      </c>
      <c r="C108" s="41">
        <v>44571</v>
      </c>
      <c r="D108" s="38">
        <v>54100</v>
      </c>
      <c r="E108" s="42"/>
      <c r="F108" s="42">
        <v>38662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>
        <v>2000</v>
      </c>
      <c r="Q108" s="42">
        <f t="shared" si="1"/>
        <v>40662</v>
      </c>
      <c r="R108" s="42"/>
    </row>
    <row r="109" spans="1:18" x14ac:dyDescent="0.2">
      <c r="A109" s="38">
        <v>10502</v>
      </c>
      <c r="B109" s="38" t="s">
        <v>84</v>
      </c>
      <c r="C109" s="41">
        <v>44571</v>
      </c>
      <c r="D109" s="38">
        <v>132965</v>
      </c>
      <c r="E109" s="42"/>
      <c r="F109" s="42">
        <v>73411</v>
      </c>
      <c r="G109" s="42">
        <v>59554</v>
      </c>
      <c r="H109" s="42"/>
      <c r="I109" s="42"/>
      <c r="J109" s="42"/>
      <c r="K109" s="42"/>
      <c r="L109" s="42"/>
      <c r="M109" s="42"/>
      <c r="N109" s="42"/>
      <c r="O109" s="42"/>
      <c r="P109" s="42"/>
      <c r="Q109" s="42">
        <f t="shared" si="1"/>
        <v>132965</v>
      </c>
      <c r="R109" s="42"/>
    </row>
    <row r="110" spans="1:18" x14ac:dyDescent="0.2">
      <c r="A110" s="38">
        <v>10503</v>
      </c>
      <c r="B110" s="38" t="s">
        <v>168</v>
      </c>
      <c r="C110" s="41">
        <v>44571</v>
      </c>
      <c r="D110" s="38">
        <v>674241</v>
      </c>
      <c r="E110" s="42">
        <v>78000</v>
      </c>
      <c r="F110" s="42">
        <v>279991</v>
      </c>
      <c r="G110" s="42">
        <v>316250</v>
      </c>
      <c r="H110" s="42"/>
      <c r="I110" s="42"/>
      <c r="J110" s="42"/>
      <c r="K110" s="42"/>
      <c r="L110" s="42"/>
      <c r="M110" s="42"/>
      <c r="N110" s="42"/>
      <c r="O110" s="42"/>
      <c r="P110" s="42"/>
      <c r="Q110" s="42">
        <f t="shared" si="1"/>
        <v>674241</v>
      </c>
      <c r="R110" s="42"/>
    </row>
    <row r="111" spans="1:18" x14ac:dyDescent="0.2">
      <c r="A111" s="38">
        <v>10504</v>
      </c>
      <c r="B111" s="38" t="s">
        <v>107</v>
      </c>
      <c r="C111" s="41">
        <v>44571</v>
      </c>
      <c r="D111" s="38">
        <v>590638</v>
      </c>
      <c r="E111" s="42">
        <v>75000</v>
      </c>
      <c r="F111" s="42"/>
      <c r="G111" s="42">
        <v>515638</v>
      </c>
      <c r="H111" s="42"/>
      <c r="I111" s="42"/>
      <c r="J111" s="42"/>
      <c r="K111" s="42"/>
      <c r="L111" s="42"/>
      <c r="M111" s="42"/>
      <c r="N111" s="42"/>
      <c r="O111" s="42"/>
      <c r="P111" s="42"/>
      <c r="Q111" s="42">
        <f t="shared" si="1"/>
        <v>590638</v>
      </c>
      <c r="R111" s="42"/>
    </row>
    <row r="112" spans="1:18" x14ac:dyDescent="0.2">
      <c r="A112" s="38">
        <v>10505</v>
      </c>
      <c r="B112" s="38" t="s">
        <v>98</v>
      </c>
      <c r="C112" s="41">
        <v>44571</v>
      </c>
      <c r="D112" s="38">
        <v>59325</v>
      </c>
      <c r="E112" s="42">
        <v>5000</v>
      </c>
      <c r="F112" s="42">
        <v>54325</v>
      </c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>
        <f t="shared" si="1"/>
        <v>59325</v>
      </c>
      <c r="R112" s="42"/>
    </row>
    <row r="113" spans="1:18" x14ac:dyDescent="0.2">
      <c r="A113" s="38">
        <v>10506</v>
      </c>
      <c r="B113" s="38" t="s">
        <v>169</v>
      </c>
      <c r="C113" s="41">
        <v>44571</v>
      </c>
      <c r="D113" s="38">
        <v>164480</v>
      </c>
      <c r="E113" s="42">
        <v>5000</v>
      </c>
      <c r="F113" s="42">
        <v>159480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>
        <f t="shared" si="1"/>
        <v>164480</v>
      </c>
      <c r="R113" s="42"/>
    </row>
    <row r="114" spans="1:18" x14ac:dyDescent="0.2">
      <c r="A114" s="38">
        <v>10507</v>
      </c>
      <c r="B114" s="38" t="s">
        <v>170</v>
      </c>
      <c r="C114" s="41">
        <v>44571</v>
      </c>
      <c r="D114" s="38">
        <v>183792</v>
      </c>
      <c r="E114" s="42">
        <v>10000</v>
      </c>
      <c r="F114" s="42">
        <v>173792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>
        <f t="shared" si="1"/>
        <v>183792</v>
      </c>
      <c r="R114" s="42"/>
    </row>
    <row r="115" spans="1:18" x14ac:dyDescent="0.2">
      <c r="A115" s="38">
        <v>10508</v>
      </c>
      <c r="B115" s="38" t="s">
        <v>140</v>
      </c>
      <c r="C115" s="41">
        <v>44571</v>
      </c>
      <c r="D115" s="38">
        <v>1525706</v>
      </c>
      <c r="E115" s="42">
        <v>73000</v>
      </c>
      <c r="F115" s="42">
        <v>685898</v>
      </c>
      <c r="G115" s="42">
        <v>766808</v>
      </c>
      <c r="H115" s="42"/>
      <c r="I115" s="42"/>
      <c r="J115" s="42"/>
      <c r="K115" s="42"/>
      <c r="L115" s="42"/>
      <c r="M115" s="42"/>
      <c r="N115" s="42"/>
      <c r="O115" s="42"/>
      <c r="P115" s="42"/>
      <c r="Q115" s="42">
        <f t="shared" si="1"/>
        <v>1525706</v>
      </c>
      <c r="R115" s="42"/>
    </row>
    <row r="116" spans="1:18" x14ac:dyDescent="0.2">
      <c r="A116" s="38">
        <v>10509</v>
      </c>
      <c r="B116" s="38" t="s">
        <v>171</v>
      </c>
      <c r="C116" s="41">
        <v>44571</v>
      </c>
      <c r="D116" s="38">
        <v>155000</v>
      </c>
      <c r="E116" s="42">
        <v>120000</v>
      </c>
      <c r="F116" s="42"/>
      <c r="G116" s="42"/>
      <c r="H116" s="42"/>
      <c r="I116" s="42"/>
      <c r="J116" s="42">
        <v>35000</v>
      </c>
      <c r="K116" s="42"/>
      <c r="L116" s="42"/>
      <c r="M116" s="42"/>
      <c r="N116" s="42"/>
      <c r="O116" s="42"/>
      <c r="P116" s="42"/>
      <c r="Q116" s="42">
        <f t="shared" si="1"/>
        <v>155000</v>
      </c>
      <c r="R116" s="42"/>
    </row>
    <row r="117" spans="1:18" x14ac:dyDescent="0.2">
      <c r="A117" s="38">
        <v>10510</v>
      </c>
      <c r="B117" s="38" t="s">
        <v>60</v>
      </c>
      <c r="C117" s="41">
        <v>44572</v>
      </c>
      <c r="D117" s="38">
        <v>137538</v>
      </c>
      <c r="E117" s="42">
        <v>33000</v>
      </c>
      <c r="F117" s="42">
        <v>104538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>
        <f t="shared" si="1"/>
        <v>137538</v>
      </c>
      <c r="R117" s="42"/>
    </row>
    <row r="118" spans="1:18" x14ac:dyDescent="0.2">
      <c r="A118" s="38">
        <v>10511</v>
      </c>
      <c r="B118" s="38" t="s">
        <v>96</v>
      </c>
      <c r="C118" s="41">
        <v>44572</v>
      </c>
      <c r="D118" s="38">
        <v>268335</v>
      </c>
      <c r="E118" s="42">
        <v>50000</v>
      </c>
      <c r="F118" s="42"/>
      <c r="G118" s="42">
        <v>218335</v>
      </c>
      <c r="H118" s="42"/>
      <c r="I118" s="42"/>
      <c r="J118" s="42"/>
      <c r="K118" s="42"/>
      <c r="L118" s="42"/>
      <c r="M118" s="42"/>
      <c r="N118" s="42"/>
      <c r="O118" s="42"/>
      <c r="P118" s="42"/>
      <c r="Q118" s="42">
        <f t="shared" si="1"/>
        <v>268335</v>
      </c>
      <c r="R118" s="42"/>
    </row>
    <row r="119" spans="1:18" x14ac:dyDescent="0.2">
      <c r="A119" s="38">
        <v>10512</v>
      </c>
      <c r="B119" s="38" t="s">
        <v>141</v>
      </c>
      <c r="C119" s="41">
        <v>44572</v>
      </c>
      <c r="D119" s="38">
        <v>35132</v>
      </c>
      <c r="E119" s="42">
        <v>5000</v>
      </c>
      <c r="F119" s="42">
        <v>30072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>
        <f t="shared" si="1"/>
        <v>35072</v>
      </c>
      <c r="R119" s="42"/>
    </row>
    <row r="120" spans="1:18" x14ac:dyDescent="0.2">
      <c r="A120" s="38">
        <v>10513</v>
      </c>
      <c r="B120" s="38" t="s">
        <v>172</v>
      </c>
      <c r="C120" s="135">
        <v>44572</v>
      </c>
      <c r="D120" s="38">
        <v>20200</v>
      </c>
      <c r="E120" s="42">
        <v>13000</v>
      </c>
      <c r="F120" s="42"/>
      <c r="G120" s="42">
        <v>7200</v>
      </c>
      <c r="H120" s="42"/>
      <c r="I120" s="42"/>
      <c r="J120" s="42"/>
      <c r="K120" s="42"/>
      <c r="L120" s="42"/>
      <c r="M120" s="42"/>
      <c r="N120" s="42"/>
      <c r="O120" s="42"/>
      <c r="P120" s="42"/>
      <c r="Q120" s="42">
        <f t="shared" si="1"/>
        <v>20200</v>
      </c>
      <c r="R120" s="42"/>
    </row>
    <row r="121" spans="1:18" x14ac:dyDescent="0.2">
      <c r="A121" s="38">
        <v>10514</v>
      </c>
      <c r="B121" s="38" t="s">
        <v>71</v>
      </c>
      <c r="C121" s="41">
        <v>44572</v>
      </c>
      <c r="D121" s="38">
        <v>73411</v>
      </c>
      <c r="E121" s="42">
        <v>5000</v>
      </c>
      <c r="F121" s="42">
        <v>68411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>
        <f t="shared" si="1"/>
        <v>73411</v>
      </c>
      <c r="R121" s="42"/>
    </row>
    <row r="122" spans="1:18" x14ac:dyDescent="0.2">
      <c r="A122" s="38">
        <v>10515</v>
      </c>
      <c r="B122" s="38" t="s">
        <v>95</v>
      </c>
      <c r="C122" s="41">
        <v>44572</v>
      </c>
      <c r="D122" s="38">
        <v>28500</v>
      </c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>
        <v>28500</v>
      </c>
      <c r="P122" s="42"/>
      <c r="Q122" s="42">
        <f t="shared" si="1"/>
        <v>28500</v>
      </c>
      <c r="R122" s="42"/>
    </row>
    <row r="123" spans="1:18" x14ac:dyDescent="0.2">
      <c r="A123" s="38">
        <v>10516</v>
      </c>
      <c r="B123" s="38" t="s">
        <v>173</v>
      </c>
      <c r="C123" s="41">
        <v>44572</v>
      </c>
      <c r="D123" s="38">
        <v>889804</v>
      </c>
      <c r="E123" s="42">
        <v>35000</v>
      </c>
      <c r="F123" s="42">
        <v>854804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>
        <f t="shared" si="1"/>
        <v>889804</v>
      </c>
      <c r="R123" s="42"/>
    </row>
    <row r="124" spans="1:18" x14ac:dyDescent="0.2">
      <c r="A124" s="38">
        <v>10517</v>
      </c>
      <c r="B124" s="38" t="s">
        <v>100</v>
      </c>
      <c r="C124" s="41">
        <v>44572</v>
      </c>
      <c r="D124" s="38">
        <v>2785424</v>
      </c>
      <c r="E124" s="42">
        <v>90000</v>
      </c>
      <c r="F124" s="42">
        <v>2695424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>
        <f t="shared" si="1"/>
        <v>2785424</v>
      </c>
      <c r="R124" s="42"/>
    </row>
    <row r="125" spans="1:18" x14ac:dyDescent="0.2">
      <c r="A125" s="38">
        <v>10518</v>
      </c>
      <c r="B125" s="38" t="s">
        <v>115</v>
      </c>
      <c r="C125" s="41">
        <v>44572</v>
      </c>
      <c r="D125" s="38">
        <v>85186</v>
      </c>
      <c r="E125" s="42">
        <v>50000</v>
      </c>
      <c r="F125" s="42"/>
      <c r="G125" s="42">
        <v>35186</v>
      </c>
      <c r="H125" s="42"/>
      <c r="I125" s="42"/>
      <c r="J125" s="42"/>
      <c r="K125" s="42"/>
      <c r="L125" s="42"/>
      <c r="M125" s="42"/>
      <c r="N125" s="42"/>
      <c r="O125" s="42"/>
      <c r="P125" s="42"/>
      <c r="Q125" s="42">
        <f t="shared" si="1"/>
        <v>85186</v>
      </c>
      <c r="R125" s="42"/>
    </row>
    <row r="126" spans="1:18" x14ac:dyDescent="0.2">
      <c r="A126" s="38">
        <v>10519</v>
      </c>
      <c r="B126" s="38" t="s">
        <v>174</v>
      </c>
      <c r="C126" s="41">
        <v>44572</v>
      </c>
      <c r="D126" s="38">
        <v>154300</v>
      </c>
      <c r="E126" s="42">
        <v>13000</v>
      </c>
      <c r="F126" s="42">
        <v>131237</v>
      </c>
      <c r="G126" s="42">
        <v>10000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>
        <f t="shared" si="1"/>
        <v>154237</v>
      </c>
      <c r="R126" s="42"/>
    </row>
    <row r="127" spans="1:18" x14ac:dyDescent="0.2">
      <c r="A127" s="38">
        <v>10520</v>
      </c>
      <c r="B127" s="38" t="s">
        <v>175</v>
      </c>
      <c r="C127" s="41">
        <v>44572</v>
      </c>
      <c r="D127" s="38">
        <v>146180</v>
      </c>
      <c r="E127" s="42">
        <v>10000</v>
      </c>
      <c r="F127" s="42">
        <v>136181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f t="shared" si="1"/>
        <v>146181</v>
      </c>
      <c r="R127" s="42"/>
    </row>
    <row r="128" spans="1:18" x14ac:dyDescent="0.2">
      <c r="A128" s="38">
        <v>10521</v>
      </c>
      <c r="B128" s="38" t="s">
        <v>176</v>
      </c>
      <c r="C128" s="41">
        <v>44572</v>
      </c>
      <c r="D128" s="38">
        <v>13400</v>
      </c>
      <c r="E128" s="42"/>
      <c r="F128" s="42">
        <v>13400</v>
      </c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>
        <f t="shared" si="1"/>
        <v>13400</v>
      </c>
      <c r="R128" s="42"/>
    </row>
    <row r="129" spans="1:20" x14ac:dyDescent="0.2">
      <c r="A129" s="38">
        <v>10522</v>
      </c>
      <c r="B129" s="38" t="s">
        <v>177</v>
      </c>
      <c r="C129" s="41">
        <v>44572</v>
      </c>
      <c r="D129" s="38">
        <v>167737</v>
      </c>
      <c r="E129" s="42">
        <v>50000</v>
      </c>
      <c r="F129" s="42">
        <v>111240</v>
      </c>
      <c r="G129" s="42">
        <v>6497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>
        <f t="shared" si="1"/>
        <v>167737</v>
      </c>
      <c r="R129" s="42"/>
    </row>
    <row r="130" spans="1:20" x14ac:dyDescent="0.2">
      <c r="A130" s="38">
        <v>10523</v>
      </c>
      <c r="B130" s="38" t="s">
        <v>178</v>
      </c>
      <c r="C130" s="41">
        <v>44572</v>
      </c>
      <c r="D130" s="38">
        <v>81656</v>
      </c>
      <c r="E130" s="42"/>
      <c r="F130" s="42">
        <v>81656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>
        <f t="shared" si="1"/>
        <v>81656</v>
      </c>
      <c r="R130" s="42"/>
    </row>
    <row r="131" spans="1:20" x14ac:dyDescent="0.2">
      <c r="A131" s="38">
        <v>10524</v>
      </c>
      <c r="B131" s="38" t="s">
        <v>179</v>
      </c>
      <c r="C131" s="41">
        <v>44572</v>
      </c>
      <c r="D131" s="38">
        <v>2254731</v>
      </c>
      <c r="E131" s="42"/>
      <c r="F131" s="42"/>
      <c r="G131" s="42">
        <v>2254731</v>
      </c>
      <c r="H131" s="42"/>
      <c r="I131" s="42"/>
      <c r="J131" s="42"/>
      <c r="K131" s="42"/>
      <c r="L131" s="42"/>
      <c r="M131" s="42"/>
      <c r="N131" s="42"/>
      <c r="O131" s="42"/>
      <c r="P131" s="42"/>
      <c r="Q131" s="42">
        <f t="shared" si="1"/>
        <v>2254731</v>
      </c>
      <c r="R131" s="42"/>
    </row>
    <row r="132" spans="1:20" x14ac:dyDescent="0.2">
      <c r="A132" s="38">
        <v>10525</v>
      </c>
      <c r="B132" s="38" t="s">
        <v>152</v>
      </c>
      <c r="C132" s="41">
        <v>44572</v>
      </c>
      <c r="D132" s="38">
        <v>1684532</v>
      </c>
      <c r="E132" s="42">
        <v>35000</v>
      </c>
      <c r="F132" s="42"/>
      <c r="G132" s="42">
        <v>1649532</v>
      </c>
      <c r="H132" s="42"/>
      <c r="I132" s="42"/>
      <c r="J132" s="42"/>
      <c r="K132" s="42"/>
      <c r="L132" s="42"/>
      <c r="M132" s="42"/>
      <c r="N132" s="42"/>
      <c r="O132" s="42"/>
      <c r="P132" s="42"/>
      <c r="Q132" s="42">
        <f t="shared" si="1"/>
        <v>1684532</v>
      </c>
      <c r="R132" s="42"/>
    </row>
    <row r="133" spans="1:20" x14ac:dyDescent="0.2">
      <c r="A133" s="38">
        <v>10526</v>
      </c>
      <c r="B133" s="38" t="s">
        <v>180</v>
      </c>
      <c r="C133" s="41">
        <v>44572</v>
      </c>
      <c r="D133" s="38">
        <v>39548</v>
      </c>
      <c r="E133" s="42">
        <v>35000</v>
      </c>
      <c r="F133" s="42"/>
      <c r="G133" s="42">
        <v>4548</v>
      </c>
      <c r="H133" s="42"/>
      <c r="I133" s="42"/>
      <c r="J133" s="42"/>
      <c r="K133" s="42"/>
      <c r="L133" s="42"/>
      <c r="M133" s="42"/>
      <c r="N133" s="42"/>
      <c r="O133" s="42"/>
      <c r="P133" s="42"/>
      <c r="Q133" s="42">
        <f t="shared" si="1"/>
        <v>39548</v>
      </c>
      <c r="R133" s="42"/>
    </row>
    <row r="134" spans="1:20" x14ac:dyDescent="0.2">
      <c r="A134" s="38">
        <v>10527</v>
      </c>
      <c r="B134" s="38" t="s">
        <v>181</v>
      </c>
      <c r="C134" s="41">
        <v>44572</v>
      </c>
      <c r="D134" s="38">
        <v>91783</v>
      </c>
      <c r="E134" s="42">
        <v>5000</v>
      </c>
      <c r="F134" s="42">
        <v>86778</v>
      </c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>
        <f t="shared" ref="Q134:Q197" si="2">SUM(E134:P134)</f>
        <v>91778</v>
      </c>
      <c r="R134" s="42"/>
      <c r="T134" s="42"/>
    </row>
    <row r="135" spans="1:20" x14ac:dyDescent="0.2">
      <c r="A135" s="38">
        <v>10528</v>
      </c>
      <c r="B135" s="38" t="s">
        <v>182</v>
      </c>
      <c r="C135" s="41">
        <v>44572</v>
      </c>
      <c r="D135" s="38">
        <v>87000</v>
      </c>
      <c r="E135" s="42">
        <v>18000</v>
      </c>
      <c r="F135" s="42"/>
      <c r="G135" s="42">
        <v>69000</v>
      </c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f t="shared" si="2"/>
        <v>87000</v>
      </c>
      <c r="R135" s="42"/>
    </row>
    <row r="136" spans="1:20" x14ac:dyDescent="0.2">
      <c r="A136" s="38">
        <v>10529</v>
      </c>
      <c r="B136" s="38" t="s">
        <v>183</v>
      </c>
      <c r="C136" s="41">
        <v>44572</v>
      </c>
      <c r="D136" s="38">
        <v>287504</v>
      </c>
      <c r="E136" s="42">
        <v>60000</v>
      </c>
      <c r="F136" s="42">
        <v>164457</v>
      </c>
      <c r="G136" s="42">
        <v>63047</v>
      </c>
      <c r="H136" s="42"/>
      <c r="I136" s="42"/>
      <c r="J136" s="42"/>
      <c r="K136" s="42"/>
      <c r="L136" s="42"/>
      <c r="M136" s="42"/>
      <c r="N136" s="42"/>
      <c r="O136" s="42"/>
      <c r="P136" s="42"/>
      <c r="Q136" s="42">
        <f t="shared" si="2"/>
        <v>287504</v>
      </c>
      <c r="R136" s="42"/>
    </row>
    <row r="137" spans="1:20" x14ac:dyDescent="0.2">
      <c r="A137" s="38">
        <v>10530</v>
      </c>
      <c r="B137" s="38" t="s">
        <v>184</v>
      </c>
      <c r="C137" s="41">
        <v>44572</v>
      </c>
      <c r="D137" s="38">
        <v>27257</v>
      </c>
      <c r="E137" s="42">
        <v>10000</v>
      </c>
      <c r="F137" s="42"/>
      <c r="G137" s="42">
        <v>17257</v>
      </c>
      <c r="H137" s="42"/>
      <c r="I137" s="42"/>
      <c r="J137" s="42"/>
      <c r="K137" s="42"/>
      <c r="L137" s="42"/>
      <c r="M137" s="42"/>
      <c r="N137" s="42"/>
      <c r="O137" s="42"/>
      <c r="P137" s="42"/>
      <c r="Q137" s="42">
        <f t="shared" si="2"/>
        <v>27257</v>
      </c>
      <c r="R137" s="42"/>
    </row>
    <row r="138" spans="1:20" x14ac:dyDescent="0.2">
      <c r="A138" s="38">
        <v>10531</v>
      </c>
      <c r="B138" s="38" t="s">
        <v>185</v>
      </c>
      <c r="C138" s="41">
        <v>44572</v>
      </c>
      <c r="D138" s="38">
        <v>58868</v>
      </c>
      <c r="E138" s="42">
        <v>40000</v>
      </c>
      <c r="F138" s="42"/>
      <c r="G138" s="42">
        <v>18868</v>
      </c>
      <c r="H138" s="42"/>
      <c r="I138" s="42"/>
      <c r="J138" s="42"/>
      <c r="K138" s="42"/>
      <c r="L138" s="42"/>
      <c r="M138" s="42"/>
      <c r="N138" s="42"/>
      <c r="O138" s="42"/>
      <c r="P138" s="42"/>
      <c r="Q138" s="42">
        <f t="shared" si="2"/>
        <v>58868</v>
      </c>
      <c r="R138" s="42"/>
    </row>
    <row r="139" spans="1:20" x14ac:dyDescent="0.2">
      <c r="A139" s="38">
        <v>10532</v>
      </c>
      <c r="B139" s="38" t="s">
        <v>186</v>
      </c>
      <c r="C139" s="41">
        <v>44573</v>
      </c>
      <c r="D139" s="38">
        <v>62029</v>
      </c>
      <c r="E139" s="42"/>
      <c r="F139" s="42"/>
      <c r="G139" s="42">
        <v>62029</v>
      </c>
      <c r="H139" s="42"/>
      <c r="I139" s="42"/>
      <c r="J139" s="42"/>
      <c r="K139" s="42"/>
      <c r="L139" s="42"/>
      <c r="M139" s="42"/>
      <c r="N139" s="42"/>
      <c r="O139" s="42"/>
      <c r="P139" s="42"/>
      <c r="Q139" s="42">
        <f t="shared" si="2"/>
        <v>62029</v>
      </c>
      <c r="R139" s="42"/>
    </row>
    <row r="140" spans="1:20" x14ac:dyDescent="0.2">
      <c r="A140" s="38">
        <v>10533</v>
      </c>
      <c r="B140" s="38" t="s">
        <v>187</v>
      </c>
      <c r="C140" s="41">
        <v>44573</v>
      </c>
      <c r="D140" s="38">
        <v>1870488</v>
      </c>
      <c r="E140" s="42">
        <v>28000</v>
      </c>
      <c r="F140" s="42"/>
      <c r="G140" s="42">
        <v>1842488</v>
      </c>
      <c r="H140" s="42"/>
      <c r="I140" s="42"/>
      <c r="J140" s="42"/>
      <c r="K140" s="42"/>
      <c r="L140" s="42"/>
      <c r="M140" s="42"/>
      <c r="N140" s="42"/>
      <c r="O140" s="42"/>
      <c r="P140" s="42"/>
      <c r="Q140" s="42">
        <f t="shared" si="2"/>
        <v>1870488</v>
      </c>
      <c r="R140" s="42"/>
    </row>
    <row r="141" spans="1:20" x14ac:dyDescent="0.2">
      <c r="A141" s="38">
        <v>10534</v>
      </c>
      <c r="B141" s="38" t="s">
        <v>188</v>
      </c>
      <c r="C141" s="41">
        <v>44573</v>
      </c>
      <c r="D141" s="38">
        <v>268687</v>
      </c>
      <c r="E141" s="42">
        <v>75000</v>
      </c>
      <c r="F141" s="42">
        <v>121621</v>
      </c>
      <c r="G141" s="42">
        <v>72066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>
        <f t="shared" si="2"/>
        <v>268687</v>
      </c>
      <c r="R141" s="42"/>
    </row>
    <row r="142" spans="1:20" x14ac:dyDescent="0.2">
      <c r="A142" s="38">
        <v>10535</v>
      </c>
      <c r="B142" s="38" t="s">
        <v>189</v>
      </c>
      <c r="C142" s="41">
        <v>44573</v>
      </c>
      <c r="D142" s="38">
        <v>1970612</v>
      </c>
      <c r="E142" s="42">
        <v>50000</v>
      </c>
      <c r="F142" s="42">
        <v>1920612</v>
      </c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>
        <f t="shared" si="2"/>
        <v>1970612</v>
      </c>
      <c r="R142" s="42"/>
    </row>
    <row r="143" spans="1:20" x14ac:dyDescent="0.2">
      <c r="A143" s="38">
        <v>10536</v>
      </c>
      <c r="B143" s="38" t="s">
        <v>190</v>
      </c>
      <c r="C143" s="41">
        <v>44573</v>
      </c>
      <c r="D143" s="38">
        <v>2088077</v>
      </c>
      <c r="E143" s="42">
        <v>85000</v>
      </c>
      <c r="F143" s="42">
        <v>589670</v>
      </c>
      <c r="G143" s="42">
        <v>1333692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f t="shared" si="2"/>
        <v>2008362</v>
      </c>
      <c r="R143" s="42"/>
    </row>
    <row r="144" spans="1:20" x14ac:dyDescent="0.2">
      <c r="A144" s="38">
        <v>10537</v>
      </c>
      <c r="B144" s="38" t="s">
        <v>191</v>
      </c>
      <c r="C144" s="41">
        <v>44573</v>
      </c>
      <c r="D144" s="38">
        <v>468390</v>
      </c>
      <c r="E144" s="42"/>
      <c r="F144" s="42"/>
      <c r="G144" s="42">
        <v>468390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>
        <f t="shared" si="2"/>
        <v>468390</v>
      </c>
      <c r="R144" s="42"/>
    </row>
    <row r="145" spans="1:18" x14ac:dyDescent="0.2">
      <c r="A145" s="38">
        <v>10538</v>
      </c>
      <c r="B145" s="38" t="s">
        <v>192</v>
      </c>
      <c r="C145" s="41">
        <v>44573</v>
      </c>
      <c r="D145" s="38">
        <v>59887</v>
      </c>
      <c r="E145" s="42">
        <v>53000</v>
      </c>
      <c r="F145" s="42"/>
      <c r="G145" s="42">
        <v>6887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>
        <f t="shared" si="2"/>
        <v>59887</v>
      </c>
      <c r="R145" s="42"/>
    </row>
    <row r="146" spans="1:18" x14ac:dyDescent="0.2">
      <c r="A146" s="38">
        <v>10539</v>
      </c>
      <c r="B146" s="38" t="s">
        <v>193</v>
      </c>
      <c r="C146" s="41">
        <v>44573</v>
      </c>
      <c r="D146" s="38">
        <v>70000</v>
      </c>
      <c r="E146" s="42">
        <v>70000</v>
      </c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>
        <f t="shared" si="2"/>
        <v>70000</v>
      </c>
      <c r="R146" s="42"/>
    </row>
    <row r="147" spans="1:18" x14ac:dyDescent="0.2">
      <c r="A147" s="38">
        <v>10540</v>
      </c>
      <c r="B147" s="38" t="s">
        <v>194</v>
      </c>
      <c r="C147" s="41">
        <v>44208</v>
      </c>
      <c r="D147" s="38">
        <v>43101</v>
      </c>
      <c r="E147" s="42"/>
      <c r="F147" s="42">
        <v>43101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>
        <f t="shared" si="2"/>
        <v>43101</v>
      </c>
      <c r="R147" s="42"/>
    </row>
    <row r="148" spans="1:18" x14ac:dyDescent="0.2">
      <c r="A148" s="38">
        <v>10541</v>
      </c>
      <c r="B148" s="38" t="s">
        <v>195</v>
      </c>
      <c r="C148" s="41">
        <v>44573</v>
      </c>
      <c r="D148" s="38">
        <v>214910</v>
      </c>
      <c r="E148" s="42">
        <v>55000</v>
      </c>
      <c r="F148" s="42"/>
      <c r="G148" s="42">
        <v>159910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>
        <f t="shared" si="2"/>
        <v>214910</v>
      </c>
      <c r="R148" s="42"/>
    </row>
    <row r="149" spans="1:18" x14ac:dyDescent="0.2">
      <c r="A149" s="38">
        <v>10542</v>
      </c>
      <c r="B149" s="38" t="s">
        <v>196</v>
      </c>
      <c r="C149" s="41">
        <v>44573</v>
      </c>
      <c r="D149" s="38">
        <v>24250</v>
      </c>
      <c r="E149" s="42">
        <v>16000</v>
      </c>
      <c r="F149" s="42"/>
      <c r="G149" s="42">
        <v>8250</v>
      </c>
      <c r="H149" s="42"/>
      <c r="I149" s="42"/>
      <c r="J149" s="42"/>
      <c r="K149" s="42"/>
      <c r="L149" s="42"/>
      <c r="M149" s="42"/>
      <c r="N149" s="42"/>
      <c r="O149" s="42"/>
      <c r="P149" s="42"/>
      <c r="Q149" s="42">
        <f t="shared" si="2"/>
        <v>24250</v>
      </c>
      <c r="R149" s="42"/>
    </row>
    <row r="150" spans="1:18" x14ac:dyDescent="0.2">
      <c r="A150" s="38">
        <v>10543</v>
      </c>
      <c r="B150" s="38" t="s">
        <v>197</v>
      </c>
      <c r="C150" s="41">
        <v>44573</v>
      </c>
      <c r="D150" s="38">
        <v>107280</v>
      </c>
      <c r="E150" s="42"/>
      <c r="F150" s="42">
        <v>103371</v>
      </c>
      <c r="G150" s="42">
        <v>3898</v>
      </c>
      <c r="H150" s="42"/>
      <c r="I150" s="42"/>
      <c r="J150" s="42"/>
      <c r="K150" s="42"/>
      <c r="L150" s="42"/>
      <c r="M150" s="42"/>
      <c r="N150" s="42"/>
      <c r="O150" s="42"/>
      <c r="P150" s="42"/>
      <c r="Q150" s="42">
        <f t="shared" si="2"/>
        <v>107269</v>
      </c>
      <c r="R150" s="42"/>
    </row>
    <row r="151" spans="1:18" x14ac:dyDescent="0.2">
      <c r="A151" s="38">
        <v>10544</v>
      </c>
      <c r="B151" s="38" t="s">
        <v>198</v>
      </c>
      <c r="C151" s="41">
        <v>44573</v>
      </c>
      <c r="D151" s="42">
        <v>25989</v>
      </c>
      <c r="E151" s="42"/>
      <c r="F151" s="42"/>
      <c r="G151" s="42">
        <v>25989</v>
      </c>
      <c r="H151" s="42"/>
      <c r="I151" s="42"/>
      <c r="J151" s="42"/>
      <c r="K151" s="42"/>
      <c r="L151" s="42"/>
      <c r="M151" s="42"/>
      <c r="N151" s="42"/>
      <c r="O151" s="42"/>
      <c r="P151" s="42"/>
      <c r="Q151" s="42">
        <f t="shared" si="2"/>
        <v>25989</v>
      </c>
      <c r="R151" s="42"/>
    </row>
    <row r="152" spans="1:18" x14ac:dyDescent="0.2">
      <c r="A152" s="38">
        <v>10545</v>
      </c>
      <c r="B152" s="38" t="s">
        <v>199</v>
      </c>
      <c r="C152" s="41">
        <v>44573</v>
      </c>
      <c r="D152" s="42">
        <v>70773</v>
      </c>
      <c r="E152" s="42">
        <v>25000</v>
      </c>
      <c r="F152" s="42"/>
      <c r="G152" s="42">
        <v>45773</v>
      </c>
      <c r="H152" s="42"/>
      <c r="I152" s="42"/>
      <c r="J152" s="42"/>
      <c r="K152" s="42"/>
      <c r="L152" s="42"/>
      <c r="M152" s="42"/>
      <c r="N152" s="42"/>
      <c r="O152" s="42"/>
      <c r="P152" s="42"/>
      <c r="Q152" s="42">
        <f t="shared" si="2"/>
        <v>70773</v>
      </c>
      <c r="R152" s="42"/>
    </row>
    <row r="153" spans="1:18" x14ac:dyDescent="0.2">
      <c r="A153" s="38">
        <v>10546</v>
      </c>
      <c r="B153" s="38" t="s">
        <v>200</v>
      </c>
      <c r="C153" s="41">
        <v>44573</v>
      </c>
      <c r="D153" s="38">
        <v>70000</v>
      </c>
      <c r="E153" s="42">
        <v>70000</v>
      </c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>
        <f t="shared" si="2"/>
        <v>70000</v>
      </c>
      <c r="R153" s="42"/>
    </row>
    <row r="154" spans="1:18" x14ac:dyDescent="0.2">
      <c r="A154" s="38">
        <v>10547</v>
      </c>
      <c r="B154" s="38" t="s">
        <v>201</v>
      </c>
      <c r="C154" s="41">
        <v>44573</v>
      </c>
      <c r="D154" s="38">
        <v>290009</v>
      </c>
      <c r="E154" s="42">
        <v>58000</v>
      </c>
      <c r="F154" s="42">
        <v>232009</v>
      </c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>
        <f t="shared" si="2"/>
        <v>290009</v>
      </c>
      <c r="R154" s="42"/>
    </row>
    <row r="155" spans="1:18" x14ac:dyDescent="0.2">
      <c r="A155" s="38">
        <v>10548</v>
      </c>
      <c r="B155" s="38" t="s">
        <v>88</v>
      </c>
      <c r="C155" s="41">
        <v>44573</v>
      </c>
      <c r="D155" s="38">
        <v>255070</v>
      </c>
      <c r="E155" s="42"/>
      <c r="F155" s="42"/>
      <c r="G155" s="42">
        <v>255070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>
        <f t="shared" si="2"/>
        <v>255070</v>
      </c>
      <c r="R155" s="42"/>
    </row>
    <row r="156" spans="1:18" x14ac:dyDescent="0.2">
      <c r="A156" s="38">
        <v>10549</v>
      </c>
      <c r="B156" s="38" t="s">
        <v>108</v>
      </c>
      <c r="C156" s="41">
        <v>44573</v>
      </c>
      <c r="D156" s="38">
        <v>2187434</v>
      </c>
      <c r="E156" s="42"/>
      <c r="F156" s="42"/>
      <c r="G156" s="42">
        <v>2187434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>
        <f t="shared" si="2"/>
        <v>2187434</v>
      </c>
      <c r="R156" s="42"/>
    </row>
    <row r="157" spans="1:18" x14ac:dyDescent="0.2">
      <c r="A157" s="38">
        <v>10550</v>
      </c>
      <c r="B157" s="38" t="s">
        <v>202</v>
      </c>
      <c r="C157" s="41">
        <v>44573</v>
      </c>
      <c r="D157" s="38">
        <v>535954</v>
      </c>
      <c r="E157" s="42">
        <v>52000</v>
      </c>
      <c r="F157" s="42"/>
      <c r="G157" s="42">
        <v>483954</v>
      </c>
      <c r="H157" s="42"/>
      <c r="I157" s="42"/>
      <c r="J157" s="42"/>
      <c r="K157" s="42"/>
      <c r="L157" s="42"/>
      <c r="M157" s="42"/>
      <c r="N157" s="42"/>
      <c r="O157" s="42"/>
      <c r="P157" s="42"/>
      <c r="Q157" s="42">
        <f t="shared" si="2"/>
        <v>535954</v>
      </c>
      <c r="R157" s="42"/>
    </row>
    <row r="158" spans="1:18" x14ac:dyDescent="0.2">
      <c r="A158" s="38">
        <v>10551</v>
      </c>
      <c r="B158" s="38" t="s">
        <v>203</v>
      </c>
      <c r="C158" s="41">
        <v>44573</v>
      </c>
      <c r="D158" s="38">
        <v>1675968</v>
      </c>
      <c r="E158" s="42"/>
      <c r="F158" s="42"/>
      <c r="G158" s="42">
        <v>1675968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>
        <f t="shared" si="2"/>
        <v>1675968</v>
      </c>
      <c r="R158" s="42"/>
    </row>
    <row r="159" spans="1:18" x14ac:dyDescent="0.2">
      <c r="A159" s="38">
        <v>10552</v>
      </c>
      <c r="B159" s="38" t="s">
        <v>60</v>
      </c>
      <c r="C159" s="41">
        <v>44574</v>
      </c>
      <c r="D159" s="38">
        <v>265081</v>
      </c>
      <c r="E159" s="42"/>
      <c r="F159" s="42"/>
      <c r="G159" s="42">
        <v>265081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>
        <f t="shared" si="2"/>
        <v>265081</v>
      </c>
      <c r="R159" s="42"/>
    </row>
    <row r="160" spans="1:18" x14ac:dyDescent="0.2">
      <c r="A160" s="38">
        <v>10553</v>
      </c>
      <c r="B160" s="38" t="s">
        <v>128</v>
      </c>
      <c r="C160" s="41">
        <v>44574</v>
      </c>
      <c r="D160" s="38">
        <v>996400</v>
      </c>
      <c r="E160" s="42">
        <v>23000</v>
      </c>
      <c r="F160" s="42"/>
      <c r="G160" s="42">
        <v>973402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>
        <f t="shared" si="2"/>
        <v>996402</v>
      </c>
      <c r="R160" s="42"/>
    </row>
    <row r="161" spans="1:18" x14ac:dyDescent="0.2">
      <c r="A161" s="38">
        <v>10554</v>
      </c>
      <c r="B161" s="38" t="s">
        <v>204</v>
      </c>
      <c r="C161" s="41">
        <v>44574</v>
      </c>
      <c r="D161" s="38">
        <v>101254</v>
      </c>
      <c r="E161" s="42">
        <v>5000</v>
      </c>
      <c r="F161" s="42">
        <v>96254</v>
      </c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>
        <f t="shared" si="2"/>
        <v>101254</v>
      </c>
      <c r="R161" s="42"/>
    </row>
    <row r="162" spans="1:18" x14ac:dyDescent="0.2">
      <c r="A162" s="38">
        <v>10555</v>
      </c>
      <c r="B162" s="38" t="s">
        <v>205</v>
      </c>
      <c r="C162" s="41">
        <v>44574</v>
      </c>
      <c r="D162" s="38">
        <v>26380</v>
      </c>
      <c r="E162" s="42">
        <v>13000</v>
      </c>
      <c r="F162" s="42"/>
      <c r="G162" s="42">
        <v>13380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>
        <f t="shared" si="2"/>
        <v>26380</v>
      </c>
      <c r="R162" s="42"/>
    </row>
    <row r="163" spans="1:18" x14ac:dyDescent="0.2">
      <c r="A163" s="38">
        <v>10556</v>
      </c>
      <c r="B163" s="38" t="s">
        <v>206</v>
      </c>
      <c r="C163" s="41">
        <v>44574</v>
      </c>
      <c r="D163" s="38">
        <v>82434</v>
      </c>
      <c r="E163" s="42">
        <v>15000</v>
      </c>
      <c r="F163" s="42">
        <v>67434</v>
      </c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>
        <f t="shared" si="2"/>
        <v>82434</v>
      </c>
      <c r="R163" s="42"/>
    </row>
    <row r="164" spans="1:18" x14ac:dyDescent="0.2">
      <c r="A164" s="38">
        <v>10557</v>
      </c>
      <c r="B164" s="38" t="s">
        <v>207</v>
      </c>
      <c r="C164" s="41">
        <v>44574</v>
      </c>
      <c r="D164" s="38">
        <v>45000</v>
      </c>
      <c r="E164" s="42">
        <v>23000</v>
      </c>
      <c r="F164" s="42"/>
      <c r="G164" s="42">
        <v>21889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>
        <f t="shared" si="2"/>
        <v>44889</v>
      </c>
      <c r="R164" s="42"/>
    </row>
    <row r="165" spans="1:18" x14ac:dyDescent="0.2">
      <c r="A165" s="38">
        <v>10558</v>
      </c>
      <c r="B165" s="38" t="s">
        <v>208</v>
      </c>
      <c r="C165" s="41">
        <v>44574</v>
      </c>
      <c r="D165" s="38">
        <v>293586</v>
      </c>
      <c r="E165" s="42">
        <v>61000</v>
      </c>
      <c r="F165" s="42">
        <v>91296</v>
      </c>
      <c r="G165" s="42">
        <v>141290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>
        <f t="shared" si="2"/>
        <v>293586</v>
      </c>
      <c r="R165" s="42"/>
    </row>
    <row r="166" spans="1:18" x14ac:dyDescent="0.2">
      <c r="A166" s="38">
        <v>10559</v>
      </c>
      <c r="B166" s="38" t="s">
        <v>71</v>
      </c>
      <c r="C166" s="41">
        <v>44574</v>
      </c>
      <c r="D166" s="38">
        <v>6684</v>
      </c>
      <c r="E166" s="42"/>
      <c r="F166" s="42"/>
      <c r="G166" s="42">
        <v>6684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>
        <f t="shared" si="2"/>
        <v>6684</v>
      </c>
      <c r="R166" s="42"/>
    </row>
    <row r="167" spans="1:18" x14ac:dyDescent="0.2">
      <c r="A167" s="38">
        <v>10560</v>
      </c>
      <c r="B167" s="38" t="s">
        <v>209</v>
      </c>
      <c r="C167" s="41">
        <v>44574</v>
      </c>
      <c r="D167" s="38">
        <v>303757</v>
      </c>
      <c r="E167" s="42">
        <v>10000</v>
      </c>
      <c r="F167" s="42">
        <v>293757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>
        <f t="shared" si="2"/>
        <v>303757</v>
      </c>
      <c r="R167" s="42"/>
    </row>
    <row r="168" spans="1:18" x14ac:dyDescent="0.2">
      <c r="A168" s="38">
        <v>10561</v>
      </c>
      <c r="B168" s="38" t="s">
        <v>211</v>
      </c>
      <c r="C168" s="41">
        <v>44574</v>
      </c>
      <c r="D168" s="38">
        <v>150000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>
        <v>150000</v>
      </c>
      <c r="Q168" s="42">
        <f t="shared" si="2"/>
        <v>150000</v>
      </c>
      <c r="R168" s="42"/>
    </row>
    <row r="169" spans="1:18" x14ac:dyDescent="0.2">
      <c r="A169" s="38">
        <v>10562</v>
      </c>
      <c r="B169" s="38" t="s">
        <v>92</v>
      </c>
      <c r="C169" s="41">
        <v>44210</v>
      </c>
      <c r="D169" s="38">
        <v>13449580</v>
      </c>
      <c r="E169" s="42"/>
      <c r="F169" s="42"/>
      <c r="G169" s="42">
        <v>13449580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>
        <f t="shared" si="2"/>
        <v>13449580</v>
      </c>
      <c r="R169" s="42"/>
    </row>
    <row r="170" spans="1:18" x14ac:dyDescent="0.2">
      <c r="A170" s="38">
        <v>10563</v>
      </c>
      <c r="B170" s="38" t="s">
        <v>221</v>
      </c>
      <c r="C170" s="41">
        <v>44575</v>
      </c>
      <c r="D170" s="38">
        <v>955831</v>
      </c>
      <c r="E170" s="42">
        <v>53000</v>
      </c>
      <c r="F170" s="42">
        <v>46891</v>
      </c>
      <c r="G170" s="42">
        <v>855940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>
        <f t="shared" si="2"/>
        <v>955831</v>
      </c>
      <c r="R170" s="42"/>
    </row>
    <row r="171" spans="1:18" x14ac:dyDescent="0.2">
      <c r="A171" s="38">
        <v>10564</v>
      </c>
      <c r="B171" s="38" t="s">
        <v>222</v>
      </c>
      <c r="C171" s="41">
        <v>44575</v>
      </c>
      <c r="D171" s="38">
        <v>53697</v>
      </c>
      <c r="E171" s="42">
        <v>43000</v>
      </c>
      <c r="F171" s="42"/>
      <c r="G171" s="42">
        <v>10697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>
        <f t="shared" si="2"/>
        <v>53697</v>
      </c>
      <c r="R171" s="42"/>
    </row>
    <row r="172" spans="1:18" x14ac:dyDescent="0.2">
      <c r="A172" s="38">
        <v>10565</v>
      </c>
      <c r="B172" s="38" t="s">
        <v>212</v>
      </c>
      <c r="C172" s="41">
        <v>44575</v>
      </c>
      <c r="D172" s="38">
        <v>1138362</v>
      </c>
      <c r="E172" s="42">
        <v>53000</v>
      </c>
      <c r="F172" s="42"/>
      <c r="G172" s="42">
        <v>1085362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>
        <f t="shared" si="2"/>
        <v>1138362</v>
      </c>
      <c r="R172" s="42"/>
    </row>
    <row r="173" spans="1:18" x14ac:dyDescent="0.2">
      <c r="A173" s="38">
        <v>10566</v>
      </c>
      <c r="B173" s="38" t="s">
        <v>213</v>
      </c>
      <c r="C173" s="41">
        <v>44575</v>
      </c>
      <c r="D173" s="38">
        <v>28249</v>
      </c>
      <c r="E173" s="42">
        <v>25000</v>
      </c>
      <c r="F173" s="42"/>
      <c r="G173" s="42">
        <v>3249</v>
      </c>
      <c r="H173" s="42"/>
      <c r="I173" s="42"/>
      <c r="J173" s="42"/>
      <c r="K173" s="42"/>
      <c r="L173" s="42"/>
      <c r="M173" s="42"/>
      <c r="N173" s="42"/>
      <c r="O173" s="42"/>
      <c r="P173" s="42"/>
      <c r="Q173" s="42">
        <f t="shared" si="2"/>
        <v>28249</v>
      </c>
      <c r="R173" s="42"/>
    </row>
    <row r="174" spans="1:18" x14ac:dyDescent="0.2">
      <c r="A174" s="38">
        <v>10567</v>
      </c>
      <c r="B174" s="38" t="s">
        <v>223</v>
      </c>
      <c r="C174" s="41">
        <v>44575</v>
      </c>
      <c r="D174" s="38">
        <v>409023</v>
      </c>
      <c r="E174" s="42">
        <v>85000</v>
      </c>
      <c r="F174" s="42"/>
      <c r="G174" s="42">
        <v>324023</v>
      </c>
      <c r="H174" s="42"/>
      <c r="I174" s="42"/>
      <c r="J174" s="42"/>
      <c r="K174" s="42"/>
      <c r="L174" s="42"/>
      <c r="M174" s="42"/>
      <c r="N174" s="42"/>
      <c r="O174" s="42"/>
      <c r="P174" s="42"/>
      <c r="Q174" s="42">
        <f t="shared" si="2"/>
        <v>409023</v>
      </c>
      <c r="R174" s="42"/>
    </row>
    <row r="175" spans="1:18" x14ac:dyDescent="0.2">
      <c r="A175" s="38">
        <v>10568</v>
      </c>
      <c r="B175" s="38" t="s">
        <v>214</v>
      </c>
      <c r="C175" s="41">
        <v>44575</v>
      </c>
      <c r="D175" s="38">
        <v>240120</v>
      </c>
      <c r="E175" s="42"/>
      <c r="F175" s="42">
        <v>109105</v>
      </c>
      <c r="G175" s="42">
        <v>131007</v>
      </c>
      <c r="H175" s="42"/>
      <c r="I175" s="42"/>
      <c r="J175" s="42"/>
      <c r="K175" s="42"/>
      <c r="L175" s="42"/>
      <c r="M175" s="42"/>
      <c r="N175" s="42"/>
      <c r="O175" s="42"/>
      <c r="P175" s="42"/>
      <c r="Q175" s="42">
        <f t="shared" si="2"/>
        <v>240112</v>
      </c>
      <c r="R175" s="42"/>
    </row>
    <row r="176" spans="1:18" x14ac:dyDescent="0.2">
      <c r="A176" s="38">
        <v>10569</v>
      </c>
      <c r="B176" s="38" t="s">
        <v>215</v>
      </c>
      <c r="C176" s="41">
        <v>44575</v>
      </c>
      <c r="D176" s="38">
        <v>190000</v>
      </c>
      <c r="E176" s="42">
        <v>120000</v>
      </c>
      <c r="F176" s="42"/>
      <c r="G176" s="42"/>
      <c r="H176" s="42"/>
      <c r="I176" s="42"/>
      <c r="J176" s="42">
        <v>35000</v>
      </c>
      <c r="K176" s="42"/>
      <c r="L176" s="42"/>
      <c r="M176" s="42">
        <v>35000</v>
      </c>
      <c r="N176" s="42"/>
      <c r="O176" s="42"/>
      <c r="P176" s="42"/>
      <c r="Q176" s="42">
        <f t="shared" si="2"/>
        <v>190000</v>
      </c>
      <c r="R176" s="42"/>
    </row>
    <row r="177" spans="1:18" x14ac:dyDescent="0.2">
      <c r="A177" s="38">
        <v>10570</v>
      </c>
      <c r="B177" s="38" t="s">
        <v>216</v>
      </c>
      <c r="C177" s="41">
        <v>44578</v>
      </c>
      <c r="D177" s="38">
        <v>13400</v>
      </c>
      <c r="E177" s="42"/>
      <c r="F177" s="42">
        <v>13400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>
        <f t="shared" si="2"/>
        <v>13400</v>
      </c>
      <c r="R177" s="42"/>
    </row>
    <row r="178" spans="1:18" x14ac:dyDescent="0.2">
      <c r="A178" s="38">
        <v>10571</v>
      </c>
      <c r="B178" s="43" t="s">
        <v>224</v>
      </c>
      <c r="C178" s="44">
        <v>44578</v>
      </c>
      <c r="D178" s="43">
        <v>450000</v>
      </c>
      <c r="E178" s="46">
        <v>450000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>
        <f t="shared" si="2"/>
        <v>450000</v>
      </c>
      <c r="R178" s="42"/>
    </row>
    <row r="179" spans="1:18" x14ac:dyDescent="0.2">
      <c r="A179" s="38">
        <v>10572</v>
      </c>
      <c r="B179" s="38" t="s">
        <v>217</v>
      </c>
      <c r="C179" s="41">
        <v>44578</v>
      </c>
      <c r="D179" s="38">
        <v>129486</v>
      </c>
      <c r="E179" s="42">
        <v>45000</v>
      </c>
      <c r="F179" s="42"/>
      <c r="G179" s="42">
        <v>84486</v>
      </c>
      <c r="H179" s="42"/>
      <c r="I179" s="42"/>
      <c r="J179" s="42"/>
      <c r="K179" s="42"/>
      <c r="L179" s="42"/>
      <c r="M179" s="42"/>
      <c r="N179" s="42"/>
      <c r="O179" s="42"/>
      <c r="P179" s="42"/>
      <c r="Q179" s="42">
        <f t="shared" si="2"/>
        <v>129486</v>
      </c>
      <c r="R179" s="42"/>
    </row>
    <row r="180" spans="1:18" x14ac:dyDescent="0.2">
      <c r="A180" s="38">
        <v>10573</v>
      </c>
      <c r="B180" s="38" t="s">
        <v>121</v>
      </c>
      <c r="C180" s="41">
        <v>44578</v>
      </c>
      <c r="D180" s="38">
        <v>47598</v>
      </c>
      <c r="E180" s="42"/>
      <c r="F180" s="42">
        <v>47598</v>
      </c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>
        <f t="shared" si="2"/>
        <v>47598</v>
      </c>
      <c r="R180" s="42"/>
    </row>
    <row r="181" spans="1:18" x14ac:dyDescent="0.2">
      <c r="A181" s="38">
        <v>10574</v>
      </c>
      <c r="B181" s="38" t="s">
        <v>218</v>
      </c>
      <c r="C181" s="41">
        <v>44578</v>
      </c>
      <c r="D181" s="38">
        <v>40000</v>
      </c>
      <c r="E181" s="42">
        <v>40000</v>
      </c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>
        <f t="shared" si="2"/>
        <v>40000</v>
      </c>
      <c r="R181" s="42"/>
    </row>
    <row r="182" spans="1:18" x14ac:dyDescent="0.2">
      <c r="A182" s="47">
        <v>10575</v>
      </c>
      <c r="B182" s="47" t="s">
        <v>225</v>
      </c>
      <c r="C182" s="48">
        <v>44578</v>
      </c>
      <c r="D182" s="47">
        <v>1805782</v>
      </c>
      <c r="E182" s="49">
        <v>68000</v>
      </c>
      <c r="F182" s="49"/>
      <c r="G182" s="49">
        <v>1733311</v>
      </c>
      <c r="H182" s="49"/>
      <c r="I182" s="49"/>
      <c r="J182" s="49"/>
      <c r="K182" s="49"/>
      <c r="L182" s="49"/>
      <c r="M182" s="49"/>
      <c r="N182" s="49"/>
      <c r="O182" s="49"/>
      <c r="P182" s="42">
        <v>4471</v>
      </c>
      <c r="Q182" s="42">
        <f t="shared" si="2"/>
        <v>1805782</v>
      </c>
      <c r="R182" s="42"/>
    </row>
    <row r="183" spans="1:18" x14ac:dyDescent="0.2">
      <c r="A183" s="38">
        <v>10576</v>
      </c>
      <c r="B183" s="38" t="s">
        <v>219</v>
      </c>
      <c r="C183" s="41">
        <v>44578</v>
      </c>
      <c r="D183" s="38">
        <v>12000</v>
      </c>
      <c r="E183" s="42"/>
      <c r="F183" s="42"/>
      <c r="G183" s="42"/>
      <c r="H183" s="42"/>
      <c r="I183" s="42"/>
      <c r="J183" s="42"/>
      <c r="K183" s="42">
        <v>12000</v>
      </c>
      <c r="L183" s="42"/>
      <c r="M183" s="42"/>
      <c r="N183" s="42"/>
      <c r="O183" s="42"/>
      <c r="P183" s="42"/>
      <c r="Q183" s="42">
        <f t="shared" si="2"/>
        <v>12000</v>
      </c>
      <c r="R183" s="42"/>
    </row>
    <row r="184" spans="1:18" x14ac:dyDescent="0.2">
      <c r="A184" s="38">
        <v>10577</v>
      </c>
      <c r="B184" s="38" t="s">
        <v>220</v>
      </c>
      <c r="C184" s="41">
        <v>44578</v>
      </c>
      <c r="D184" s="38">
        <v>81891</v>
      </c>
      <c r="E184" s="42">
        <v>48000</v>
      </c>
      <c r="F184" s="42"/>
      <c r="G184" s="42">
        <v>33891</v>
      </c>
      <c r="H184" s="42"/>
      <c r="I184" s="42"/>
      <c r="J184" s="42"/>
      <c r="K184" s="42"/>
      <c r="L184" s="42"/>
      <c r="M184" s="42"/>
      <c r="N184" s="42"/>
      <c r="O184" s="42"/>
      <c r="P184" s="42"/>
      <c r="Q184" s="42">
        <f t="shared" si="2"/>
        <v>81891</v>
      </c>
      <c r="R184" s="42"/>
    </row>
    <row r="185" spans="1:18" x14ac:dyDescent="0.2">
      <c r="A185" s="38">
        <v>10578</v>
      </c>
      <c r="B185" s="38" t="s">
        <v>63</v>
      </c>
      <c r="C185" s="41">
        <v>44578</v>
      </c>
      <c r="D185" s="38">
        <v>2046497</v>
      </c>
      <c r="E185" s="42"/>
      <c r="F185" s="42"/>
      <c r="G185" s="42">
        <v>2046497</v>
      </c>
      <c r="H185" s="42"/>
      <c r="I185" s="42"/>
      <c r="J185" s="42"/>
      <c r="K185" s="42"/>
      <c r="L185" s="42"/>
      <c r="M185" s="42"/>
      <c r="N185" s="42"/>
      <c r="O185" s="42"/>
      <c r="P185" s="42"/>
      <c r="Q185" s="42">
        <f t="shared" si="2"/>
        <v>2046497</v>
      </c>
      <c r="R185" s="42"/>
    </row>
    <row r="186" spans="1:18" x14ac:dyDescent="0.2">
      <c r="A186" s="38">
        <v>10579</v>
      </c>
      <c r="B186" s="38" t="s">
        <v>226</v>
      </c>
      <c r="C186" s="41">
        <v>44578</v>
      </c>
      <c r="D186" s="38">
        <v>32080</v>
      </c>
      <c r="E186" s="42">
        <v>25000</v>
      </c>
      <c r="F186" s="42"/>
      <c r="G186" s="42">
        <v>7080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>
        <f t="shared" si="2"/>
        <v>32080</v>
      </c>
      <c r="R186" s="42"/>
    </row>
    <row r="187" spans="1:18" x14ac:dyDescent="0.2">
      <c r="A187" s="38">
        <v>10580</v>
      </c>
      <c r="B187" s="38" t="s">
        <v>76</v>
      </c>
      <c r="C187" s="41">
        <v>44578</v>
      </c>
      <c r="D187" s="38">
        <v>478297</v>
      </c>
      <c r="E187" s="42">
        <v>50000</v>
      </c>
      <c r="F187" s="42"/>
      <c r="G187" s="42">
        <v>428297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>
        <f t="shared" si="2"/>
        <v>478297</v>
      </c>
      <c r="R187" s="42"/>
    </row>
    <row r="188" spans="1:18" x14ac:dyDescent="0.2">
      <c r="A188" s="38">
        <v>10581</v>
      </c>
      <c r="B188" s="38" t="s">
        <v>68</v>
      </c>
      <c r="C188" s="41">
        <v>44578</v>
      </c>
      <c r="D188" s="38">
        <v>5325</v>
      </c>
      <c r="E188" s="42"/>
      <c r="F188" s="42"/>
      <c r="G188" s="42">
        <v>5325</v>
      </c>
      <c r="H188" s="42"/>
      <c r="I188" s="42"/>
      <c r="J188" s="42"/>
      <c r="K188" s="42"/>
      <c r="L188" s="42"/>
      <c r="M188" s="42"/>
      <c r="N188" s="42"/>
      <c r="O188" s="42"/>
      <c r="P188" s="42"/>
      <c r="Q188" s="42">
        <f t="shared" si="2"/>
        <v>5325</v>
      </c>
      <c r="R188" s="42"/>
    </row>
    <row r="189" spans="1:18" x14ac:dyDescent="0.2">
      <c r="A189" s="38">
        <v>10582</v>
      </c>
      <c r="B189" s="38" t="s">
        <v>227</v>
      </c>
      <c r="C189" s="41">
        <v>44579</v>
      </c>
      <c r="D189" s="38">
        <v>110757</v>
      </c>
      <c r="E189" s="42">
        <v>5000</v>
      </c>
      <c r="F189" s="42">
        <v>68377</v>
      </c>
      <c r="G189" s="42">
        <v>37380</v>
      </c>
      <c r="H189" s="42"/>
      <c r="I189" s="42"/>
      <c r="J189" s="42"/>
      <c r="K189" s="42"/>
      <c r="L189" s="42"/>
      <c r="M189" s="42"/>
      <c r="N189" s="42"/>
      <c r="O189" s="42"/>
      <c r="P189" s="42"/>
      <c r="Q189" s="42">
        <f t="shared" si="2"/>
        <v>110757</v>
      </c>
      <c r="R189" s="42"/>
    </row>
    <row r="190" spans="1:18" x14ac:dyDescent="0.2">
      <c r="A190" s="38">
        <v>10583</v>
      </c>
      <c r="B190" s="38" t="s">
        <v>233</v>
      </c>
      <c r="C190" s="41">
        <v>44579</v>
      </c>
      <c r="D190" s="38">
        <v>577632</v>
      </c>
      <c r="E190" s="42"/>
      <c r="F190" s="42"/>
      <c r="G190" s="42">
        <v>577632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>
        <f t="shared" si="2"/>
        <v>577632</v>
      </c>
      <c r="R190" s="42"/>
    </row>
    <row r="191" spans="1:18" x14ac:dyDescent="0.2">
      <c r="A191" s="38">
        <v>10584</v>
      </c>
      <c r="B191" s="38" t="s">
        <v>234</v>
      </c>
      <c r="C191" s="41">
        <v>44579</v>
      </c>
      <c r="D191" s="38">
        <v>109222</v>
      </c>
      <c r="E191" s="42">
        <v>28000</v>
      </c>
      <c r="F191" s="42"/>
      <c r="G191" s="42">
        <v>81222</v>
      </c>
      <c r="H191" s="42"/>
      <c r="I191" s="42"/>
      <c r="J191" s="42"/>
      <c r="K191" s="42"/>
      <c r="L191" s="42"/>
      <c r="M191" s="42"/>
      <c r="N191" s="42"/>
      <c r="O191" s="42"/>
      <c r="P191" s="42"/>
      <c r="Q191" s="42">
        <f t="shared" si="2"/>
        <v>109222</v>
      </c>
      <c r="R191" s="42"/>
    </row>
    <row r="192" spans="1:18" x14ac:dyDescent="0.2">
      <c r="A192" s="38">
        <v>10585</v>
      </c>
      <c r="B192" s="38" t="s">
        <v>235</v>
      </c>
      <c r="C192" s="41">
        <v>44579</v>
      </c>
      <c r="D192" s="38">
        <v>1351098</v>
      </c>
      <c r="E192" s="42"/>
      <c r="F192" s="42"/>
      <c r="G192" s="42">
        <v>1351098</v>
      </c>
      <c r="H192" s="42"/>
      <c r="I192" s="42"/>
      <c r="J192" s="42"/>
      <c r="K192" s="42"/>
      <c r="L192" s="42"/>
      <c r="M192" s="42"/>
      <c r="N192" s="42"/>
      <c r="O192" s="42"/>
      <c r="P192" s="42"/>
      <c r="Q192" s="42">
        <f t="shared" si="2"/>
        <v>1351098</v>
      </c>
      <c r="R192" s="42"/>
    </row>
    <row r="193" spans="1:18" x14ac:dyDescent="0.2">
      <c r="A193" s="43">
        <v>10586</v>
      </c>
      <c r="B193" s="43" t="s">
        <v>236</v>
      </c>
      <c r="C193" s="44">
        <v>44579</v>
      </c>
      <c r="D193" s="43">
        <v>7599</v>
      </c>
      <c r="E193" s="46">
        <v>5000</v>
      </c>
      <c r="F193" s="42"/>
      <c r="G193" s="42">
        <v>2599</v>
      </c>
      <c r="H193" s="42"/>
      <c r="I193" s="42"/>
      <c r="J193" s="42"/>
      <c r="K193" s="42"/>
      <c r="L193" s="42"/>
      <c r="M193" s="42"/>
      <c r="N193" s="42"/>
      <c r="O193" s="42"/>
      <c r="P193" s="42"/>
      <c r="Q193" s="42">
        <f t="shared" si="2"/>
        <v>7599</v>
      </c>
      <c r="R193" s="42"/>
    </row>
    <row r="194" spans="1:18" x14ac:dyDescent="0.2">
      <c r="A194" s="38">
        <v>10587</v>
      </c>
      <c r="B194" s="38" t="s">
        <v>237</v>
      </c>
      <c r="C194" s="41">
        <v>44579</v>
      </c>
      <c r="D194" s="38">
        <v>934706</v>
      </c>
      <c r="E194" s="42">
        <v>50000</v>
      </c>
      <c r="F194" s="42"/>
      <c r="G194" s="42">
        <v>884709</v>
      </c>
      <c r="H194" s="42"/>
      <c r="I194" s="42"/>
      <c r="J194" s="42"/>
      <c r="K194" s="42"/>
      <c r="L194" s="42"/>
      <c r="M194" s="42"/>
      <c r="N194" s="42"/>
      <c r="O194" s="42"/>
      <c r="P194" s="42"/>
      <c r="Q194" s="42">
        <f t="shared" si="2"/>
        <v>934709</v>
      </c>
      <c r="R194" s="42"/>
    </row>
    <row r="195" spans="1:18" x14ac:dyDescent="0.2">
      <c r="A195" s="38">
        <v>10588</v>
      </c>
      <c r="B195" s="38" t="s">
        <v>109</v>
      </c>
      <c r="C195" s="41">
        <v>44579</v>
      </c>
      <c r="D195" s="38">
        <v>500000</v>
      </c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>
        <v>500000</v>
      </c>
      <c r="Q195" s="42">
        <f t="shared" si="2"/>
        <v>500000</v>
      </c>
      <c r="R195" s="42"/>
    </row>
    <row r="196" spans="1:18" x14ac:dyDescent="0.2">
      <c r="A196" s="38">
        <v>10589</v>
      </c>
      <c r="B196" s="38" t="s">
        <v>228</v>
      </c>
      <c r="C196" s="41">
        <v>44579</v>
      </c>
      <c r="D196" s="38">
        <v>116470</v>
      </c>
      <c r="E196" s="42">
        <v>40000</v>
      </c>
      <c r="F196" s="42"/>
      <c r="G196" s="42">
        <v>76469</v>
      </c>
      <c r="H196" s="42"/>
      <c r="I196" s="42"/>
      <c r="J196" s="42"/>
      <c r="K196" s="42"/>
      <c r="L196" s="42"/>
      <c r="M196" s="42"/>
      <c r="N196" s="42"/>
      <c r="O196" s="42"/>
      <c r="P196" s="42"/>
      <c r="Q196" s="42">
        <f t="shared" si="2"/>
        <v>116469</v>
      </c>
      <c r="R196" s="42"/>
    </row>
    <row r="197" spans="1:18" x14ac:dyDescent="0.2">
      <c r="A197" s="38">
        <v>10590</v>
      </c>
      <c r="B197" s="38" t="s">
        <v>83</v>
      </c>
      <c r="C197" s="41">
        <v>44579</v>
      </c>
      <c r="D197" s="38">
        <v>581052</v>
      </c>
      <c r="E197" s="42"/>
      <c r="F197" s="42"/>
      <c r="G197" s="42">
        <v>581052</v>
      </c>
      <c r="H197" s="42"/>
      <c r="I197" s="42"/>
      <c r="J197" s="42"/>
      <c r="K197" s="42"/>
      <c r="L197" s="42"/>
      <c r="M197" s="42"/>
      <c r="N197" s="42"/>
      <c r="O197" s="42"/>
      <c r="P197" s="42"/>
      <c r="Q197" s="42">
        <f t="shared" si="2"/>
        <v>581052</v>
      </c>
      <c r="R197" s="42"/>
    </row>
    <row r="198" spans="1:18" x14ac:dyDescent="0.2">
      <c r="A198" s="38">
        <v>10591</v>
      </c>
      <c r="B198" s="38" t="s">
        <v>238</v>
      </c>
      <c r="C198" s="41">
        <v>44579</v>
      </c>
      <c r="D198" s="38">
        <v>244977</v>
      </c>
      <c r="E198" s="42">
        <v>40000</v>
      </c>
      <c r="F198" s="42"/>
      <c r="G198" s="42">
        <v>204977</v>
      </c>
      <c r="H198" s="42"/>
      <c r="I198" s="42"/>
      <c r="J198" s="42"/>
      <c r="K198" s="42"/>
      <c r="L198" s="42"/>
      <c r="M198" s="42"/>
      <c r="N198" s="42"/>
      <c r="O198" s="42"/>
      <c r="P198" s="42"/>
      <c r="Q198" s="42">
        <f t="shared" ref="Q198:Q260" si="3">SUM(E198:P198)</f>
        <v>244977</v>
      </c>
      <c r="R198" s="42"/>
    </row>
    <row r="199" spans="1:18" x14ac:dyDescent="0.2">
      <c r="A199" s="38">
        <v>10592</v>
      </c>
      <c r="B199" s="38" t="s">
        <v>109</v>
      </c>
      <c r="C199" s="41">
        <v>44579</v>
      </c>
      <c r="D199" s="38">
        <v>900000</v>
      </c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>
        <v>900000</v>
      </c>
      <c r="Q199" s="42">
        <f t="shared" si="3"/>
        <v>900000</v>
      </c>
      <c r="R199" s="42"/>
    </row>
    <row r="200" spans="1:18" x14ac:dyDescent="0.2">
      <c r="A200" s="38">
        <v>10593</v>
      </c>
      <c r="B200" s="38" t="s">
        <v>229</v>
      </c>
      <c r="C200" s="41">
        <v>44579</v>
      </c>
      <c r="D200" s="38">
        <v>121785</v>
      </c>
      <c r="E200" s="42"/>
      <c r="F200" s="42"/>
      <c r="G200" s="42">
        <v>121785</v>
      </c>
      <c r="H200" s="42"/>
      <c r="I200" s="42"/>
      <c r="J200" s="42"/>
      <c r="K200" s="42"/>
      <c r="L200" s="42"/>
      <c r="M200" s="42"/>
      <c r="N200" s="42"/>
      <c r="O200" s="42"/>
      <c r="P200" s="42"/>
      <c r="Q200" s="42">
        <f t="shared" si="3"/>
        <v>121785</v>
      </c>
      <c r="R200" s="42"/>
    </row>
    <row r="201" spans="1:18" x14ac:dyDescent="0.2">
      <c r="A201" s="38">
        <v>10594</v>
      </c>
      <c r="B201" s="38" t="s">
        <v>230</v>
      </c>
      <c r="C201" s="41">
        <v>44214</v>
      </c>
      <c r="D201" s="38">
        <v>3450297</v>
      </c>
      <c r="E201" s="42"/>
      <c r="F201" s="42"/>
      <c r="G201" s="42">
        <v>3450297</v>
      </c>
      <c r="H201" s="42"/>
      <c r="I201" s="42"/>
      <c r="J201" s="42"/>
      <c r="K201" s="42"/>
      <c r="L201" s="42"/>
      <c r="M201" s="42"/>
      <c r="N201" s="42"/>
      <c r="O201" s="42"/>
      <c r="P201" s="42"/>
      <c r="Q201" s="42">
        <f t="shared" si="3"/>
        <v>3450297</v>
      </c>
      <c r="R201" s="42"/>
    </row>
    <row r="202" spans="1:18" x14ac:dyDescent="0.2">
      <c r="A202" s="38">
        <v>10595</v>
      </c>
      <c r="B202" s="38" t="s">
        <v>231</v>
      </c>
      <c r="C202" s="41">
        <v>44214</v>
      </c>
      <c r="D202" s="38">
        <v>12910</v>
      </c>
      <c r="E202" s="42"/>
      <c r="F202" s="42"/>
      <c r="G202" s="42">
        <v>120910</v>
      </c>
      <c r="H202" s="42"/>
      <c r="I202" s="42"/>
      <c r="J202" s="42"/>
      <c r="K202" s="42"/>
      <c r="L202" s="42"/>
      <c r="M202" s="42"/>
      <c r="N202" s="42"/>
      <c r="O202" s="42"/>
      <c r="P202" s="42"/>
      <c r="Q202" s="42">
        <f t="shared" si="3"/>
        <v>120910</v>
      </c>
      <c r="R202" s="42"/>
    </row>
    <row r="203" spans="1:18" x14ac:dyDescent="0.2">
      <c r="A203" s="38">
        <v>10596</v>
      </c>
      <c r="B203" s="38" t="s">
        <v>232</v>
      </c>
      <c r="C203" s="41">
        <v>44579</v>
      </c>
      <c r="D203" s="38">
        <v>20000</v>
      </c>
      <c r="E203" s="42">
        <v>20000</v>
      </c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>
        <f t="shared" si="3"/>
        <v>20000</v>
      </c>
      <c r="R203" s="42"/>
    </row>
    <row r="204" spans="1:18" x14ac:dyDescent="0.2">
      <c r="A204" s="47">
        <v>10597</v>
      </c>
      <c r="B204" s="47" t="s">
        <v>227</v>
      </c>
      <c r="C204" s="48">
        <v>44579</v>
      </c>
      <c r="D204" s="47">
        <v>28000</v>
      </c>
      <c r="E204" s="49">
        <v>28000</v>
      </c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2"/>
      <c r="Q204" s="42">
        <f t="shared" si="3"/>
        <v>28000</v>
      </c>
      <c r="R204" s="42"/>
    </row>
    <row r="205" spans="1:18" x14ac:dyDescent="0.2">
      <c r="A205" s="38">
        <v>10598</v>
      </c>
      <c r="B205" s="38" t="s">
        <v>189</v>
      </c>
      <c r="C205" s="41">
        <v>44580</v>
      </c>
      <c r="D205" s="38">
        <v>3078271</v>
      </c>
      <c r="E205" s="42">
        <v>53000</v>
      </c>
      <c r="F205" s="42"/>
      <c r="G205" s="42">
        <v>3025271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>
        <f t="shared" si="3"/>
        <v>3078271</v>
      </c>
      <c r="R205" s="42"/>
    </row>
    <row r="206" spans="1:18" x14ac:dyDescent="0.2">
      <c r="A206" s="38">
        <v>10599</v>
      </c>
      <c r="B206" s="38" t="s">
        <v>239</v>
      </c>
      <c r="C206" s="41">
        <v>44580</v>
      </c>
      <c r="D206" s="38">
        <v>737831</v>
      </c>
      <c r="E206" s="42">
        <v>52000</v>
      </c>
      <c r="F206" s="42"/>
      <c r="G206" s="42">
        <v>685831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>
        <f t="shared" si="3"/>
        <v>737831</v>
      </c>
      <c r="R206" s="42"/>
    </row>
    <row r="207" spans="1:18" x14ac:dyDescent="0.2">
      <c r="A207" s="38">
        <v>10600</v>
      </c>
      <c r="B207" s="38" t="s">
        <v>240</v>
      </c>
      <c r="C207" s="41">
        <v>44580</v>
      </c>
      <c r="D207" s="38">
        <v>20000</v>
      </c>
      <c r="E207" s="42">
        <v>20000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>
        <f t="shared" si="3"/>
        <v>20000</v>
      </c>
      <c r="R207" s="42"/>
    </row>
    <row r="208" spans="1:18" x14ac:dyDescent="0.2">
      <c r="A208" s="38">
        <v>10601</v>
      </c>
      <c r="B208" s="38" t="s">
        <v>241</v>
      </c>
      <c r="C208" s="41">
        <v>44580</v>
      </c>
      <c r="D208" s="38">
        <v>2599</v>
      </c>
      <c r="E208" s="42"/>
      <c r="F208" s="42"/>
      <c r="G208" s="42">
        <v>2599</v>
      </c>
      <c r="H208" s="42"/>
      <c r="I208" s="42"/>
      <c r="J208" s="42"/>
      <c r="K208" s="42"/>
      <c r="L208" s="42"/>
      <c r="M208" s="42"/>
      <c r="N208" s="42"/>
      <c r="O208" s="42"/>
      <c r="P208" s="42"/>
      <c r="Q208" s="42">
        <f t="shared" si="3"/>
        <v>2599</v>
      </c>
      <c r="R208" s="42"/>
    </row>
    <row r="209" spans="1:18" x14ac:dyDescent="0.2">
      <c r="A209" s="38">
        <v>10602</v>
      </c>
      <c r="B209" s="38" t="s">
        <v>97</v>
      </c>
      <c r="C209" s="41">
        <v>44580</v>
      </c>
      <c r="D209" s="38">
        <v>534000</v>
      </c>
      <c r="E209" s="42"/>
      <c r="F209" s="42"/>
      <c r="G209" s="42">
        <v>534000</v>
      </c>
      <c r="H209" s="42"/>
      <c r="I209" s="42"/>
      <c r="J209" s="42"/>
      <c r="K209" s="42"/>
      <c r="L209" s="42"/>
      <c r="M209" s="42"/>
      <c r="N209" s="42"/>
      <c r="O209" s="42"/>
      <c r="P209" s="42"/>
      <c r="Q209" s="42">
        <f t="shared" si="3"/>
        <v>534000</v>
      </c>
      <c r="R209" s="42"/>
    </row>
    <row r="210" spans="1:18" x14ac:dyDescent="0.2">
      <c r="A210" s="38">
        <v>10603</v>
      </c>
      <c r="B210" s="38" t="s">
        <v>242</v>
      </c>
      <c r="C210" s="41">
        <v>44580</v>
      </c>
      <c r="D210" s="38">
        <v>217000</v>
      </c>
      <c r="E210" s="42"/>
      <c r="F210" s="42">
        <v>217000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>
        <f t="shared" si="3"/>
        <v>217000</v>
      </c>
      <c r="R210" s="42"/>
    </row>
    <row r="211" spans="1:18" x14ac:dyDescent="0.2">
      <c r="A211" s="38">
        <v>10604</v>
      </c>
      <c r="B211" s="38" t="s">
        <v>243</v>
      </c>
      <c r="C211" s="41">
        <v>44580</v>
      </c>
      <c r="D211" s="38">
        <v>51350</v>
      </c>
      <c r="E211" s="42">
        <v>45000</v>
      </c>
      <c r="F211" s="42"/>
      <c r="G211" s="42">
        <v>6350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>
        <f t="shared" si="3"/>
        <v>51350</v>
      </c>
      <c r="R211" s="42"/>
    </row>
    <row r="212" spans="1:18" x14ac:dyDescent="0.2">
      <c r="A212" s="38">
        <v>10605</v>
      </c>
      <c r="B212" s="38" t="s">
        <v>244</v>
      </c>
      <c r="C212" s="41">
        <v>44580</v>
      </c>
      <c r="D212" s="38">
        <v>129021</v>
      </c>
      <c r="E212" s="42">
        <v>48000</v>
      </c>
      <c r="F212" s="42">
        <v>72434</v>
      </c>
      <c r="G212" s="42">
        <v>8587</v>
      </c>
      <c r="H212" s="42"/>
      <c r="I212" s="42"/>
      <c r="J212" s="42"/>
      <c r="K212" s="42"/>
      <c r="L212" s="42"/>
      <c r="M212" s="42"/>
      <c r="N212" s="42"/>
      <c r="O212" s="42"/>
      <c r="P212" s="42"/>
      <c r="Q212" s="42">
        <f t="shared" si="3"/>
        <v>129021</v>
      </c>
      <c r="R212" s="42"/>
    </row>
    <row r="213" spans="1:18" x14ac:dyDescent="0.2">
      <c r="A213" s="38">
        <v>10606</v>
      </c>
      <c r="B213" s="38" t="s">
        <v>211</v>
      </c>
      <c r="C213" s="41">
        <v>44580</v>
      </c>
      <c r="D213" s="38">
        <v>130000</v>
      </c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>
        <v>130000</v>
      </c>
      <c r="Q213" s="42">
        <f t="shared" si="3"/>
        <v>130000</v>
      </c>
      <c r="R213" s="42"/>
    </row>
    <row r="214" spans="1:18" x14ac:dyDescent="0.2">
      <c r="A214" s="38">
        <v>10607</v>
      </c>
      <c r="B214" s="38" t="s">
        <v>245</v>
      </c>
      <c r="C214" s="41">
        <v>44581</v>
      </c>
      <c r="D214" s="38">
        <v>88360</v>
      </c>
      <c r="E214" s="42"/>
      <c r="F214" s="42"/>
      <c r="G214" s="42">
        <v>88360</v>
      </c>
      <c r="H214" s="42"/>
      <c r="I214" s="42"/>
      <c r="J214" s="42"/>
      <c r="K214" s="42"/>
      <c r="L214" s="42"/>
      <c r="M214" s="42"/>
      <c r="N214" s="42"/>
      <c r="O214" s="42"/>
      <c r="P214" s="42"/>
      <c r="Q214" s="42">
        <f t="shared" si="3"/>
        <v>88360</v>
      </c>
      <c r="R214" s="42"/>
    </row>
    <row r="215" spans="1:18" x14ac:dyDescent="0.2">
      <c r="A215" s="38">
        <v>10608</v>
      </c>
      <c r="B215" s="38" t="s">
        <v>100</v>
      </c>
      <c r="C215" s="41">
        <v>44581</v>
      </c>
      <c r="D215" s="38">
        <v>3325261</v>
      </c>
      <c r="E215" s="42">
        <v>85000</v>
      </c>
      <c r="F215" s="42"/>
      <c r="G215" s="42">
        <v>3240261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>
        <f t="shared" si="3"/>
        <v>3325261</v>
      </c>
      <c r="R215" s="42"/>
    </row>
    <row r="216" spans="1:18" x14ac:dyDescent="0.2">
      <c r="A216" s="38">
        <v>10609</v>
      </c>
      <c r="B216" s="38" t="s">
        <v>91</v>
      </c>
      <c r="C216" s="41">
        <v>44581</v>
      </c>
      <c r="D216" s="38">
        <v>95000</v>
      </c>
      <c r="E216" s="42">
        <v>95000</v>
      </c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>
        <f t="shared" si="3"/>
        <v>95000</v>
      </c>
      <c r="R216" s="42"/>
    </row>
    <row r="217" spans="1:18" x14ac:dyDescent="0.2">
      <c r="A217" s="38">
        <v>10610</v>
      </c>
      <c r="B217" s="38" t="s">
        <v>98</v>
      </c>
      <c r="C217" s="41">
        <v>44581</v>
      </c>
      <c r="D217" s="38">
        <v>29950</v>
      </c>
      <c r="E217" s="42"/>
      <c r="F217" s="42"/>
      <c r="G217" s="42">
        <v>29950</v>
      </c>
      <c r="H217" s="42"/>
      <c r="I217" s="42"/>
      <c r="J217" s="42"/>
      <c r="K217" s="42"/>
      <c r="L217" s="42"/>
      <c r="M217" s="42"/>
      <c r="N217" s="42"/>
      <c r="O217" s="42"/>
      <c r="P217" s="42"/>
      <c r="Q217" s="42">
        <f t="shared" si="3"/>
        <v>29950</v>
      </c>
      <c r="R217" s="42"/>
    </row>
    <row r="218" spans="1:18" x14ac:dyDescent="0.2">
      <c r="A218" s="38">
        <v>10611</v>
      </c>
      <c r="B218" s="38" t="s">
        <v>246</v>
      </c>
      <c r="C218" s="41">
        <v>44581</v>
      </c>
      <c r="D218" s="38">
        <v>23000</v>
      </c>
      <c r="E218" s="42">
        <v>23000</v>
      </c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>
        <f t="shared" si="3"/>
        <v>23000</v>
      </c>
      <c r="R218" s="42"/>
    </row>
    <row r="219" spans="1:18" x14ac:dyDescent="0.2">
      <c r="A219" s="38">
        <v>10612</v>
      </c>
      <c r="B219" s="38" t="s">
        <v>107</v>
      </c>
      <c r="C219" s="41">
        <v>44581</v>
      </c>
      <c r="D219" s="38">
        <v>37746</v>
      </c>
      <c r="E219" s="42"/>
      <c r="F219" s="42"/>
      <c r="G219" s="42">
        <v>37746</v>
      </c>
      <c r="H219" s="42"/>
      <c r="I219" s="42"/>
      <c r="J219" s="42"/>
      <c r="K219" s="42"/>
      <c r="L219" s="42"/>
      <c r="M219" s="42"/>
      <c r="N219" s="42"/>
      <c r="O219" s="42"/>
      <c r="P219" s="42"/>
      <c r="Q219" s="42">
        <f t="shared" si="3"/>
        <v>37746</v>
      </c>
      <c r="R219" s="42"/>
    </row>
    <row r="220" spans="1:18" x14ac:dyDescent="0.2">
      <c r="A220" s="38">
        <v>10613</v>
      </c>
      <c r="B220" s="38" t="s">
        <v>247</v>
      </c>
      <c r="C220" s="41">
        <v>44581</v>
      </c>
      <c r="D220" s="38">
        <v>501848</v>
      </c>
      <c r="E220" s="42">
        <v>53000</v>
      </c>
      <c r="F220" s="42"/>
      <c r="G220" s="42">
        <v>448848</v>
      </c>
      <c r="H220" s="42"/>
      <c r="I220" s="42"/>
      <c r="J220" s="42"/>
      <c r="K220" s="42"/>
      <c r="L220" s="42"/>
      <c r="M220" s="42"/>
      <c r="N220" s="42"/>
      <c r="O220" s="42"/>
      <c r="P220" s="42"/>
      <c r="Q220" s="42">
        <f t="shared" si="3"/>
        <v>501848</v>
      </c>
      <c r="R220" s="42"/>
    </row>
    <row r="221" spans="1:18" x14ac:dyDescent="0.2">
      <c r="A221" s="38">
        <v>10614</v>
      </c>
      <c r="B221" s="38" t="s">
        <v>248</v>
      </c>
      <c r="C221" s="41">
        <v>44581</v>
      </c>
      <c r="D221" s="38">
        <v>507272</v>
      </c>
      <c r="E221" s="42">
        <v>40000</v>
      </c>
      <c r="F221" s="42"/>
      <c r="G221" s="42">
        <v>467272</v>
      </c>
      <c r="H221" s="42"/>
      <c r="I221" s="42"/>
      <c r="J221" s="42"/>
      <c r="K221" s="42"/>
      <c r="L221" s="42"/>
      <c r="M221" s="42"/>
      <c r="N221" s="42"/>
      <c r="O221" s="42"/>
      <c r="P221" s="42"/>
      <c r="Q221" s="42">
        <f t="shared" si="3"/>
        <v>507272</v>
      </c>
      <c r="R221" s="42"/>
    </row>
    <row r="222" spans="1:18" x14ac:dyDescent="0.2">
      <c r="A222" s="38">
        <v>10615</v>
      </c>
      <c r="B222" s="38" t="s">
        <v>72</v>
      </c>
      <c r="C222" s="41">
        <v>44581</v>
      </c>
      <c r="D222" s="38">
        <v>2018784</v>
      </c>
      <c r="E222" s="42"/>
      <c r="F222" s="42"/>
      <c r="G222" s="42">
        <v>2018784</v>
      </c>
      <c r="H222" s="42"/>
      <c r="I222" s="42"/>
      <c r="J222" s="42"/>
      <c r="K222" s="42"/>
      <c r="L222" s="42"/>
      <c r="M222" s="42"/>
      <c r="N222" s="42"/>
      <c r="O222" s="42"/>
      <c r="P222" s="42"/>
      <c r="Q222" s="42">
        <f t="shared" si="3"/>
        <v>2018784</v>
      </c>
      <c r="R222" s="42"/>
    </row>
    <row r="223" spans="1:18" x14ac:dyDescent="0.2">
      <c r="A223" s="38">
        <v>10616</v>
      </c>
      <c r="B223" s="38" t="s">
        <v>249</v>
      </c>
      <c r="C223" s="41">
        <v>44581</v>
      </c>
      <c r="D223" s="38">
        <v>132896</v>
      </c>
      <c r="E223" s="42">
        <v>80000</v>
      </c>
      <c r="F223" s="42"/>
      <c r="G223" s="42">
        <v>52896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>
        <f t="shared" si="3"/>
        <v>132896</v>
      </c>
      <c r="R223" s="42"/>
    </row>
    <row r="224" spans="1:18" x14ac:dyDescent="0.2">
      <c r="A224" s="47">
        <v>10617</v>
      </c>
      <c r="B224" s="47" t="s">
        <v>168</v>
      </c>
      <c r="C224" s="48">
        <v>44581</v>
      </c>
      <c r="D224" s="47">
        <v>160469</v>
      </c>
      <c r="E224" s="49"/>
      <c r="F224" s="49"/>
      <c r="G224" s="49">
        <v>160469</v>
      </c>
      <c r="H224" s="49"/>
      <c r="I224" s="49"/>
      <c r="J224" s="49"/>
      <c r="K224" s="49"/>
      <c r="L224" s="49"/>
      <c r="M224" s="49"/>
      <c r="N224" s="49"/>
      <c r="O224" s="49"/>
      <c r="P224" s="42"/>
      <c r="Q224" s="42">
        <f t="shared" si="3"/>
        <v>160469</v>
      </c>
      <c r="R224" s="42"/>
    </row>
    <row r="225" spans="1:18" x14ac:dyDescent="0.2">
      <c r="A225" s="38">
        <v>10618</v>
      </c>
      <c r="B225" s="38" t="s">
        <v>250</v>
      </c>
      <c r="C225" s="41">
        <v>44581</v>
      </c>
      <c r="D225" s="38">
        <v>440599</v>
      </c>
      <c r="E225" s="42"/>
      <c r="F225" s="42"/>
      <c r="G225" s="42">
        <v>440599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>
        <f t="shared" si="3"/>
        <v>440599</v>
      </c>
      <c r="R225" s="42"/>
    </row>
    <row r="226" spans="1:18" x14ac:dyDescent="0.2">
      <c r="A226" s="38">
        <v>10619</v>
      </c>
      <c r="B226" s="38" t="s">
        <v>69</v>
      </c>
      <c r="C226" s="41">
        <v>44581</v>
      </c>
      <c r="D226" s="38">
        <v>6881732</v>
      </c>
      <c r="E226" s="42"/>
      <c r="F226" s="42"/>
      <c r="G226" s="42">
        <v>6881732</v>
      </c>
      <c r="H226" s="42"/>
      <c r="I226" s="42"/>
      <c r="J226" s="42"/>
      <c r="K226" s="42"/>
      <c r="L226" s="42"/>
      <c r="M226" s="42"/>
      <c r="N226" s="42"/>
      <c r="O226" s="42"/>
      <c r="P226" s="42"/>
      <c r="Q226" s="42">
        <f t="shared" si="3"/>
        <v>6881732</v>
      </c>
      <c r="R226" s="42"/>
    </row>
    <row r="227" spans="1:18" x14ac:dyDescent="0.2">
      <c r="A227" s="38">
        <v>10620</v>
      </c>
      <c r="B227" s="38" t="s">
        <v>251</v>
      </c>
      <c r="C227" s="41">
        <v>44581</v>
      </c>
      <c r="D227" s="38">
        <v>192756</v>
      </c>
      <c r="E227" s="42">
        <v>58000</v>
      </c>
      <c r="F227" s="42"/>
      <c r="G227" s="42">
        <v>134756</v>
      </c>
      <c r="H227" s="42"/>
      <c r="I227" s="42"/>
      <c r="J227" s="42"/>
      <c r="K227" s="42"/>
      <c r="L227" s="42"/>
      <c r="M227" s="42"/>
      <c r="N227" s="42"/>
      <c r="O227" s="42"/>
      <c r="P227" s="42"/>
      <c r="Q227" s="42">
        <f t="shared" si="3"/>
        <v>192756</v>
      </c>
      <c r="R227" s="42"/>
    </row>
    <row r="228" spans="1:18" x14ac:dyDescent="0.2">
      <c r="A228" s="38">
        <v>10621</v>
      </c>
      <c r="B228" s="38" t="s">
        <v>252</v>
      </c>
      <c r="C228" s="41">
        <v>44581</v>
      </c>
      <c r="D228" s="38">
        <v>46000</v>
      </c>
      <c r="E228" s="42"/>
      <c r="F228" s="42"/>
      <c r="G228" s="42">
        <v>34781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>
        <f t="shared" si="3"/>
        <v>34781</v>
      </c>
      <c r="R228" s="42"/>
    </row>
    <row r="229" spans="1:18" x14ac:dyDescent="0.2">
      <c r="A229" s="38">
        <v>10622</v>
      </c>
      <c r="B229" s="38" t="s">
        <v>253</v>
      </c>
      <c r="C229" s="41">
        <v>44581</v>
      </c>
      <c r="D229" s="38">
        <v>316121</v>
      </c>
      <c r="E229" s="42">
        <v>50000</v>
      </c>
      <c r="F229" s="42"/>
      <c r="G229" s="42">
        <v>266121</v>
      </c>
      <c r="H229" s="42"/>
      <c r="I229" s="42"/>
      <c r="J229" s="42"/>
      <c r="K229" s="42"/>
      <c r="L229" s="42"/>
      <c r="M229" s="42"/>
      <c r="N229" s="42"/>
      <c r="O229" s="42"/>
      <c r="P229" s="42"/>
      <c r="Q229" s="42">
        <f t="shared" si="3"/>
        <v>316121</v>
      </c>
      <c r="R229" s="42"/>
    </row>
    <row r="230" spans="1:18" x14ac:dyDescent="0.2">
      <c r="A230" s="38">
        <v>10623</v>
      </c>
      <c r="B230" s="38" t="s">
        <v>169</v>
      </c>
      <c r="C230" s="41">
        <v>44581</v>
      </c>
      <c r="D230" s="38">
        <v>119094</v>
      </c>
      <c r="E230" s="42">
        <v>45000</v>
      </c>
      <c r="F230" s="42"/>
      <c r="G230" s="42">
        <v>74094</v>
      </c>
      <c r="H230" s="42"/>
      <c r="I230" s="42"/>
      <c r="J230" s="42"/>
      <c r="K230" s="42"/>
      <c r="L230" s="42"/>
      <c r="M230" s="42"/>
      <c r="N230" s="42"/>
      <c r="O230" s="42"/>
      <c r="P230" s="42"/>
      <c r="Q230" s="42">
        <f t="shared" si="3"/>
        <v>119094</v>
      </c>
      <c r="R230" s="42"/>
    </row>
    <row r="231" spans="1:18" x14ac:dyDescent="0.2">
      <c r="A231" s="38">
        <v>10624</v>
      </c>
      <c r="B231" s="38" t="s">
        <v>254</v>
      </c>
      <c r="C231" s="41">
        <v>44581</v>
      </c>
      <c r="D231" s="38">
        <v>70000</v>
      </c>
      <c r="E231" s="42">
        <v>23000</v>
      </c>
      <c r="F231" s="42"/>
      <c r="G231" s="42">
        <v>47000</v>
      </c>
      <c r="H231" s="42"/>
      <c r="I231" s="42"/>
      <c r="J231" s="42"/>
      <c r="K231" s="42"/>
      <c r="L231" s="42"/>
      <c r="M231" s="42"/>
      <c r="N231" s="42"/>
      <c r="O231" s="42"/>
      <c r="P231" s="42"/>
      <c r="Q231" s="42">
        <f t="shared" si="3"/>
        <v>70000</v>
      </c>
      <c r="R231" s="42"/>
    </row>
    <row r="232" spans="1:18" x14ac:dyDescent="0.2">
      <c r="A232" s="38">
        <v>10625</v>
      </c>
      <c r="B232" s="38" t="s">
        <v>255</v>
      </c>
      <c r="C232" s="41">
        <v>44581</v>
      </c>
      <c r="D232" s="38">
        <v>10992202</v>
      </c>
      <c r="E232" s="42"/>
      <c r="F232" s="42"/>
      <c r="G232" s="42">
        <v>10992202</v>
      </c>
      <c r="H232" s="42"/>
      <c r="I232" s="42"/>
      <c r="J232" s="42"/>
      <c r="K232" s="42"/>
      <c r="L232" s="42"/>
      <c r="M232" s="42"/>
      <c r="N232" s="42"/>
      <c r="O232" s="42"/>
      <c r="P232" s="42"/>
      <c r="Q232" s="42">
        <f t="shared" si="3"/>
        <v>10992202</v>
      </c>
      <c r="R232" s="42"/>
    </row>
    <row r="233" spans="1:18" x14ac:dyDescent="0.2">
      <c r="A233" s="38">
        <v>10626</v>
      </c>
      <c r="B233" s="38" t="s">
        <v>256</v>
      </c>
      <c r="C233" s="41">
        <v>44581</v>
      </c>
      <c r="D233" s="38">
        <v>191453</v>
      </c>
      <c r="E233" s="42"/>
      <c r="F233" s="42"/>
      <c r="G233" s="42">
        <v>191453</v>
      </c>
      <c r="H233" s="42"/>
      <c r="I233" s="42"/>
      <c r="J233" s="42"/>
      <c r="K233" s="42"/>
      <c r="L233" s="42"/>
      <c r="M233" s="42"/>
      <c r="N233" s="42"/>
      <c r="O233" s="42"/>
      <c r="P233" s="42"/>
      <c r="Q233" s="42">
        <f t="shared" si="3"/>
        <v>191453</v>
      </c>
      <c r="R233" s="42"/>
    </row>
    <row r="234" spans="1:18" x14ac:dyDescent="0.2">
      <c r="A234" s="38">
        <v>10627</v>
      </c>
      <c r="B234" s="38" t="s">
        <v>257</v>
      </c>
      <c r="C234" s="41">
        <v>44581</v>
      </c>
      <c r="D234" s="38">
        <v>800000</v>
      </c>
      <c r="E234" s="42">
        <v>800000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>
        <f t="shared" si="3"/>
        <v>800000</v>
      </c>
      <c r="R234" s="42"/>
    </row>
    <row r="235" spans="1:18" x14ac:dyDescent="0.2">
      <c r="A235" s="38">
        <v>10628</v>
      </c>
      <c r="B235" s="38" t="s">
        <v>258</v>
      </c>
      <c r="C235" s="41">
        <v>44581</v>
      </c>
      <c r="D235" s="38">
        <v>240751</v>
      </c>
      <c r="E235" s="42">
        <v>50000</v>
      </c>
      <c r="F235" s="42"/>
      <c r="G235" s="42">
        <v>190751</v>
      </c>
      <c r="H235" s="42"/>
      <c r="I235" s="42"/>
      <c r="J235" s="42"/>
      <c r="K235" s="42"/>
      <c r="L235" s="42"/>
      <c r="M235" s="42"/>
      <c r="N235" s="42"/>
      <c r="O235" s="42"/>
      <c r="P235" s="42"/>
      <c r="Q235" s="42">
        <f t="shared" si="3"/>
        <v>240751</v>
      </c>
      <c r="R235" s="42"/>
    </row>
    <row r="236" spans="1:18" x14ac:dyDescent="0.2">
      <c r="A236" s="38">
        <v>10629</v>
      </c>
      <c r="B236" s="38" t="s">
        <v>259</v>
      </c>
      <c r="C236" s="41">
        <v>44581</v>
      </c>
      <c r="D236" s="38">
        <v>4946019</v>
      </c>
      <c r="E236" s="42"/>
      <c r="F236" s="42"/>
      <c r="G236" s="42">
        <v>4946019</v>
      </c>
      <c r="H236" s="42"/>
      <c r="I236" s="42"/>
      <c r="J236" s="42"/>
      <c r="K236" s="42"/>
      <c r="L236" s="42"/>
      <c r="M236" s="42"/>
      <c r="N236" s="42"/>
      <c r="O236" s="42"/>
      <c r="P236" s="42"/>
      <c r="Q236" s="42">
        <f t="shared" si="3"/>
        <v>4946019</v>
      </c>
      <c r="R236" s="42"/>
    </row>
    <row r="237" spans="1:18" x14ac:dyDescent="0.2">
      <c r="C237" s="4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>
        <f t="shared" si="3"/>
        <v>0</v>
      </c>
      <c r="R237" s="42"/>
    </row>
    <row r="238" spans="1:18" x14ac:dyDescent="0.2">
      <c r="C238" s="4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>
        <f t="shared" si="3"/>
        <v>0</v>
      </c>
      <c r="R238" s="42"/>
    </row>
    <row r="239" spans="1:18" x14ac:dyDescent="0.2">
      <c r="C239" s="4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>
        <f t="shared" si="3"/>
        <v>0</v>
      </c>
      <c r="R239" s="42"/>
    </row>
    <row r="240" spans="1:18" x14ac:dyDescent="0.2">
      <c r="C240" s="4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>
        <f t="shared" si="3"/>
        <v>0</v>
      </c>
      <c r="R240" s="42"/>
    </row>
    <row r="241" spans="1:18" x14ac:dyDescent="0.2">
      <c r="C241" s="4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>
        <f t="shared" si="3"/>
        <v>0</v>
      </c>
      <c r="R241" s="42"/>
    </row>
    <row r="242" spans="1:18" x14ac:dyDescent="0.2">
      <c r="A242" s="43"/>
      <c r="B242" s="43"/>
      <c r="C242" s="44"/>
      <c r="D242" s="43"/>
      <c r="E242" s="46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>
        <f t="shared" si="3"/>
        <v>0</v>
      </c>
      <c r="R242" s="42"/>
    </row>
    <row r="243" spans="1:18" x14ac:dyDescent="0.2">
      <c r="A243" s="43"/>
      <c r="B243" s="43"/>
      <c r="C243" s="44"/>
      <c r="D243" s="43"/>
      <c r="E243" s="46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>
        <f t="shared" si="3"/>
        <v>0</v>
      </c>
      <c r="R243" s="42"/>
    </row>
    <row r="244" spans="1:18" x14ac:dyDescent="0.2">
      <c r="A244" s="163"/>
      <c r="B244" s="163"/>
      <c r="C244" s="164"/>
      <c r="D244" s="163"/>
      <c r="E244" s="182"/>
      <c r="F244" s="157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>
        <f t="shared" si="3"/>
        <v>0</v>
      </c>
      <c r="R244" s="42"/>
    </row>
    <row r="245" spans="1:18" x14ac:dyDescent="0.2">
      <c r="A245" s="155"/>
      <c r="B245" s="155"/>
      <c r="C245" s="156"/>
      <c r="D245" s="155"/>
      <c r="E245" s="157"/>
      <c r="F245" s="157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>
        <f t="shared" si="3"/>
        <v>0</v>
      </c>
      <c r="R245" s="42"/>
    </row>
    <row r="246" spans="1:18" x14ac:dyDescent="0.2">
      <c r="A246" s="47"/>
      <c r="B246" s="47"/>
      <c r="C246" s="48"/>
      <c r="D246" s="47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2"/>
      <c r="Q246" s="42">
        <f t="shared" si="3"/>
        <v>0</v>
      </c>
      <c r="R246" s="42"/>
    </row>
    <row r="247" spans="1:18" x14ac:dyDescent="0.2">
      <c r="C247" s="4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>
        <f t="shared" si="3"/>
        <v>0</v>
      </c>
      <c r="R247" s="42"/>
    </row>
    <row r="248" spans="1:18" x14ac:dyDescent="0.2">
      <c r="C248" s="4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>
        <f t="shared" si="3"/>
        <v>0</v>
      </c>
      <c r="R248" s="42"/>
    </row>
    <row r="249" spans="1:18" x14ac:dyDescent="0.2">
      <c r="C249" s="4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>
        <f t="shared" si="3"/>
        <v>0</v>
      </c>
      <c r="R249" s="42"/>
    </row>
    <row r="250" spans="1:18" x14ac:dyDescent="0.2">
      <c r="A250" s="43"/>
      <c r="B250" s="43"/>
      <c r="C250" s="44"/>
      <c r="D250" s="43"/>
      <c r="E250" s="46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>
        <f t="shared" si="3"/>
        <v>0</v>
      </c>
      <c r="R250" s="42"/>
    </row>
    <row r="251" spans="1:18" x14ac:dyDescent="0.2">
      <c r="A251" s="43"/>
      <c r="B251" s="43"/>
      <c r="C251" s="44"/>
      <c r="D251" s="43"/>
      <c r="E251" s="46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>
        <f t="shared" si="3"/>
        <v>0</v>
      </c>
      <c r="R251" s="42"/>
    </row>
    <row r="252" spans="1:18" x14ac:dyDescent="0.2">
      <c r="A252" s="43"/>
      <c r="B252" s="43"/>
      <c r="C252" s="44"/>
      <c r="D252" s="43"/>
      <c r="E252" s="46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>
        <f t="shared" si="3"/>
        <v>0</v>
      </c>
      <c r="R252" s="42"/>
    </row>
    <row r="253" spans="1:18" x14ac:dyDescent="0.2">
      <c r="A253" s="160"/>
      <c r="B253" s="160"/>
      <c r="C253" s="161"/>
      <c r="D253" s="160"/>
      <c r="E253" s="16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>
        <f t="shared" si="3"/>
        <v>0</v>
      </c>
      <c r="R253" s="42"/>
    </row>
    <row r="254" spans="1:18" x14ac:dyDescent="0.2">
      <c r="A254" s="160"/>
      <c r="B254" s="160"/>
      <c r="C254" s="161"/>
      <c r="D254" s="160"/>
      <c r="E254" s="16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>
        <f t="shared" si="3"/>
        <v>0</v>
      </c>
      <c r="R254" s="42"/>
    </row>
    <row r="255" spans="1:18" x14ac:dyDescent="0.2">
      <c r="A255" s="160"/>
      <c r="B255" s="160"/>
      <c r="C255" s="161"/>
      <c r="D255" s="160"/>
      <c r="E255" s="16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>
        <f t="shared" si="3"/>
        <v>0</v>
      </c>
      <c r="R255" s="42"/>
    </row>
    <row r="256" spans="1:18" x14ac:dyDescent="0.2">
      <c r="A256" s="163"/>
      <c r="B256" s="163"/>
      <c r="C256" s="164"/>
      <c r="D256" s="163"/>
      <c r="E256" s="141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>
        <f t="shared" si="3"/>
        <v>0</v>
      </c>
      <c r="R256" s="42"/>
    </row>
    <row r="257" spans="1:18" x14ac:dyDescent="0.2">
      <c r="C257" s="4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>
        <f t="shared" si="3"/>
        <v>0</v>
      </c>
      <c r="R257" s="42"/>
    </row>
    <row r="258" spans="1:18" x14ac:dyDescent="0.2">
      <c r="C258" s="4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>
        <f t="shared" si="3"/>
        <v>0</v>
      </c>
      <c r="R258" s="42"/>
    </row>
    <row r="259" spans="1:18" x14ac:dyDescent="0.2">
      <c r="C259" s="4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>
        <f t="shared" si="3"/>
        <v>0</v>
      </c>
      <c r="R259" s="42"/>
    </row>
    <row r="260" spans="1:18" x14ac:dyDescent="0.2">
      <c r="A260" s="155"/>
      <c r="B260" s="155"/>
      <c r="C260" s="156"/>
      <c r="D260" s="155"/>
      <c r="E260" s="157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>
        <f t="shared" si="3"/>
        <v>0</v>
      </c>
      <c r="R260" s="42"/>
    </row>
    <row r="261" spans="1:18" x14ac:dyDescent="0.2">
      <c r="C261" s="4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>
        <f t="shared" ref="Q261:Q297" si="4">SUM(E261:P261)</f>
        <v>0</v>
      </c>
      <c r="R261" s="42"/>
    </row>
    <row r="262" spans="1:18" x14ac:dyDescent="0.2">
      <c r="C262" s="4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>
        <f t="shared" si="4"/>
        <v>0</v>
      </c>
      <c r="R262" s="42"/>
    </row>
    <row r="263" spans="1:18" x14ac:dyDescent="0.2">
      <c r="C263" s="4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>
        <f t="shared" si="4"/>
        <v>0</v>
      </c>
      <c r="R263" s="42"/>
    </row>
    <row r="264" spans="1:18" x14ac:dyDescent="0.2">
      <c r="C264" s="4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>
        <f t="shared" si="4"/>
        <v>0</v>
      </c>
      <c r="R264" s="42"/>
    </row>
    <row r="265" spans="1:18" x14ac:dyDescent="0.2">
      <c r="C265" s="11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>
        <f t="shared" si="4"/>
        <v>0</v>
      </c>
      <c r="R265" s="42"/>
    </row>
    <row r="266" spans="1:18" x14ac:dyDescent="0.2">
      <c r="C266" s="4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>
        <f t="shared" si="4"/>
        <v>0</v>
      </c>
      <c r="R266" s="42"/>
    </row>
    <row r="267" spans="1:18" x14ac:dyDescent="0.2">
      <c r="A267" s="147"/>
      <c r="B267" s="147"/>
      <c r="C267" s="180"/>
      <c r="D267" s="147"/>
      <c r="E267" s="181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2"/>
      <c r="Q267" s="42">
        <f t="shared" si="4"/>
        <v>0</v>
      </c>
      <c r="R267" s="42"/>
    </row>
    <row r="268" spans="1:18" x14ac:dyDescent="0.2">
      <c r="A268" s="43"/>
      <c r="B268" s="43"/>
      <c r="C268" s="44"/>
      <c r="D268" s="43"/>
      <c r="E268" s="46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>
        <f t="shared" si="4"/>
        <v>0</v>
      </c>
      <c r="R268" s="42"/>
    </row>
    <row r="269" spans="1:18" x14ac:dyDescent="0.2">
      <c r="C269" s="4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>
        <f t="shared" si="4"/>
        <v>0</v>
      </c>
      <c r="R269" s="42"/>
    </row>
    <row r="270" spans="1:18" x14ac:dyDescent="0.2">
      <c r="A270" s="142"/>
      <c r="B270" s="142"/>
      <c r="C270" s="143"/>
      <c r="D270" s="142"/>
      <c r="E270" s="141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>
        <f t="shared" ref="Q270:Q273" si="5">SUM(E270:P270)</f>
        <v>0</v>
      </c>
      <c r="R270" s="42"/>
    </row>
    <row r="271" spans="1:18" x14ac:dyDescent="0.2">
      <c r="A271" s="174"/>
      <c r="B271" s="174"/>
      <c r="C271" s="175"/>
      <c r="D271" s="174"/>
      <c r="E271" s="17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>
        <f t="shared" si="5"/>
        <v>0</v>
      </c>
      <c r="R271" s="42"/>
    </row>
    <row r="272" spans="1:18" x14ac:dyDescent="0.2">
      <c r="C272" s="41"/>
      <c r="E272" s="42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>
        <f t="shared" si="5"/>
        <v>0</v>
      </c>
      <c r="R272" s="42"/>
    </row>
    <row r="273" spans="1:18" x14ac:dyDescent="0.2">
      <c r="C273" s="41"/>
      <c r="D273" s="42"/>
      <c r="E273" s="42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>
        <f t="shared" si="5"/>
        <v>0</v>
      </c>
      <c r="R273" s="42"/>
    </row>
    <row r="274" spans="1:18" x14ac:dyDescent="0.2">
      <c r="A274" s="84"/>
      <c r="C274" s="85"/>
      <c r="D274" s="84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>
        <f t="shared" ref="Q274:Q281" si="6">SUM(E274:P274)</f>
        <v>0</v>
      </c>
      <c r="R274" s="42"/>
    </row>
    <row r="275" spans="1:18" x14ac:dyDescent="0.2">
      <c r="A275" s="148"/>
      <c r="B275" s="142"/>
      <c r="C275" s="143"/>
      <c r="D275" s="148"/>
      <c r="E275" s="149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>
        <f t="shared" si="6"/>
        <v>0</v>
      </c>
      <c r="R275" s="42"/>
    </row>
    <row r="276" spans="1:18" x14ac:dyDescent="0.2">
      <c r="A276" s="177"/>
      <c r="B276" s="174"/>
      <c r="C276" s="179"/>
      <c r="D276" s="177"/>
      <c r="E276" s="178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>
        <f t="shared" si="6"/>
        <v>0</v>
      </c>
      <c r="R276" s="42"/>
    </row>
    <row r="277" spans="1:18" x14ac:dyDescent="0.2">
      <c r="A277" s="84"/>
      <c r="C277" s="85"/>
      <c r="D277" s="84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>
        <f t="shared" si="6"/>
        <v>0</v>
      </c>
      <c r="R277" s="42"/>
    </row>
    <row r="278" spans="1:18" x14ac:dyDescent="0.2">
      <c r="A278" s="84"/>
      <c r="C278" s="85"/>
      <c r="D278" s="84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>
        <f t="shared" si="6"/>
        <v>0</v>
      </c>
      <c r="R278" s="42"/>
    </row>
    <row r="279" spans="1:18" x14ac:dyDescent="0.2">
      <c r="A279" s="84"/>
      <c r="C279" s="85"/>
      <c r="D279" s="84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>
        <f t="shared" si="6"/>
        <v>0</v>
      </c>
      <c r="R279" s="42"/>
    </row>
    <row r="280" spans="1:18" x14ac:dyDescent="0.2">
      <c r="A280" s="84"/>
      <c r="C280" s="85"/>
      <c r="D280" s="84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>
        <f t="shared" si="6"/>
        <v>0</v>
      </c>
      <c r="R280" s="42"/>
    </row>
    <row r="281" spans="1:18" x14ac:dyDescent="0.2">
      <c r="A281" s="84"/>
      <c r="C281" s="85"/>
      <c r="D281" s="84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>
        <f t="shared" si="6"/>
        <v>0</v>
      </c>
      <c r="R281" s="42"/>
    </row>
    <row r="282" spans="1:18" x14ac:dyDescent="0.2">
      <c r="A282" s="84"/>
      <c r="C282" s="85"/>
      <c r="D282" s="84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>
        <f t="shared" ref="Q282:Q285" si="7">SUM(E282:P282)</f>
        <v>0</v>
      </c>
      <c r="R282" s="42"/>
    </row>
    <row r="283" spans="1:18" x14ac:dyDescent="0.2">
      <c r="A283" s="84"/>
      <c r="C283" s="85"/>
      <c r="D283" s="84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>
        <f t="shared" si="7"/>
        <v>0</v>
      </c>
      <c r="R283" s="42"/>
    </row>
    <row r="284" spans="1:18" x14ac:dyDescent="0.2">
      <c r="A284" s="84"/>
      <c r="C284" s="85"/>
      <c r="D284" s="84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>
        <f t="shared" si="7"/>
        <v>0</v>
      </c>
      <c r="R284" s="42"/>
    </row>
    <row r="285" spans="1:18" x14ac:dyDescent="0.2">
      <c r="A285" s="84"/>
      <c r="C285" s="41"/>
      <c r="D285" s="84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>
        <f t="shared" si="7"/>
        <v>0</v>
      </c>
      <c r="R285" s="42"/>
    </row>
    <row r="286" spans="1:18" x14ac:dyDescent="0.2">
      <c r="C286" s="4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>
        <f t="shared" si="4"/>
        <v>0</v>
      </c>
      <c r="R286" s="42"/>
    </row>
    <row r="287" spans="1:18" x14ac:dyDescent="0.2">
      <c r="C287" s="4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>
        <f t="shared" si="4"/>
        <v>0</v>
      </c>
      <c r="R287" s="42"/>
    </row>
    <row r="288" spans="1:18" x14ac:dyDescent="0.2">
      <c r="A288" s="84"/>
      <c r="C288" s="85"/>
      <c r="D288" s="84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42">
        <f t="shared" si="4"/>
        <v>0</v>
      </c>
      <c r="R288" s="42"/>
    </row>
    <row r="289" spans="1:18" x14ac:dyDescent="0.2">
      <c r="A289" s="84"/>
      <c r="C289" s="85"/>
      <c r="D289" s="84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>
        <f t="shared" ref="Q289:Q294" si="8">SUM(E289:P289)</f>
        <v>0</v>
      </c>
      <c r="R289" s="42"/>
    </row>
    <row r="290" spans="1:18" x14ac:dyDescent="0.2">
      <c r="A290" s="84"/>
      <c r="C290" s="85"/>
      <c r="D290" s="84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>
        <f t="shared" si="8"/>
        <v>0</v>
      </c>
      <c r="R290" s="42"/>
    </row>
    <row r="291" spans="1:18" x14ac:dyDescent="0.2">
      <c r="C291" s="4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>
        <f t="shared" ref="Q291:Q293" si="9">SUM(E291:P291)</f>
        <v>0</v>
      </c>
      <c r="R291" s="42"/>
    </row>
    <row r="292" spans="1:18" x14ac:dyDescent="0.2">
      <c r="C292" s="4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>
        <f t="shared" si="9"/>
        <v>0</v>
      </c>
      <c r="R292" s="42"/>
    </row>
    <row r="293" spans="1:18" x14ac:dyDescent="0.2">
      <c r="C293" s="4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>
        <f t="shared" si="9"/>
        <v>0</v>
      </c>
      <c r="R293" s="42"/>
    </row>
    <row r="294" spans="1:18" x14ac:dyDescent="0.2">
      <c r="A294" s="84"/>
      <c r="C294" s="85"/>
      <c r="D294" s="84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>
        <f t="shared" si="8"/>
        <v>0</v>
      </c>
      <c r="R294" s="42"/>
    </row>
    <row r="295" spans="1:18" x14ac:dyDescent="0.2">
      <c r="C295" s="4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>
        <f t="shared" si="4"/>
        <v>0</v>
      </c>
      <c r="R295" s="42"/>
    </row>
    <row r="296" spans="1:18" x14ac:dyDescent="0.2">
      <c r="C296" s="4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>
        <f t="shared" si="4"/>
        <v>0</v>
      </c>
      <c r="R296" s="42"/>
    </row>
    <row r="297" spans="1:18" x14ac:dyDescent="0.2">
      <c r="C297" s="4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>
        <f t="shared" si="4"/>
        <v>0</v>
      </c>
      <c r="R297" s="42"/>
    </row>
    <row r="298" spans="1:18" x14ac:dyDescent="0.2">
      <c r="C298" s="4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>
        <f t="shared" ref="Q298:Q304" si="10">SUM(E298:P298)</f>
        <v>0</v>
      </c>
      <c r="R298" s="42"/>
    </row>
    <row r="299" spans="1:18" x14ac:dyDescent="0.2">
      <c r="C299" s="4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>
        <f t="shared" si="10"/>
        <v>0</v>
      </c>
      <c r="R299" s="42"/>
    </row>
    <row r="300" spans="1:18" x14ac:dyDescent="0.2">
      <c r="C300" s="4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>
        <f t="shared" si="10"/>
        <v>0</v>
      </c>
      <c r="R300" s="42"/>
    </row>
    <row r="301" spans="1:18" x14ac:dyDescent="0.2">
      <c r="C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>
        <f t="shared" si="10"/>
        <v>0</v>
      </c>
      <c r="R301" s="42"/>
    </row>
    <row r="302" spans="1:18" x14ac:dyDescent="0.2">
      <c r="C302" s="41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>
        <f t="shared" si="10"/>
        <v>0</v>
      </c>
      <c r="R302" s="42"/>
    </row>
    <row r="303" spans="1:18" x14ac:dyDescent="0.2">
      <c r="C303" s="41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>
        <f>SUM(E303:O303)</f>
        <v>0</v>
      </c>
      <c r="Q303" s="42">
        <f t="shared" si="10"/>
        <v>0</v>
      </c>
      <c r="R303" s="42"/>
    </row>
    <row r="304" spans="1:18" x14ac:dyDescent="0.2">
      <c r="C304" s="41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>
        <f>SUM(E304:O304)</f>
        <v>0</v>
      </c>
      <c r="Q304" s="42">
        <f t="shared" si="10"/>
        <v>0</v>
      </c>
      <c r="R304" s="42"/>
    </row>
    <row r="305" spans="5:18" x14ac:dyDescent="0.2"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</row>
    <row r="306" spans="5:18" x14ac:dyDescent="0.2"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5:18" x14ac:dyDescent="0.2"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5:18" x14ac:dyDescent="0.2"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</row>
    <row r="309" spans="5:18" x14ac:dyDescent="0.2"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5:18" x14ac:dyDescent="0.2"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5:18" x14ac:dyDescent="0.2"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5:18" x14ac:dyDescent="0.2"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</row>
    <row r="313" spans="5:18" x14ac:dyDescent="0.2"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5:18" x14ac:dyDescent="0.2"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5:18" x14ac:dyDescent="0.2"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5:18" x14ac:dyDescent="0.2"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5:18" x14ac:dyDescent="0.2"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5:18" x14ac:dyDescent="0.2"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</row>
    <row r="319" spans="5:18" x14ac:dyDescent="0.2"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5:18" x14ac:dyDescent="0.2"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5:18" x14ac:dyDescent="0.2"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</row>
    <row r="322" spans="5:18" x14ac:dyDescent="0.2"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</row>
    <row r="323" spans="5:18" x14ac:dyDescent="0.2"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5:18" x14ac:dyDescent="0.2"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5:18" x14ac:dyDescent="0.2"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5:18" x14ac:dyDescent="0.2"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5:18" x14ac:dyDescent="0.2"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5:18" x14ac:dyDescent="0.2"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5:18" x14ac:dyDescent="0.2"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5:18" x14ac:dyDescent="0.2"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 spans="5:18" x14ac:dyDescent="0.2"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5:18" x14ac:dyDescent="0.2"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</row>
    <row r="333" spans="5:18" x14ac:dyDescent="0.2"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</row>
    <row r="334" spans="5:18" x14ac:dyDescent="0.2"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</row>
    <row r="335" spans="5:18" x14ac:dyDescent="0.2"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</row>
    <row r="336" spans="5:18" x14ac:dyDescent="0.2"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</row>
    <row r="337" spans="1:18" x14ac:dyDescent="0.2"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</row>
    <row r="338" spans="1:18" x14ac:dyDescent="0.2"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</row>
    <row r="339" spans="1:18" x14ac:dyDescent="0.2">
      <c r="A339" s="47"/>
      <c r="B339" s="47"/>
      <c r="C339" s="47"/>
      <c r="D339" s="47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569"/>
  <sheetViews>
    <sheetView tabSelected="1" topLeftCell="A49" workbookViewId="0">
      <selection activeCell="D67" sqref="D67"/>
    </sheetView>
  </sheetViews>
  <sheetFormatPr baseColWidth="10" defaultRowHeight="15" x14ac:dyDescent="0.25"/>
  <cols>
    <col min="1" max="1" width="15.42578125" style="29" customWidth="1"/>
    <col min="2" max="2" width="12" customWidth="1"/>
    <col min="3" max="3" width="23.7109375" style="29" customWidth="1"/>
    <col min="4" max="4" width="14.42578125" customWidth="1"/>
    <col min="5" max="5" width="20.42578125" style="7" customWidth="1"/>
    <col min="6" max="6" width="12" style="4" customWidth="1"/>
    <col min="7" max="7" width="0" hidden="1" customWidth="1"/>
  </cols>
  <sheetData>
    <row r="1" spans="1:9" s="3" customFormat="1" x14ac:dyDescent="0.25">
      <c r="A1" s="29"/>
      <c r="C1" s="31"/>
      <c r="E1" s="7"/>
      <c r="F1" s="4"/>
    </row>
    <row r="2" spans="1:9" s="3" customFormat="1" x14ac:dyDescent="0.25">
      <c r="A2" s="29"/>
      <c r="C2" s="35">
        <v>44929</v>
      </c>
      <c r="E2" s="7"/>
      <c r="F2" s="4"/>
    </row>
    <row r="3" spans="1:9" s="3" customFormat="1" x14ac:dyDescent="0.25">
      <c r="A3" s="29"/>
      <c r="C3" s="50"/>
      <c r="E3" s="7"/>
    </row>
    <row r="4" spans="1:9" s="3" customFormat="1" x14ac:dyDescent="0.25">
      <c r="A4" s="29" t="s">
        <v>0</v>
      </c>
      <c r="B4" s="3" t="s">
        <v>1</v>
      </c>
      <c r="C4" s="29" t="s">
        <v>2</v>
      </c>
      <c r="D4" s="3" t="s">
        <v>3</v>
      </c>
      <c r="E4" s="7" t="s">
        <v>4</v>
      </c>
      <c r="F4" s="4" t="s">
        <v>5</v>
      </c>
    </row>
    <row r="5" spans="1:9" s="3" customFormat="1" x14ac:dyDescent="0.25">
      <c r="A5" s="29"/>
      <c r="C5" s="31" t="s">
        <v>30</v>
      </c>
      <c r="D5" s="4">
        <v>429544</v>
      </c>
      <c r="E5" s="7"/>
      <c r="F5" s="4"/>
    </row>
    <row r="6" spans="1:9" s="3" customFormat="1" x14ac:dyDescent="0.25">
      <c r="A6" s="29" t="s">
        <v>56</v>
      </c>
      <c r="B6" s="3">
        <v>13778</v>
      </c>
      <c r="C6" s="31" t="s">
        <v>261</v>
      </c>
      <c r="D6" s="4">
        <v>190000</v>
      </c>
      <c r="E6" s="7" t="s">
        <v>260</v>
      </c>
      <c r="F6" s="4">
        <v>10000</v>
      </c>
    </row>
    <row r="7" spans="1:9" s="3" customFormat="1" x14ac:dyDescent="0.25">
      <c r="A7" s="28" t="s">
        <v>49</v>
      </c>
      <c r="B7" s="8">
        <v>13779</v>
      </c>
      <c r="C7" s="28" t="s">
        <v>262</v>
      </c>
      <c r="D7" s="9">
        <v>85309</v>
      </c>
      <c r="E7" s="184"/>
      <c r="F7" s="4"/>
    </row>
    <row r="8" spans="1:9" s="3" customFormat="1" x14ac:dyDescent="0.25">
      <c r="A8" s="110" t="s">
        <v>49</v>
      </c>
      <c r="B8" s="8">
        <v>13780</v>
      </c>
      <c r="C8" s="28" t="s">
        <v>263</v>
      </c>
      <c r="D8" s="9">
        <v>170000</v>
      </c>
      <c r="E8" s="7"/>
      <c r="F8" s="4"/>
    </row>
    <row r="9" spans="1:9" s="3" customFormat="1" x14ac:dyDescent="0.25">
      <c r="A9" s="110" t="s">
        <v>49</v>
      </c>
      <c r="B9" s="8">
        <v>13781</v>
      </c>
      <c r="C9" s="28" t="s">
        <v>264</v>
      </c>
      <c r="D9" s="9">
        <v>10000</v>
      </c>
      <c r="E9" s="184"/>
      <c r="F9" s="4"/>
    </row>
    <row r="10" spans="1:9" s="3" customFormat="1" x14ac:dyDescent="0.25">
      <c r="A10" s="110" t="s">
        <v>49</v>
      </c>
      <c r="B10" s="8">
        <v>13782</v>
      </c>
      <c r="C10" s="28" t="s">
        <v>265</v>
      </c>
      <c r="D10" s="9">
        <v>20000</v>
      </c>
      <c r="E10" s="184"/>
      <c r="F10" s="4"/>
    </row>
    <row r="11" spans="1:9" s="3" customFormat="1" x14ac:dyDescent="0.25">
      <c r="A11" s="110" t="s">
        <v>49</v>
      </c>
      <c r="B11" s="8">
        <v>13783</v>
      </c>
      <c r="C11" s="28" t="s">
        <v>101</v>
      </c>
      <c r="D11" s="9">
        <v>165020</v>
      </c>
      <c r="E11" s="184"/>
      <c r="F11" s="4"/>
    </row>
    <row r="12" spans="1:9" x14ac:dyDescent="0.25">
      <c r="A12" s="28" t="s">
        <v>49</v>
      </c>
      <c r="B12" s="8">
        <v>13784</v>
      </c>
      <c r="C12" s="28" t="s">
        <v>266</v>
      </c>
      <c r="D12" s="9">
        <v>6000</v>
      </c>
      <c r="I12" s="3"/>
    </row>
    <row r="13" spans="1:9" s="3" customFormat="1" x14ac:dyDescent="0.25">
      <c r="A13" s="28" t="s">
        <v>49</v>
      </c>
      <c r="B13" s="8">
        <v>13785</v>
      </c>
      <c r="C13" s="28" t="s">
        <v>267</v>
      </c>
      <c r="D13" s="9">
        <v>298000</v>
      </c>
      <c r="E13" s="7"/>
      <c r="F13" s="4"/>
    </row>
    <row r="14" spans="1:9" x14ac:dyDescent="0.25">
      <c r="B14" s="3"/>
      <c r="C14" s="29" t="s">
        <v>33</v>
      </c>
      <c r="D14" s="4">
        <f>D5+D6</f>
        <v>619544</v>
      </c>
    </row>
    <row r="15" spans="1:9" s="3" customFormat="1" x14ac:dyDescent="0.25">
      <c r="A15" s="30"/>
      <c r="B15" s="1"/>
      <c r="C15" s="29" t="s">
        <v>28</v>
      </c>
      <c r="D15" s="2"/>
      <c r="E15" s="7" t="s">
        <v>35</v>
      </c>
      <c r="F15" s="2">
        <v>10000</v>
      </c>
    </row>
    <row r="16" spans="1:9" s="3" customFormat="1" x14ac:dyDescent="0.25">
      <c r="A16" s="30"/>
      <c r="B16" s="1"/>
      <c r="C16" s="29" t="s">
        <v>30</v>
      </c>
      <c r="D16" s="2">
        <f>D14-F15</f>
        <v>609544</v>
      </c>
      <c r="E16" s="76"/>
      <c r="F16" s="2"/>
    </row>
    <row r="17" spans="1:12" s="3" customFormat="1" x14ac:dyDescent="0.25">
      <c r="A17" s="30"/>
      <c r="B17" s="1"/>
      <c r="C17" s="36">
        <v>44930</v>
      </c>
      <c r="D17" s="1"/>
      <c r="E17" s="51"/>
      <c r="F17" s="2"/>
    </row>
    <row r="18" spans="1:12" s="3" customFormat="1" x14ac:dyDescent="0.25">
      <c r="A18" s="29" t="s">
        <v>0</v>
      </c>
      <c r="B18" s="3" t="s">
        <v>1</v>
      </c>
      <c r="C18" s="29" t="s">
        <v>2</v>
      </c>
      <c r="D18" s="3" t="s">
        <v>3</v>
      </c>
      <c r="E18" s="7" t="s">
        <v>4</v>
      </c>
      <c r="F18" s="4" t="s">
        <v>5</v>
      </c>
    </row>
    <row r="19" spans="1:12" s="3" customFormat="1" x14ac:dyDescent="0.25">
      <c r="A19" s="29"/>
      <c r="C19" s="29" t="s">
        <v>30</v>
      </c>
      <c r="D19" s="4">
        <v>609544</v>
      </c>
      <c r="E19" s="7"/>
      <c r="F19" s="4"/>
    </row>
    <row r="20" spans="1:12" s="3" customFormat="1" x14ac:dyDescent="0.25">
      <c r="A20" s="28" t="s">
        <v>49</v>
      </c>
      <c r="B20" s="8">
        <v>13786</v>
      </c>
      <c r="C20" s="28" t="s">
        <v>268</v>
      </c>
      <c r="D20" s="9">
        <v>245000</v>
      </c>
      <c r="E20" s="7"/>
      <c r="F20" s="10"/>
      <c r="I20" s="8"/>
      <c r="J20" s="8"/>
      <c r="K20" s="8"/>
      <c r="L20" s="8"/>
    </row>
    <row r="21" spans="1:12" s="3" customFormat="1" x14ac:dyDescent="0.25">
      <c r="A21" s="54" t="s">
        <v>49</v>
      </c>
      <c r="B21" s="8">
        <v>13787</v>
      </c>
      <c r="C21" s="28" t="s">
        <v>269</v>
      </c>
      <c r="D21" s="9">
        <v>15600</v>
      </c>
      <c r="E21" s="7"/>
      <c r="F21" s="9"/>
      <c r="I21" s="8"/>
      <c r="J21" s="8"/>
      <c r="K21" s="8"/>
      <c r="L21" s="8"/>
    </row>
    <row r="22" spans="1:12" s="3" customFormat="1" x14ac:dyDescent="0.25">
      <c r="A22" s="54" t="s">
        <v>49</v>
      </c>
      <c r="B22" s="8">
        <v>13788</v>
      </c>
      <c r="C22" s="28" t="s">
        <v>270</v>
      </c>
      <c r="D22" s="9">
        <v>155000</v>
      </c>
      <c r="E22" s="8"/>
      <c r="F22" s="9"/>
    </row>
    <row r="23" spans="1:12" s="3" customFormat="1" x14ac:dyDescent="0.25">
      <c r="A23" s="54" t="s">
        <v>49</v>
      </c>
      <c r="B23" s="8">
        <v>13789</v>
      </c>
      <c r="C23" s="8" t="s">
        <v>115</v>
      </c>
      <c r="D23" s="77">
        <v>302742</v>
      </c>
      <c r="E23" s="7"/>
      <c r="F23" s="4"/>
    </row>
    <row r="24" spans="1:12" s="3" customFormat="1" x14ac:dyDescent="0.25">
      <c r="A24" s="54" t="s">
        <v>49</v>
      </c>
      <c r="B24" s="8">
        <v>13790</v>
      </c>
      <c r="C24" s="28" t="s">
        <v>271</v>
      </c>
      <c r="D24" s="9">
        <v>158950</v>
      </c>
      <c r="E24" s="7"/>
      <c r="F24" s="4"/>
    </row>
    <row r="25" spans="1:12" s="3" customFormat="1" x14ac:dyDescent="0.25">
      <c r="A25" s="152" t="s">
        <v>56</v>
      </c>
      <c r="B25" s="7">
        <v>13791</v>
      </c>
      <c r="C25" s="31" t="s">
        <v>215</v>
      </c>
      <c r="D25" s="10">
        <v>190000</v>
      </c>
      <c r="E25" s="75"/>
      <c r="F25" s="4"/>
    </row>
    <row r="26" spans="1:12" s="3" customFormat="1" x14ac:dyDescent="0.25">
      <c r="A26" s="152" t="s">
        <v>56</v>
      </c>
      <c r="B26" s="7">
        <v>13792</v>
      </c>
      <c r="C26" s="31" t="s">
        <v>272</v>
      </c>
      <c r="D26" s="10">
        <v>224000</v>
      </c>
      <c r="E26" s="7"/>
      <c r="F26" s="4"/>
    </row>
    <row r="27" spans="1:12" s="3" customFormat="1" x14ac:dyDescent="0.25">
      <c r="A27" s="152" t="s">
        <v>56</v>
      </c>
      <c r="B27" s="7">
        <v>13793</v>
      </c>
      <c r="C27" s="31" t="s">
        <v>273</v>
      </c>
      <c r="D27" s="10">
        <v>190000</v>
      </c>
      <c r="E27" s="75"/>
      <c r="F27" s="4"/>
    </row>
    <row r="28" spans="1:12" s="3" customFormat="1" x14ac:dyDescent="0.25">
      <c r="A28" s="152" t="s">
        <v>56</v>
      </c>
      <c r="B28" s="7">
        <v>13794</v>
      </c>
      <c r="C28" s="31" t="s">
        <v>270</v>
      </c>
      <c r="D28" s="10">
        <v>14500</v>
      </c>
      <c r="E28" s="7"/>
      <c r="F28" s="4"/>
    </row>
    <row r="29" spans="1:12" s="3" customFormat="1" x14ac:dyDescent="0.25">
      <c r="A29" s="54" t="s">
        <v>49</v>
      </c>
      <c r="B29" s="8">
        <v>13795</v>
      </c>
      <c r="C29" s="28" t="s">
        <v>84</v>
      </c>
      <c r="D29" s="9">
        <v>190000</v>
      </c>
      <c r="E29" s="7"/>
      <c r="F29" s="4"/>
    </row>
    <row r="30" spans="1:12" s="3" customFormat="1" x14ac:dyDescent="0.25">
      <c r="A30" s="152" t="s">
        <v>56</v>
      </c>
      <c r="B30" s="7">
        <v>13796</v>
      </c>
      <c r="C30" s="31" t="s">
        <v>274</v>
      </c>
      <c r="D30" s="10">
        <v>1350886</v>
      </c>
      <c r="E30" s="7"/>
      <c r="F30" s="4"/>
    </row>
    <row r="31" spans="1:12" s="3" customFormat="1" x14ac:dyDescent="0.25">
      <c r="A31" s="54" t="s">
        <v>49</v>
      </c>
      <c r="B31" s="8">
        <v>13797</v>
      </c>
      <c r="C31" s="28" t="s">
        <v>275</v>
      </c>
      <c r="D31" s="9">
        <v>200000</v>
      </c>
      <c r="E31" s="7"/>
      <c r="F31" s="4"/>
    </row>
    <row r="32" spans="1:12" s="3" customFormat="1" x14ac:dyDescent="0.25">
      <c r="A32" s="29"/>
      <c r="C32" s="29" t="s">
        <v>7</v>
      </c>
      <c r="D32" s="4">
        <f>D19+D25+D26+D27+D28+D30</f>
        <v>2578930</v>
      </c>
      <c r="E32" s="7" t="s">
        <v>35</v>
      </c>
      <c r="F32" s="4">
        <f>SUM(F19:F25)</f>
        <v>0</v>
      </c>
    </row>
    <row r="33" spans="1:9" s="3" customFormat="1" x14ac:dyDescent="0.25">
      <c r="A33" s="29"/>
      <c r="C33" s="29" t="s">
        <v>8</v>
      </c>
      <c r="D33" s="4"/>
      <c r="E33" s="7"/>
      <c r="F33" s="4"/>
      <c r="I33" s="3" t="s">
        <v>38</v>
      </c>
    </row>
    <row r="34" spans="1:9" s="3" customFormat="1" x14ac:dyDescent="0.25">
      <c r="A34" s="30"/>
      <c r="B34" s="1"/>
      <c r="C34" s="29" t="s">
        <v>9</v>
      </c>
      <c r="D34" s="2">
        <f>D32-F32</f>
        <v>2578930</v>
      </c>
      <c r="E34" s="51"/>
      <c r="F34" s="2"/>
    </row>
    <row r="36" spans="1:9" x14ac:dyDescent="0.25">
      <c r="A36" s="30"/>
      <c r="B36" s="1"/>
      <c r="C36" s="36">
        <v>44931</v>
      </c>
      <c r="D36" s="1"/>
      <c r="E36" s="51"/>
      <c r="F36" s="2"/>
      <c r="H36" s="3" t="s">
        <v>38</v>
      </c>
    </row>
    <row r="37" spans="1:9" x14ac:dyDescent="0.25">
      <c r="A37" s="29" t="s">
        <v>0</v>
      </c>
      <c r="B37" s="3" t="s">
        <v>1</v>
      </c>
      <c r="C37" s="29" t="s">
        <v>2</v>
      </c>
      <c r="D37" s="3" t="s">
        <v>34</v>
      </c>
      <c r="E37" s="7" t="s">
        <v>4</v>
      </c>
      <c r="F37" s="4" t="s">
        <v>5</v>
      </c>
    </row>
    <row r="38" spans="1:9" s="3" customFormat="1" x14ac:dyDescent="0.25">
      <c r="A38" s="29"/>
      <c r="C38" s="29" t="s">
        <v>30</v>
      </c>
      <c r="D38" s="4">
        <v>2578930</v>
      </c>
      <c r="E38" s="7"/>
      <c r="F38" s="4"/>
    </row>
    <row r="39" spans="1:9" x14ac:dyDescent="0.25">
      <c r="A39" s="31" t="s">
        <v>56</v>
      </c>
      <c r="B39" s="7">
        <v>13798</v>
      </c>
      <c r="C39" s="31" t="s">
        <v>111</v>
      </c>
      <c r="D39" s="10">
        <v>190000</v>
      </c>
      <c r="F39" s="10"/>
      <c r="H39" s="37"/>
    </row>
    <row r="40" spans="1:9" x14ac:dyDescent="0.25">
      <c r="A40" s="83" t="s">
        <v>49</v>
      </c>
      <c r="B40" s="153">
        <v>13799</v>
      </c>
      <c r="C40" s="83" t="s">
        <v>276</v>
      </c>
      <c r="D40" s="154">
        <v>374848</v>
      </c>
      <c r="F40" s="10"/>
    </row>
    <row r="41" spans="1:9" x14ac:dyDescent="0.25">
      <c r="A41" s="31" t="s">
        <v>56</v>
      </c>
      <c r="B41" s="7">
        <v>13800</v>
      </c>
      <c r="C41" s="31" t="s">
        <v>116</v>
      </c>
      <c r="D41" s="10">
        <v>34000</v>
      </c>
    </row>
    <row r="42" spans="1:9" x14ac:dyDescent="0.25">
      <c r="A42" s="31" t="s">
        <v>56</v>
      </c>
      <c r="B42" s="7">
        <v>13801</v>
      </c>
      <c r="C42" s="31" t="s">
        <v>277</v>
      </c>
      <c r="D42" s="10">
        <v>155000</v>
      </c>
    </row>
    <row r="43" spans="1:9" s="3" customFormat="1" x14ac:dyDescent="0.25">
      <c r="A43" s="25" t="s">
        <v>49</v>
      </c>
      <c r="B43" s="78">
        <v>13802</v>
      </c>
      <c r="C43" s="25" t="s">
        <v>278</v>
      </c>
      <c r="D43" s="79">
        <v>50000</v>
      </c>
      <c r="E43" s="75"/>
      <c r="F43" s="4"/>
    </row>
    <row r="44" spans="1:9" s="3" customFormat="1" x14ac:dyDescent="0.25">
      <c r="A44" s="82" t="s">
        <v>56</v>
      </c>
      <c r="B44" s="51">
        <v>13803</v>
      </c>
      <c r="C44" s="82" t="s">
        <v>117</v>
      </c>
      <c r="D44" s="51">
        <v>190000</v>
      </c>
      <c r="E44" s="7"/>
      <c r="F44" s="10"/>
    </row>
    <row r="45" spans="1:9" s="3" customFormat="1" x14ac:dyDescent="0.25">
      <c r="A45" s="25" t="s">
        <v>49</v>
      </c>
      <c r="B45" s="78">
        <v>13804</v>
      </c>
      <c r="C45" s="25" t="s">
        <v>105</v>
      </c>
      <c r="D45" s="78">
        <v>205780</v>
      </c>
      <c r="E45" s="184"/>
      <c r="F45" s="4"/>
    </row>
    <row r="46" spans="1:9" s="3" customFormat="1" x14ac:dyDescent="0.25">
      <c r="A46" s="25" t="s">
        <v>49</v>
      </c>
      <c r="B46" s="78">
        <v>13805</v>
      </c>
      <c r="C46" s="28" t="s">
        <v>279</v>
      </c>
      <c r="D46" s="79">
        <v>511000</v>
      </c>
      <c r="E46" s="7" t="s">
        <v>23</v>
      </c>
      <c r="F46" s="4">
        <f>SUM(F34:F42)</f>
        <v>0</v>
      </c>
    </row>
    <row r="47" spans="1:9" s="3" customFormat="1" x14ac:dyDescent="0.25">
      <c r="A47" s="25" t="s">
        <v>49</v>
      </c>
      <c r="B47" s="78">
        <v>13806</v>
      </c>
      <c r="C47" s="28" t="s">
        <v>280</v>
      </c>
      <c r="D47" s="79">
        <v>121250</v>
      </c>
      <c r="E47" s="7"/>
      <c r="F47" s="4"/>
    </row>
    <row r="48" spans="1:9" x14ac:dyDescent="0.25">
      <c r="A48" s="28" t="s">
        <v>49</v>
      </c>
      <c r="B48" s="8">
        <v>13807</v>
      </c>
      <c r="C48" s="28" t="s">
        <v>281</v>
      </c>
      <c r="D48" s="9">
        <v>85851</v>
      </c>
    </row>
    <row r="49" spans="1:6" s="3" customFormat="1" x14ac:dyDescent="0.25">
      <c r="A49" s="31" t="s">
        <v>56</v>
      </c>
      <c r="B49" s="7">
        <v>13808</v>
      </c>
      <c r="C49" s="31" t="s">
        <v>282</v>
      </c>
      <c r="D49" s="10">
        <v>209402</v>
      </c>
      <c r="E49" s="7"/>
      <c r="F49" s="4"/>
    </row>
    <row r="50" spans="1:6" s="3" customFormat="1" x14ac:dyDescent="0.25">
      <c r="A50" s="29"/>
      <c r="C50" s="29" t="s">
        <v>37</v>
      </c>
      <c r="D50" s="4">
        <f>D38+D39+D41+D42+D44+D49</f>
        <v>3357332</v>
      </c>
      <c r="E50" s="7"/>
      <c r="F50" s="4"/>
    </row>
    <row r="51" spans="1:6" s="3" customFormat="1" x14ac:dyDescent="0.25">
      <c r="A51" s="29"/>
      <c r="C51" s="29" t="s">
        <v>28</v>
      </c>
      <c r="D51" s="4">
        <v>3002000</v>
      </c>
      <c r="E51" s="7"/>
      <c r="F51" s="4"/>
    </row>
    <row r="52" spans="1:6" x14ac:dyDescent="0.25">
      <c r="A52" s="30"/>
      <c r="B52" s="1"/>
      <c r="C52" s="30" t="s">
        <v>30</v>
      </c>
      <c r="D52" s="2">
        <f>D50-F50-D51</f>
        <v>355332</v>
      </c>
      <c r="E52" s="51"/>
      <c r="F52" s="2"/>
    </row>
    <row r="54" spans="1:6" x14ac:dyDescent="0.25">
      <c r="C54" s="35">
        <v>44932</v>
      </c>
    </row>
    <row r="55" spans="1:6" x14ac:dyDescent="0.25">
      <c r="A55" s="29" t="s">
        <v>0</v>
      </c>
      <c r="B55" s="3" t="s">
        <v>1</v>
      </c>
      <c r="C55" s="29" t="s">
        <v>2</v>
      </c>
      <c r="D55" s="3" t="s">
        <v>3</v>
      </c>
      <c r="E55" s="7" t="s">
        <v>4</v>
      </c>
      <c r="F55" s="4" t="s">
        <v>5</v>
      </c>
    </row>
    <row r="56" spans="1:6" x14ac:dyDescent="0.25">
      <c r="B56" s="3"/>
      <c r="C56" s="29" t="s">
        <v>30</v>
      </c>
      <c r="D56" s="10">
        <v>355332</v>
      </c>
    </row>
    <row r="57" spans="1:6" x14ac:dyDescent="0.25">
      <c r="A57" s="28" t="s">
        <v>49</v>
      </c>
      <c r="B57" s="8">
        <v>13809</v>
      </c>
      <c r="C57" s="28" t="s">
        <v>283</v>
      </c>
      <c r="D57" s="9">
        <v>191520</v>
      </c>
    </row>
    <row r="58" spans="1:6" x14ac:dyDescent="0.25">
      <c r="A58" s="82" t="s">
        <v>56</v>
      </c>
      <c r="B58" s="51">
        <v>13810</v>
      </c>
      <c r="C58" s="82" t="s">
        <v>284</v>
      </c>
      <c r="D58" s="111">
        <v>206970</v>
      </c>
      <c r="E58" s="78"/>
      <c r="F58" s="79"/>
    </row>
    <row r="59" spans="1:6" s="3" customFormat="1" x14ac:dyDescent="0.25">
      <c r="A59" s="82" t="s">
        <v>56</v>
      </c>
      <c r="B59" s="51">
        <v>13811</v>
      </c>
      <c r="C59" s="82" t="s">
        <v>285</v>
      </c>
      <c r="D59" s="111">
        <v>105595</v>
      </c>
      <c r="E59" s="78"/>
      <c r="F59" s="79"/>
    </row>
    <row r="60" spans="1:6" s="3" customFormat="1" ht="14.25" customHeight="1" x14ac:dyDescent="0.25">
      <c r="A60" s="82" t="s">
        <v>56</v>
      </c>
      <c r="B60" s="51">
        <v>13812</v>
      </c>
      <c r="C60" s="31" t="s">
        <v>286</v>
      </c>
      <c r="D60" s="111">
        <v>7100</v>
      </c>
      <c r="E60" s="51"/>
      <c r="F60" s="111"/>
    </row>
    <row r="61" spans="1:6" s="3" customFormat="1" ht="14.25" customHeight="1" x14ac:dyDescent="0.25">
      <c r="A61" s="25" t="s">
        <v>49</v>
      </c>
      <c r="B61" s="78">
        <v>13813</v>
      </c>
      <c r="C61" s="28" t="s">
        <v>287</v>
      </c>
      <c r="D61" s="79">
        <v>125550</v>
      </c>
      <c r="E61" s="78"/>
      <c r="F61" s="79"/>
    </row>
    <row r="62" spans="1:6" s="3" customFormat="1" ht="14.25" customHeight="1" x14ac:dyDescent="0.25">
      <c r="A62" s="25" t="s">
        <v>49</v>
      </c>
      <c r="B62" s="78">
        <v>13814</v>
      </c>
      <c r="C62" s="28" t="s">
        <v>288</v>
      </c>
      <c r="D62" s="79">
        <v>114075</v>
      </c>
      <c r="E62" s="51"/>
      <c r="F62" s="79"/>
    </row>
    <row r="63" spans="1:6" s="3" customFormat="1" ht="14.25" customHeight="1" x14ac:dyDescent="0.25">
      <c r="A63" s="82" t="s">
        <v>56</v>
      </c>
      <c r="B63" s="51">
        <v>13815</v>
      </c>
      <c r="C63" s="31" t="s">
        <v>289</v>
      </c>
      <c r="D63" s="111">
        <v>6000</v>
      </c>
      <c r="E63" s="78"/>
      <c r="F63" s="79"/>
    </row>
    <row r="64" spans="1:6" s="3" customFormat="1" ht="14.25" customHeight="1" x14ac:dyDescent="0.25">
      <c r="A64" s="25"/>
      <c r="B64" s="78"/>
      <c r="C64" s="28"/>
      <c r="D64" s="79"/>
      <c r="E64" s="51"/>
      <c r="F64" s="79"/>
    </row>
    <row r="65" spans="1:6" s="3" customFormat="1" ht="14.25" customHeight="1" x14ac:dyDescent="0.25">
      <c r="A65" s="30"/>
      <c r="B65" s="1"/>
      <c r="C65" s="29" t="s">
        <v>37</v>
      </c>
      <c r="D65" s="2">
        <f>D56+D58+D59+D60+D63</f>
        <v>680997</v>
      </c>
      <c r="E65" s="76"/>
      <c r="F65" s="2">
        <f>SUM(F56:F61)</f>
        <v>0</v>
      </c>
    </row>
    <row r="66" spans="1:6" s="3" customFormat="1" x14ac:dyDescent="0.25">
      <c r="A66" s="30"/>
      <c r="B66" s="1"/>
      <c r="C66" s="29" t="s">
        <v>8</v>
      </c>
      <c r="D66" s="2"/>
      <c r="E66" s="51"/>
      <c r="F66" s="2"/>
    </row>
    <row r="67" spans="1:6" s="3" customFormat="1" x14ac:dyDescent="0.25">
      <c r="A67" s="30"/>
      <c r="B67" s="1"/>
      <c r="C67" s="30" t="s">
        <v>30</v>
      </c>
      <c r="D67" s="2">
        <f>D65</f>
        <v>680997</v>
      </c>
      <c r="E67" s="51"/>
      <c r="F67" s="2"/>
    </row>
    <row r="68" spans="1:6" s="3" customFormat="1" x14ac:dyDescent="0.25">
      <c r="A68" s="30"/>
      <c r="B68" s="1"/>
      <c r="C68" s="30"/>
      <c r="D68" s="2"/>
      <c r="E68" s="51"/>
      <c r="F68" s="2"/>
    </row>
    <row r="69" spans="1:6" s="3" customFormat="1" x14ac:dyDescent="0.25">
      <c r="A69" s="30"/>
      <c r="B69" s="1"/>
      <c r="C69" s="30"/>
      <c r="D69" s="2"/>
      <c r="E69" s="51"/>
      <c r="F69" s="2"/>
    </row>
    <row r="70" spans="1:6" s="3" customFormat="1" x14ac:dyDescent="0.25">
      <c r="A70" s="30"/>
      <c r="B70" s="1"/>
      <c r="C70" s="30"/>
      <c r="D70" s="2"/>
      <c r="E70" s="51"/>
      <c r="F70" s="2"/>
    </row>
    <row r="71" spans="1:6" s="3" customFormat="1" x14ac:dyDescent="0.25">
      <c r="A71" s="30"/>
      <c r="B71" s="1"/>
      <c r="C71" s="30"/>
      <c r="D71" s="2"/>
      <c r="E71" s="51"/>
      <c r="F71" s="2"/>
    </row>
    <row r="72" spans="1:6" x14ac:dyDescent="0.25">
      <c r="D72" s="4"/>
    </row>
    <row r="74" spans="1:6" x14ac:dyDescent="0.25">
      <c r="C74" s="35">
        <v>44935</v>
      </c>
    </row>
    <row r="75" spans="1:6" x14ac:dyDescent="0.25">
      <c r="A75" s="29" t="s">
        <v>0</v>
      </c>
      <c r="B75" s="3" t="s">
        <v>24</v>
      </c>
      <c r="C75" s="29" t="s">
        <v>2</v>
      </c>
      <c r="D75" s="3" t="s">
        <v>3</v>
      </c>
      <c r="E75" s="7" t="s">
        <v>4</v>
      </c>
      <c r="F75" s="4" t="s">
        <v>5</v>
      </c>
    </row>
    <row r="76" spans="1:6" ht="16.5" customHeight="1" x14ac:dyDescent="0.25">
      <c r="C76" s="29" t="s">
        <v>30</v>
      </c>
      <c r="D76" s="4"/>
      <c r="E76" s="10"/>
    </row>
    <row r="77" spans="1:6" s="3" customFormat="1" ht="16.5" customHeight="1" x14ac:dyDescent="0.25">
      <c r="A77" s="82" t="s">
        <v>56</v>
      </c>
      <c r="B77" s="51"/>
      <c r="C77" s="31"/>
      <c r="D77" s="111"/>
      <c r="E77" s="51"/>
      <c r="F77" s="111"/>
    </row>
    <row r="78" spans="1:6" s="3" customFormat="1" ht="16.5" customHeight="1" x14ac:dyDescent="0.25">
      <c r="A78" s="82" t="s">
        <v>123</v>
      </c>
      <c r="B78" s="51"/>
      <c r="C78" s="82"/>
      <c r="D78" s="111"/>
      <c r="E78" s="51"/>
      <c r="F78" s="111"/>
    </row>
    <row r="79" spans="1:6" s="3" customFormat="1" ht="16.5" customHeight="1" x14ac:dyDescent="0.25">
      <c r="A79" s="28" t="s">
        <v>49</v>
      </c>
      <c r="B79" s="8"/>
      <c r="C79" s="28"/>
      <c r="D79" s="9"/>
      <c r="E79" s="7"/>
      <c r="F79" s="4"/>
    </row>
    <row r="80" spans="1:6" s="3" customFormat="1" ht="16.5" customHeight="1" x14ac:dyDescent="0.25">
      <c r="A80" s="31" t="s">
        <v>56</v>
      </c>
      <c r="B80" s="7"/>
      <c r="C80" s="31"/>
      <c r="D80" s="10"/>
      <c r="E80" s="8"/>
      <c r="F80" s="9"/>
    </row>
    <row r="81" spans="1:6" s="3" customFormat="1" ht="12.75" hidden="1" customHeight="1" x14ac:dyDescent="0.25">
      <c r="A81" s="28"/>
      <c r="B81" s="8"/>
      <c r="C81" s="28"/>
      <c r="D81" s="9"/>
      <c r="E81" s="70"/>
      <c r="F81" s="10"/>
    </row>
    <row r="82" spans="1:6" s="3" customFormat="1" ht="12.75" customHeight="1" x14ac:dyDescent="0.25">
      <c r="A82" s="28" t="s">
        <v>49</v>
      </c>
      <c r="B82" s="8"/>
      <c r="C82" s="28"/>
      <c r="D82" s="9"/>
      <c r="E82" s="7"/>
      <c r="F82" s="10"/>
    </row>
    <row r="83" spans="1:6" s="3" customFormat="1" ht="12.75" customHeight="1" x14ac:dyDescent="0.25">
      <c r="A83" s="28" t="s">
        <v>49</v>
      </c>
      <c r="B83" s="8"/>
      <c r="C83" s="28"/>
      <c r="D83" s="9"/>
      <c r="E83" s="75"/>
      <c r="F83" s="10"/>
    </row>
    <row r="84" spans="1:6" s="3" customFormat="1" ht="12.75" customHeight="1" x14ac:dyDescent="0.25">
      <c r="A84" s="28" t="s">
        <v>49</v>
      </c>
      <c r="B84" s="8"/>
      <c r="C84" s="28"/>
      <c r="D84" s="9"/>
      <c r="E84" s="7"/>
      <c r="F84" s="10"/>
    </row>
    <row r="85" spans="1:6" s="3" customFormat="1" ht="12.75" customHeight="1" x14ac:dyDescent="0.25">
      <c r="A85" s="28" t="s">
        <v>49</v>
      </c>
      <c r="B85" s="8"/>
      <c r="C85" s="28"/>
      <c r="D85" s="9"/>
      <c r="E85" s="184"/>
      <c r="F85" s="10"/>
    </row>
    <row r="86" spans="1:6" s="3" customFormat="1" ht="12.75" customHeight="1" x14ac:dyDescent="0.25">
      <c r="A86" s="28" t="s">
        <v>49</v>
      </c>
      <c r="B86" s="8"/>
      <c r="C86" s="28"/>
      <c r="D86" s="9"/>
      <c r="E86" s="184"/>
      <c r="F86" s="10"/>
    </row>
    <row r="87" spans="1:6" s="3" customFormat="1" ht="12.75" customHeight="1" x14ac:dyDescent="0.25">
      <c r="A87" s="28" t="s">
        <v>49</v>
      </c>
      <c r="B87" s="8"/>
      <c r="C87" s="28"/>
      <c r="D87" s="9"/>
      <c r="E87" s="184"/>
      <c r="F87" s="10"/>
    </row>
    <row r="88" spans="1:6" s="3" customFormat="1" ht="12.75" customHeight="1" x14ac:dyDescent="0.25">
      <c r="A88" s="28" t="s">
        <v>49</v>
      </c>
      <c r="B88" s="8"/>
      <c r="C88" s="28"/>
      <c r="D88" s="9"/>
      <c r="E88" s="184"/>
      <c r="F88" s="10"/>
    </row>
    <row r="89" spans="1:6" s="3" customFormat="1" ht="12.75" customHeight="1" x14ac:dyDescent="0.25">
      <c r="A89" s="28"/>
      <c r="B89" s="8"/>
      <c r="C89" s="28"/>
      <c r="D89" s="9"/>
      <c r="E89" s="7"/>
      <c r="F89" s="10"/>
    </row>
    <row r="90" spans="1:6" s="3" customFormat="1" ht="12.75" customHeight="1" x14ac:dyDescent="0.25">
      <c r="A90" s="28" t="s">
        <v>49</v>
      </c>
      <c r="B90" s="8"/>
      <c r="C90" s="28"/>
      <c r="D90" s="9"/>
      <c r="E90" s="184"/>
      <c r="F90" s="10"/>
    </row>
    <row r="91" spans="1:6" s="3" customFormat="1" ht="12.75" customHeight="1" x14ac:dyDescent="0.25">
      <c r="A91" s="28" t="s">
        <v>49</v>
      </c>
      <c r="B91" s="8"/>
      <c r="C91" s="28"/>
      <c r="D91" s="9"/>
      <c r="E91" s="184"/>
      <c r="F91" s="10"/>
    </row>
    <row r="92" spans="1:6" s="3" customFormat="1" ht="12.75" customHeight="1" x14ac:dyDescent="0.25">
      <c r="A92" s="28" t="s">
        <v>49</v>
      </c>
      <c r="B92" s="8"/>
      <c r="C92" s="28"/>
      <c r="D92" s="9"/>
      <c r="E92" s="184"/>
      <c r="F92" s="10"/>
    </row>
    <row r="93" spans="1:6" s="3" customFormat="1" ht="12.75" customHeight="1" x14ac:dyDescent="0.25">
      <c r="A93" s="28" t="s">
        <v>49</v>
      </c>
      <c r="B93" s="8"/>
      <c r="C93" s="28"/>
      <c r="D93" s="9"/>
      <c r="E93" s="184"/>
      <c r="F93" s="10"/>
    </row>
    <row r="94" spans="1:6" s="3" customFormat="1" ht="12.75" customHeight="1" x14ac:dyDescent="0.25">
      <c r="A94" s="28" t="s">
        <v>127</v>
      </c>
      <c r="B94" s="8"/>
      <c r="C94" s="28"/>
      <c r="D94" s="9"/>
      <c r="E94" s="184"/>
      <c r="F94" s="10"/>
    </row>
    <row r="95" spans="1:6" s="3" customFormat="1" ht="12.75" customHeight="1" x14ac:dyDescent="0.25">
      <c r="A95" s="28" t="s">
        <v>49</v>
      </c>
      <c r="B95" s="8"/>
      <c r="C95" s="28"/>
      <c r="D95" s="9"/>
      <c r="E95" s="184"/>
      <c r="F95" s="10"/>
    </row>
    <row r="96" spans="1:6" s="3" customFormat="1" ht="12.75" customHeight="1" x14ac:dyDescent="0.25">
      <c r="A96" s="28" t="s">
        <v>49</v>
      </c>
      <c r="B96" s="8"/>
      <c r="C96" s="28"/>
      <c r="D96" s="9"/>
      <c r="E96" s="184"/>
      <c r="F96" s="10"/>
    </row>
    <row r="97" spans="1:8" s="3" customFormat="1" ht="12.75" customHeight="1" x14ac:dyDescent="0.25">
      <c r="A97" s="28"/>
      <c r="B97" s="8"/>
      <c r="C97" s="28"/>
      <c r="D97" s="9"/>
      <c r="E97" s="184"/>
      <c r="F97" s="10"/>
    </row>
    <row r="98" spans="1:8" s="3" customFormat="1" ht="12.75" customHeight="1" x14ac:dyDescent="0.25">
      <c r="A98" s="28"/>
      <c r="B98" s="8"/>
      <c r="C98" s="28"/>
      <c r="D98" s="9"/>
      <c r="E98" s="184"/>
      <c r="F98" s="10"/>
    </row>
    <row r="99" spans="1:8" s="3" customFormat="1" ht="13.15" customHeight="1" x14ac:dyDescent="0.25">
      <c r="A99" s="30"/>
      <c r="B99" s="26"/>
      <c r="C99" s="29" t="s">
        <v>7</v>
      </c>
      <c r="D99" s="27">
        <f>D76+D77+D78+D80</f>
        <v>0</v>
      </c>
      <c r="E99" s="51"/>
      <c r="F99" s="2">
        <f>SUM(F76:F80)</f>
        <v>0</v>
      </c>
    </row>
    <row r="100" spans="1:8" s="3" customFormat="1" ht="13.15" customHeight="1" x14ac:dyDescent="0.25">
      <c r="A100" s="30"/>
      <c r="B100" s="26"/>
      <c r="C100" s="29" t="s">
        <v>8</v>
      </c>
      <c r="D100" s="27"/>
      <c r="E100" s="51"/>
      <c r="F100" s="2"/>
    </row>
    <row r="101" spans="1:8" s="3" customFormat="1" ht="13.15" customHeight="1" x14ac:dyDescent="0.25">
      <c r="A101" s="30"/>
      <c r="B101" s="26"/>
      <c r="C101" s="30" t="s">
        <v>30</v>
      </c>
      <c r="D101" s="27"/>
      <c r="E101" s="51"/>
      <c r="F101" s="2"/>
    </row>
    <row r="102" spans="1:8" s="3" customFormat="1" ht="13.15" customHeight="1" x14ac:dyDescent="0.25">
      <c r="A102" s="30"/>
      <c r="B102" s="1"/>
      <c r="C102" s="30"/>
      <c r="D102" s="2"/>
      <c r="E102" s="51"/>
      <c r="F102" s="2"/>
      <c r="G102"/>
      <c r="H102"/>
    </row>
    <row r="103" spans="1:8" s="3" customFormat="1" ht="13.15" customHeight="1" x14ac:dyDescent="0.25">
      <c r="A103" s="30"/>
      <c r="B103" s="1"/>
      <c r="C103" s="30"/>
      <c r="D103" s="6"/>
      <c r="E103" s="51"/>
      <c r="F103" s="2"/>
      <c r="G103"/>
      <c r="H103"/>
    </row>
    <row r="104" spans="1:8" s="3" customFormat="1" ht="13.15" customHeight="1" x14ac:dyDescent="0.25">
      <c r="A104" s="29"/>
      <c r="C104" s="35"/>
      <c r="D104" s="5"/>
      <c r="E104" s="7"/>
      <c r="F104" s="4"/>
    </row>
    <row r="105" spans="1:8" s="3" customFormat="1" ht="13.15" customHeight="1" x14ac:dyDescent="0.25">
      <c r="A105" s="29"/>
      <c r="C105" s="35"/>
      <c r="D105" s="5"/>
      <c r="E105" s="7"/>
      <c r="F105" s="4"/>
    </row>
    <row r="106" spans="1:8" s="3" customFormat="1" ht="13.15" customHeight="1" x14ac:dyDescent="0.25">
      <c r="A106" s="29"/>
      <c r="C106" s="35">
        <v>44571</v>
      </c>
      <c r="D106" s="5"/>
      <c r="E106" s="7"/>
      <c r="F106" s="4"/>
    </row>
    <row r="107" spans="1:8" s="3" customFormat="1" ht="13.15" customHeight="1" x14ac:dyDescent="0.25">
      <c r="A107" s="29" t="s">
        <v>0</v>
      </c>
      <c r="B107" s="3" t="s">
        <v>1</v>
      </c>
      <c r="C107" s="29" t="s">
        <v>2</v>
      </c>
      <c r="D107" s="5" t="s">
        <v>3</v>
      </c>
      <c r="E107" s="7" t="s">
        <v>4</v>
      </c>
      <c r="F107" s="4" t="s">
        <v>5</v>
      </c>
      <c r="G107"/>
    </row>
    <row r="108" spans="1:8" s="3" customFormat="1" ht="13.15" customHeight="1" x14ac:dyDescent="0.25">
      <c r="A108" s="29"/>
      <c r="C108" s="29" t="s">
        <v>30</v>
      </c>
      <c r="D108" s="4"/>
      <c r="E108" s="7"/>
      <c r="F108" s="4"/>
    </row>
    <row r="109" spans="1:8" s="3" customFormat="1" ht="13.15" customHeight="1" x14ac:dyDescent="0.25">
      <c r="A109" s="28" t="s">
        <v>49</v>
      </c>
      <c r="B109" s="8"/>
      <c r="C109" s="28"/>
      <c r="D109" s="9"/>
      <c r="E109" s="7"/>
      <c r="F109" s="10"/>
    </row>
    <row r="110" spans="1:8" s="3" customFormat="1" ht="13.15" customHeight="1" x14ac:dyDescent="0.25">
      <c r="A110" s="28" t="s">
        <v>49</v>
      </c>
      <c r="B110" s="8"/>
      <c r="C110" s="28"/>
      <c r="D110" s="9"/>
      <c r="E110" s="7"/>
      <c r="F110" s="10"/>
    </row>
    <row r="111" spans="1:8" s="3" customFormat="1" ht="13.15" customHeight="1" x14ac:dyDescent="0.25">
      <c r="A111" s="28" t="s">
        <v>49</v>
      </c>
      <c r="B111" s="8"/>
      <c r="C111" s="28"/>
      <c r="D111" s="9"/>
      <c r="E111" s="70"/>
      <c r="F111" s="10"/>
    </row>
    <row r="112" spans="1:8" s="3" customFormat="1" ht="13.15" customHeight="1" x14ac:dyDescent="0.25">
      <c r="A112" s="28" t="s">
        <v>49</v>
      </c>
      <c r="B112" s="8"/>
      <c r="C112" s="28"/>
      <c r="D112" s="9"/>
      <c r="E112" s="70"/>
      <c r="F112" s="10"/>
    </row>
    <row r="113" spans="1:6" s="3" customFormat="1" ht="13.15" customHeight="1" x14ac:dyDescent="0.25">
      <c r="A113" s="28" t="s">
        <v>49</v>
      </c>
      <c r="B113" s="8"/>
      <c r="C113" s="28"/>
      <c r="D113" s="9"/>
      <c r="E113" s="70"/>
      <c r="F113" s="10"/>
    </row>
    <row r="114" spans="1:6" s="3" customFormat="1" ht="13.15" customHeight="1" x14ac:dyDescent="0.25">
      <c r="A114" s="28" t="s">
        <v>49</v>
      </c>
      <c r="B114" s="8"/>
      <c r="C114" s="28"/>
      <c r="D114" s="9"/>
      <c r="E114" s="75"/>
      <c r="F114" s="10"/>
    </row>
    <row r="115" spans="1:6" s="3" customFormat="1" ht="13.15" customHeight="1" x14ac:dyDescent="0.25">
      <c r="A115" s="28" t="s">
        <v>49</v>
      </c>
      <c r="B115" s="8"/>
      <c r="C115" s="28"/>
      <c r="D115" s="9"/>
      <c r="E115" s="75"/>
      <c r="F115" s="10"/>
    </row>
    <row r="116" spans="1:6" s="3" customFormat="1" ht="13.15" customHeight="1" x14ac:dyDescent="0.25">
      <c r="A116" s="28" t="s">
        <v>49</v>
      </c>
      <c r="B116" s="8"/>
      <c r="C116" s="28"/>
      <c r="D116" s="9"/>
      <c r="E116" s="7"/>
      <c r="F116" s="10"/>
    </row>
    <row r="117" spans="1:6" s="3" customFormat="1" ht="13.15" customHeight="1" x14ac:dyDescent="0.25">
      <c r="A117" s="28" t="s">
        <v>49</v>
      </c>
      <c r="B117" s="8"/>
      <c r="C117" s="28"/>
      <c r="D117" s="9"/>
      <c r="E117" s="75"/>
      <c r="F117" s="10"/>
    </row>
    <row r="118" spans="1:6" s="3" customFormat="1" x14ac:dyDescent="0.25">
      <c r="A118" s="28" t="s">
        <v>49</v>
      </c>
      <c r="B118" s="8"/>
      <c r="C118" s="28"/>
      <c r="D118" s="9"/>
      <c r="E118" s="75"/>
      <c r="F118" s="4"/>
    </row>
    <row r="119" spans="1:6" s="3" customFormat="1" x14ac:dyDescent="0.25">
      <c r="A119" s="28" t="s">
        <v>49</v>
      </c>
      <c r="B119" s="8"/>
      <c r="C119" s="28"/>
      <c r="D119" s="9"/>
      <c r="E119" s="75"/>
      <c r="F119" s="4"/>
    </row>
    <row r="120" spans="1:6" s="3" customFormat="1" x14ac:dyDescent="0.25">
      <c r="A120" s="28" t="s">
        <v>49</v>
      </c>
      <c r="B120" s="8"/>
      <c r="C120" s="28"/>
      <c r="D120" s="9"/>
      <c r="E120" s="75"/>
      <c r="F120" s="4"/>
    </row>
    <row r="121" spans="1:6" s="3" customFormat="1" x14ac:dyDescent="0.25">
      <c r="A121" s="28" t="s">
        <v>49</v>
      </c>
      <c r="B121" s="8"/>
      <c r="C121" s="28"/>
      <c r="D121" s="9"/>
      <c r="E121" s="75"/>
      <c r="F121" s="4"/>
    </row>
    <row r="122" spans="1:6" s="3" customFormat="1" x14ac:dyDescent="0.25">
      <c r="A122" s="28" t="s">
        <v>49</v>
      </c>
      <c r="C122" s="28"/>
      <c r="D122" s="190"/>
      <c r="E122" s="9"/>
      <c r="F122" s="4"/>
    </row>
    <row r="123" spans="1:6" s="3" customFormat="1" x14ac:dyDescent="0.25">
      <c r="A123" s="28" t="s">
        <v>49</v>
      </c>
      <c r="C123" s="28"/>
      <c r="D123" s="190"/>
      <c r="E123" s="9"/>
      <c r="F123" s="4"/>
    </row>
    <row r="124" spans="1:6" s="3" customFormat="1" x14ac:dyDescent="0.25">
      <c r="A124" s="28"/>
      <c r="C124" s="28"/>
      <c r="D124" s="190"/>
      <c r="E124" s="9"/>
      <c r="F124" s="4"/>
    </row>
    <row r="125" spans="1:6" s="3" customFormat="1" x14ac:dyDescent="0.25">
      <c r="A125" s="28" t="s">
        <v>49</v>
      </c>
      <c r="C125" s="28"/>
      <c r="D125" s="190"/>
      <c r="E125" s="9"/>
      <c r="F125" s="4"/>
    </row>
    <row r="126" spans="1:6" s="3" customFormat="1" x14ac:dyDescent="0.25">
      <c r="A126" s="28" t="s">
        <v>49</v>
      </c>
      <c r="C126" s="28"/>
      <c r="D126" s="190"/>
      <c r="E126" s="9"/>
      <c r="F126" s="4"/>
    </row>
    <row r="127" spans="1:6" s="3" customFormat="1" ht="13.5" customHeight="1" x14ac:dyDescent="0.25">
      <c r="A127" s="28" t="s">
        <v>49</v>
      </c>
      <c r="C127" s="28"/>
      <c r="D127" s="190"/>
      <c r="E127" s="9"/>
      <c r="F127" s="4"/>
    </row>
    <row r="128" spans="1:6" s="3" customFormat="1" ht="13.5" customHeight="1" x14ac:dyDescent="0.25">
      <c r="A128" s="28" t="s">
        <v>49</v>
      </c>
      <c r="C128" s="28"/>
      <c r="D128" s="190"/>
      <c r="E128" s="9"/>
      <c r="F128" s="4"/>
    </row>
    <row r="129" spans="1:6" s="3" customFormat="1" ht="13.5" customHeight="1" x14ac:dyDescent="0.25">
      <c r="A129" s="28" t="s">
        <v>49</v>
      </c>
      <c r="C129" s="28"/>
      <c r="D129" s="190"/>
      <c r="E129" s="9"/>
      <c r="F129" s="4"/>
    </row>
    <row r="130" spans="1:6" s="3" customFormat="1" ht="13.5" customHeight="1" x14ac:dyDescent="0.25">
      <c r="A130" s="28" t="s">
        <v>49</v>
      </c>
      <c r="C130" s="28"/>
      <c r="D130" s="190"/>
      <c r="E130" s="9"/>
      <c r="F130" s="4"/>
    </row>
    <row r="131" spans="1:6" s="3" customFormat="1" ht="13.5" customHeight="1" x14ac:dyDescent="0.25">
      <c r="A131" s="28" t="s">
        <v>49</v>
      </c>
      <c r="C131" s="28"/>
      <c r="D131" s="190"/>
      <c r="E131" s="9"/>
      <c r="F131" s="4"/>
    </row>
    <row r="132" spans="1:6" s="3" customFormat="1" ht="13.5" customHeight="1" x14ac:dyDescent="0.25">
      <c r="A132" s="28" t="s">
        <v>49</v>
      </c>
      <c r="B132" s="8"/>
      <c r="C132" s="28"/>
      <c r="D132" s="9"/>
      <c r="E132" s="75"/>
      <c r="F132" s="4"/>
    </row>
    <row r="133" spans="1:6" s="3" customFormat="1" ht="13.5" customHeight="1" x14ac:dyDescent="0.25">
      <c r="A133" s="28" t="s">
        <v>49</v>
      </c>
      <c r="B133" s="8"/>
      <c r="C133" s="28"/>
      <c r="D133" s="9"/>
      <c r="E133" s="75"/>
      <c r="F133" s="4"/>
    </row>
    <row r="134" spans="1:6" s="3" customFormat="1" ht="13.5" customHeight="1" x14ac:dyDescent="0.25">
      <c r="A134" s="28"/>
      <c r="B134" s="8"/>
      <c r="C134" s="28"/>
      <c r="D134" s="9"/>
      <c r="E134" s="75"/>
      <c r="F134" s="4"/>
    </row>
    <row r="135" spans="1:6" s="3" customFormat="1" ht="13.5" customHeight="1" x14ac:dyDescent="0.25">
      <c r="A135" s="31" t="s">
        <v>56</v>
      </c>
      <c r="B135" s="7"/>
      <c r="C135" s="31"/>
      <c r="D135" s="10"/>
      <c r="E135" s="7"/>
      <c r="F135" s="10"/>
    </row>
    <row r="136" spans="1:6" s="3" customFormat="1" ht="13.5" customHeight="1" x14ac:dyDescent="0.25">
      <c r="A136" s="28" t="s">
        <v>49</v>
      </c>
      <c r="B136" s="8"/>
      <c r="C136" s="28"/>
      <c r="D136" s="9"/>
      <c r="E136" s="75"/>
      <c r="F136" s="4"/>
    </row>
    <row r="137" spans="1:6" s="3" customFormat="1" ht="13.5" customHeight="1" x14ac:dyDescent="0.25">
      <c r="A137" s="28" t="s">
        <v>49</v>
      </c>
      <c r="B137" s="8"/>
      <c r="C137" s="28"/>
      <c r="D137" s="9"/>
      <c r="E137" s="75"/>
      <c r="F137" s="4"/>
    </row>
    <row r="138" spans="1:6" s="3" customFormat="1" ht="13.5" customHeight="1" x14ac:dyDescent="0.25">
      <c r="A138" s="28" t="s">
        <v>49</v>
      </c>
      <c r="B138" s="8"/>
      <c r="C138" s="28"/>
      <c r="D138" s="9"/>
      <c r="E138" s="8"/>
      <c r="F138" s="9"/>
    </row>
    <row r="139" spans="1:6" s="3" customFormat="1" ht="13.5" customHeight="1" x14ac:dyDescent="0.25">
      <c r="A139" s="28"/>
      <c r="B139" s="8"/>
      <c r="C139" s="28"/>
      <c r="D139" s="9"/>
      <c r="E139" s="75"/>
      <c r="F139" s="4"/>
    </row>
    <row r="140" spans="1:6" s="3" customFormat="1" ht="13.5" customHeight="1" x14ac:dyDescent="0.25">
      <c r="A140" s="28" t="s">
        <v>49</v>
      </c>
      <c r="B140" s="8"/>
      <c r="C140" s="28"/>
      <c r="D140" s="9"/>
      <c r="E140" s="7"/>
      <c r="F140" s="4"/>
    </row>
    <row r="141" spans="1:6" s="3" customFormat="1" ht="13.5" customHeight="1" x14ac:dyDescent="0.25">
      <c r="A141" s="28" t="s">
        <v>134</v>
      </c>
      <c r="B141" s="8"/>
      <c r="C141" s="28"/>
      <c r="D141" s="9"/>
      <c r="E141" s="7"/>
      <c r="F141" s="4"/>
    </row>
    <row r="142" spans="1:6" s="3" customFormat="1" ht="13.5" customHeight="1" x14ac:dyDescent="0.25">
      <c r="A142" s="31" t="s">
        <v>56</v>
      </c>
      <c r="B142" s="7"/>
      <c r="C142" s="31"/>
      <c r="D142" s="10"/>
      <c r="E142" s="7"/>
      <c r="F142" s="4"/>
    </row>
    <row r="143" spans="1:6" s="3" customFormat="1" ht="13.5" customHeight="1" x14ac:dyDescent="0.25">
      <c r="A143" s="28" t="s">
        <v>49</v>
      </c>
      <c r="B143" s="8"/>
      <c r="C143" s="28"/>
      <c r="D143" s="9"/>
      <c r="E143" s="7"/>
      <c r="F143" s="4"/>
    </row>
    <row r="144" spans="1:6" s="3" customFormat="1" ht="13.5" customHeight="1" x14ac:dyDescent="0.25">
      <c r="A144" s="28" t="s">
        <v>49</v>
      </c>
      <c r="B144" s="8"/>
      <c r="C144" s="28"/>
      <c r="D144" s="9"/>
      <c r="E144" s="7"/>
      <c r="F144" s="4"/>
    </row>
    <row r="145" spans="1:6" s="3" customFormat="1" ht="13.5" customHeight="1" x14ac:dyDescent="0.25">
      <c r="A145" s="28" t="s">
        <v>49</v>
      </c>
      <c r="B145" s="8"/>
      <c r="C145" s="28"/>
      <c r="D145" s="9"/>
      <c r="E145" s="7"/>
      <c r="F145" s="4"/>
    </row>
    <row r="146" spans="1:6" s="3" customFormat="1" ht="13.5" customHeight="1" x14ac:dyDescent="0.25">
      <c r="A146" s="28" t="s">
        <v>49</v>
      </c>
      <c r="B146" s="8"/>
      <c r="C146" s="28"/>
      <c r="D146" s="9"/>
      <c r="E146" s="7"/>
      <c r="F146" s="4"/>
    </row>
    <row r="147" spans="1:6" s="3" customFormat="1" ht="13.5" customHeight="1" x14ac:dyDescent="0.25">
      <c r="A147" s="28" t="s">
        <v>49</v>
      </c>
      <c r="B147" s="8"/>
      <c r="C147" s="28"/>
      <c r="D147" s="9"/>
      <c r="E147" s="7"/>
      <c r="F147" s="4"/>
    </row>
    <row r="148" spans="1:6" s="3" customFormat="1" ht="13.5" customHeight="1" x14ac:dyDescent="0.25">
      <c r="A148" s="28" t="s">
        <v>49</v>
      </c>
      <c r="B148" s="8"/>
      <c r="C148" s="28"/>
      <c r="D148" s="9"/>
      <c r="E148" s="7"/>
      <c r="F148" s="4"/>
    </row>
    <row r="149" spans="1:6" s="3" customFormat="1" ht="13.5" customHeight="1" x14ac:dyDescent="0.25">
      <c r="A149" s="28" t="s">
        <v>49</v>
      </c>
      <c r="B149" s="8"/>
      <c r="C149" s="28"/>
      <c r="D149" s="9"/>
      <c r="E149" s="7"/>
      <c r="F149" s="4"/>
    </row>
    <row r="150" spans="1:6" s="3" customFormat="1" ht="13.5" customHeight="1" x14ac:dyDescent="0.25">
      <c r="A150" s="28" t="s">
        <v>49</v>
      </c>
      <c r="B150" s="8"/>
      <c r="C150" s="28"/>
      <c r="D150" s="9"/>
      <c r="E150" s="7"/>
      <c r="F150" s="4"/>
    </row>
    <row r="151" spans="1:6" s="3" customFormat="1" ht="13.5" customHeight="1" x14ac:dyDescent="0.25">
      <c r="A151" s="28" t="s">
        <v>49</v>
      </c>
      <c r="B151" s="8"/>
      <c r="C151" s="28"/>
      <c r="D151" s="9"/>
      <c r="E151" s="7"/>
      <c r="F151" s="4"/>
    </row>
    <row r="152" spans="1:6" s="3" customFormat="1" ht="13.5" customHeight="1" x14ac:dyDescent="0.25">
      <c r="A152" s="28" t="s">
        <v>49</v>
      </c>
      <c r="B152" s="8"/>
      <c r="C152" s="28"/>
      <c r="D152" s="9"/>
      <c r="E152" s="7"/>
      <c r="F152" s="4"/>
    </row>
    <row r="153" spans="1:6" s="3" customFormat="1" ht="13.5" customHeight="1" x14ac:dyDescent="0.25">
      <c r="A153" s="28" t="s">
        <v>49</v>
      </c>
      <c r="B153" s="8"/>
      <c r="C153" s="28"/>
      <c r="D153" s="9"/>
      <c r="E153" s="7"/>
      <c r="F153" s="4"/>
    </row>
    <row r="154" spans="1:6" s="3" customFormat="1" x14ac:dyDescent="0.25">
      <c r="A154" s="28" t="s">
        <v>49</v>
      </c>
      <c r="B154" s="8"/>
      <c r="C154" s="28"/>
      <c r="D154" s="9"/>
      <c r="E154" s="7"/>
      <c r="F154" s="10"/>
    </row>
    <row r="155" spans="1:6" s="3" customFormat="1" x14ac:dyDescent="0.25">
      <c r="A155" s="28" t="s">
        <v>49</v>
      </c>
      <c r="B155" s="8"/>
      <c r="C155" s="28"/>
      <c r="D155" s="9"/>
      <c r="E155" s="7"/>
      <c r="F155" s="10"/>
    </row>
    <row r="156" spans="1:6" s="3" customFormat="1" x14ac:dyDescent="0.25">
      <c r="A156" s="28" t="s">
        <v>134</v>
      </c>
      <c r="B156" s="8"/>
      <c r="C156" s="28"/>
      <c r="D156" s="9"/>
      <c r="E156" s="7"/>
      <c r="F156" s="10"/>
    </row>
    <row r="157" spans="1:6" s="3" customFormat="1" x14ac:dyDescent="0.25">
      <c r="A157" s="28" t="s">
        <v>49</v>
      </c>
      <c r="B157" s="8"/>
      <c r="C157" s="28"/>
      <c r="D157" s="9"/>
      <c r="E157" s="7"/>
      <c r="F157" s="10"/>
    </row>
    <row r="158" spans="1:6" s="3" customFormat="1" x14ac:dyDescent="0.25">
      <c r="A158" s="28" t="s">
        <v>49</v>
      </c>
      <c r="B158" s="8"/>
      <c r="C158" s="28"/>
      <c r="D158" s="9"/>
      <c r="E158" s="184"/>
      <c r="F158" s="10"/>
    </row>
    <row r="159" spans="1:6" s="3" customFormat="1" x14ac:dyDescent="0.25">
      <c r="A159" s="28" t="s">
        <v>49</v>
      </c>
      <c r="B159" s="8"/>
      <c r="C159" s="28"/>
      <c r="D159" s="9"/>
      <c r="E159" s="184"/>
      <c r="F159" s="10"/>
    </row>
    <row r="160" spans="1:6" s="3" customFormat="1" x14ac:dyDescent="0.25">
      <c r="A160" s="28" t="s">
        <v>49</v>
      </c>
      <c r="B160" s="8"/>
      <c r="C160" s="28"/>
      <c r="D160" s="9"/>
      <c r="E160" s="184"/>
      <c r="F160" s="10"/>
    </row>
    <row r="161" spans="1:6" s="3" customFormat="1" x14ac:dyDescent="0.25">
      <c r="A161" s="28" t="s">
        <v>49</v>
      </c>
      <c r="B161" s="8"/>
      <c r="C161" s="28"/>
      <c r="D161" s="9"/>
      <c r="E161" s="184"/>
      <c r="F161" s="10"/>
    </row>
    <row r="162" spans="1:6" s="3" customFormat="1" x14ac:dyDescent="0.25">
      <c r="A162" s="28" t="s">
        <v>49</v>
      </c>
      <c r="B162" s="8"/>
      <c r="C162" s="28"/>
      <c r="D162" s="9"/>
      <c r="E162" s="184"/>
      <c r="F162" s="10"/>
    </row>
    <row r="163" spans="1:6" s="3" customFormat="1" x14ac:dyDescent="0.25">
      <c r="A163" s="28" t="s">
        <v>49</v>
      </c>
      <c r="B163" s="8"/>
      <c r="C163" s="28"/>
      <c r="D163" s="9"/>
      <c r="E163" s="184"/>
      <c r="F163" s="10"/>
    </row>
    <row r="164" spans="1:6" s="3" customFormat="1" x14ac:dyDescent="0.25">
      <c r="A164" s="31" t="s">
        <v>56</v>
      </c>
      <c r="B164" s="7"/>
      <c r="C164" s="31"/>
      <c r="D164" s="10"/>
      <c r="E164" s="7"/>
      <c r="F164" s="10"/>
    </row>
    <row r="165" spans="1:6" s="3" customFormat="1" x14ac:dyDescent="0.25">
      <c r="A165" s="28" t="s">
        <v>49</v>
      </c>
      <c r="B165" s="8"/>
      <c r="C165" s="28"/>
      <c r="D165" s="9"/>
      <c r="E165" s="184"/>
      <c r="F165" s="10"/>
    </row>
    <row r="166" spans="1:6" s="3" customFormat="1" x14ac:dyDescent="0.25">
      <c r="A166" s="28" t="s">
        <v>49</v>
      </c>
      <c r="B166" s="8"/>
      <c r="C166" s="28"/>
      <c r="D166" s="9"/>
      <c r="E166" s="184"/>
      <c r="F166" s="10"/>
    </row>
    <row r="167" spans="1:6" s="3" customFormat="1" x14ac:dyDescent="0.25">
      <c r="A167" s="28" t="s">
        <v>49</v>
      </c>
      <c r="B167" s="8"/>
      <c r="C167" s="28"/>
      <c r="D167" s="9"/>
      <c r="E167" s="184"/>
      <c r="F167" s="10"/>
    </row>
    <row r="168" spans="1:6" s="3" customFormat="1" x14ac:dyDescent="0.25">
      <c r="A168" s="28" t="s">
        <v>49</v>
      </c>
      <c r="B168" s="8"/>
      <c r="C168" s="28"/>
      <c r="D168" s="9"/>
      <c r="E168" s="184"/>
      <c r="F168" s="10"/>
    </row>
    <row r="169" spans="1:6" s="3" customFormat="1" x14ac:dyDescent="0.25">
      <c r="A169" s="28" t="s">
        <v>49</v>
      </c>
      <c r="B169" s="8"/>
      <c r="C169" s="28"/>
      <c r="D169" s="9"/>
      <c r="E169" s="184"/>
      <c r="F169" s="10"/>
    </row>
    <row r="170" spans="1:6" s="3" customFormat="1" x14ac:dyDescent="0.25">
      <c r="A170" s="28" t="s">
        <v>49</v>
      </c>
      <c r="B170" s="8"/>
      <c r="C170" s="28"/>
      <c r="D170" s="9"/>
      <c r="E170" s="184"/>
      <c r="F170" s="10"/>
    </row>
    <row r="171" spans="1:6" s="3" customFormat="1" x14ac:dyDescent="0.25">
      <c r="A171" s="28" t="s">
        <v>49</v>
      </c>
      <c r="B171" s="8"/>
      <c r="C171" s="28"/>
      <c r="D171" s="9"/>
      <c r="E171" s="184"/>
      <c r="F171" s="10"/>
    </row>
    <row r="172" spans="1:6" s="3" customFormat="1" x14ac:dyDescent="0.25">
      <c r="A172" s="28" t="s">
        <v>49</v>
      </c>
      <c r="B172" s="8"/>
      <c r="C172" s="28"/>
      <c r="D172" s="9"/>
      <c r="E172" s="184"/>
      <c r="F172" s="10"/>
    </row>
    <row r="173" spans="1:6" s="3" customFormat="1" x14ac:dyDescent="0.25">
      <c r="A173" s="28" t="s">
        <v>49</v>
      </c>
      <c r="B173" s="8"/>
      <c r="C173" s="28"/>
      <c r="D173" s="9"/>
      <c r="E173" s="184"/>
      <c r="F173" s="10"/>
    </row>
    <row r="174" spans="1:6" s="3" customFormat="1" x14ac:dyDescent="0.25">
      <c r="A174" s="28" t="s">
        <v>49</v>
      </c>
      <c r="B174" s="8"/>
      <c r="C174" s="28"/>
      <c r="D174" s="9"/>
      <c r="E174" s="184"/>
      <c r="F174" s="10"/>
    </row>
    <row r="175" spans="1:6" s="3" customFormat="1" x14ac:dyDescent="0.25">
      <c r="A175" s="28" t="s">
        <v>49</v>
      </c>
      <c r="B175" s="8"/>
      <c r="C175" s="28"/>
      <c r="D175" s="9"/>
      <c r="E175" s="184"/>
      <c r="F175" s="10"/>
    </row>
    <row r="176" spans="1:6" s="3" customFormat="1" x14ac:dyDescent="0.25">
      <c r="A176" s="28" t="s">
        <v>49</v>
      </c>
      <c r="B176" s="8"/>
      <c r="C176" s="28"/>
      <c r="D176" s="9"/>
      <c r="E176" s="184"/>
      <c r="F176" s="10"/>
    </row>
    <row r="177" spans="1:8" s="3" customFormat="1" x14ac:dyDescent="0.25">
      <c r="A177" s="28" t="s">
        <v>49</v>
      </c>
      <c r="B177" s="8"/>
      <c r="C177" s="28"/>
      <c r="D177" s="9"/>
      <c r="E177" s="184"/>
      <c r="F177" s="10"/>
    </row>
    <row r="178" spans="1:8" s="3" customFormat="1" x14ac:dyDescent="0.25">
      <c r="A178" s="29"/>
      <c r="C178" s="29"/>
      <c r="D178" s="4"/>
      <c r="E178" s="184"/>
      <c r="F178" s="10"/>
    </row>
    <row r="179" spans="1:8" s="3" customFormat="1" x14ac:dyDescent="0.25">
      <c r="A179" s="29"/>
      <c r="C179" s="29"/>
      <c r="D179" s="4"/>
      <c r="E179" s="184"/>
      <c r="F179" s="10"/>
    </row>
    <row r="180" spans="1:8" s="3" customFormat="1" x14ac:dyDescent="0.25">
      <c r="A180" s="29"/>
      <c r="C180" s="29"/>
      <c r="D180" s="4"/>
      <c r="E180" s="184"/>
      <c r="F180" s="10"/>
    </row>
    <row r="181" spans="1:8" s="3" customFormat="1" x14ac:dyDescent="0.25">
      <c r="A181" s="29"/>
      <c r="C181" s="29" t="s">
        <v>37</v>
      </c>
      <c r="D181" s="4">
        <f>D108+D135+D142+D164</f>
        <v>0</v>
      </c>
      <c r="E181" s="7"/>
      <c r="F181" s="4"/>
    </row>
    <row r="182" spans="1:8" s="3" customFormat="1" x14ac:dyDescent="0.25">
      <c r="A182" s="30"/>
      <c r="B182" s="1"/>
      <c r="C182" s="30" t="s">
        <v>30</v>
      </c>
      <c r="D182" s="2"/>
      <c r="E182" s="51"/>
      <c r="F182" s="2"/>
      <c r="G182"/>
      <c r="H182"/>
    </row>
    <row r="183" spans="1:8" s="3" customFormat="1" x14ac:dyDescent="0.25">
      <c r="A183" s="29"/>
      <c r="B183"/>
      <c r="C183" s="29"/>
      <c r="D183"/>
      <c r="E183" s="7"/>
      <c r="F183" s="4"/>
      <c r="G183"/>
      <c r="H183"/>
    </row>
    <row r="184" spans="1:8" s="3" customFormat="1" x14ac:dyDescent="0.25">
      <c r="A184" s="29"/>
      <c r="B184"/>
      <c r="C184" s="29"/>
      <c r="D184"/>
      <c r="E184" s="7"/>
      <c r="F184" s="4"/>
      <c r="G184"/>
      <c r="H184"/>
    </row>
    <row r="185" spans="1:8" s="3" customFormat="1" x14ac:dyDescent="0.25">
      <c r="A185" s="29"/>
      <c r="B185"/>
      <c r="C185" s="29"/>
      <c r="D185"/>
      <c r="E185" s="7"/>
      <c r="F185" s="4"/>
      <c r="G185"/>
      <c r="H185"/>
    </row>
    <row r="186" spans="1:8" s="3" customFormat="1" x14ac:dyDescent="0.25">
      <c r="A186" s="29"/>
      <c r="B186"/>
      <c r="C186" s="35">
        <v>44572</v>
      </c>
      <c r="D186"/>
      <c r="E186" s="7"/>
      <c r="F186" s="4"/>
      <c r="G186"/>
      <c r="H186"/>
    </row>
    <row r="187" spans="1:8" s="3" customFormat="1" x14ac:dyDescent="0.25">
      <c r="A187" s="29" t="s">
        <v>0</v>
      </c>
      <c r="B187" s="3" t="s">
        <v>1</v>
      </c>
      <c r="C187" s="29" t="s">
        <v>2</v>
      </c>
      <c r="D187" s="3" t="s">
        <v>3</v>
      </c>
      <c r="E187" s="7" t="s">
        <v>4</v>
      </c>
      <c r="F187" s="4" t="s">
        <v>5</v>
      </c>
      <c r="G187" s="3" t="s">
        <v>36</v>
      </c>
      <c r="H187"/>
    </row>
    <row r="188" spans="1:8" s="3" customFormat="1" x14ac:dyDescent="0.25">
      <c r="A188" s="29"/>
      <c r="B188"/>
      <c r="C188" s="29" t="s">
        <v>6</v>
      </c>
      <c r="D188" s="4"/>
      <c r="E188" s="7"/>
      <c r="F188" s="4"/>
      <c r="G188"/>
      <c r="H188"/>
    </row>
    <row r="189" spans="1:8" s="3" customFormat="1" x14ac:dyDescent="0.25">
      <c r="A189" s="31" t="s">
        <v>50</v>
      </c>
      <c r="B189" s="7"/>
      <c r="C189" s="31"/>
      <c r="D189" s="10"/>
      <c r="E189" s="7"/>
      <c r="F189" s="4"/>
    </row>
    <row r="190" spans="1:8" s="3" customFormat="1" x14ac:dyDescent="0.25">
      <c r="A190" s="28" t="s">
        <v>49</v>
      </c>
      <c r="B190" s="8"/>
      <c r="C190" s="28"/>
      <c r="D190" s="9"/>
      <c r="E190" s="7"/>
      <c r="F190" s="4"/>
    </row>
    <row r="191" spans="1:8" s="3" customFormat="1" x14ac:dyDescent="0.25">
      <c r="A191" s="28" t="s">
        <v>49</v>
      </c>
      <c r="B191" s="8"/>
      <c r="C191" s="28"/>
      <c r="D191" s="9"/>
      <c r="E191" s="7"/>
      <c r="F191" s="4"/>
    </row>
    <row r="192" spans="1:8" s="3" customFormat="1" x14ac:dyDescent="0.25">
      <c r="A192" s="28" t="s">
        <v>49</v>
      </c>
      <c r="B192" s="8"/>
      <c r="C192" s="28"/>
      <c r="D192" s="9"/>
      <c r="E192" s="70"/>
      <c r="F192" s="4"/>
    </row>
    <row r="193" spans="1:7" s="3" customFormat="1" x14ac:dyDescent="0.25">
      <c r="A193" s="28" t="s">
        <v>49</v>
      </c>
      <c r="B193" s="8"/>
      <c r="C193" s="28"/>
      <c r="D193" s="9"/>
      <c r="E193" s="70"/>
      <c r="F193" s="4"/>
    </row>
    <row r="194" spans="1:7" s="3" customFormat="1" x14ac:dyDescent="0.25">
      <c r="A194" s="31" t="s">
        <v>56</v>
      </c>
      <c r="B194" s="7"/>
      <c r="C194" s="31"/>
      <c r="D194" s="10"/>
      <c r="E194" s="70"/>
      <c r="F194" s="4"/>
    </row>
    <row r="195" spans="1:7" s="3" customFormat="1" x14ac:dyDescent="0.25">
      <c r="A195" s="28" t="s">
        <v>49</v>
      </c>
      <c r="B195" s="8"/>
      <c r="C195" s="28"/>
      <c r="D195" s="9"/>
      <c r="E195" s="70"/>
      <c r="F195" s="4"/>
    </row>
    <row r="196" spans="1:7" s="3" customFormat="1" x14ac:dyDescent="0.25">
      <c r="A196" s="28" t="s">
        <v>49</v>
      </c>
      <c r="B196" s="8"/>
      <c r="C196" s="28"/>
      <c r="D196" s="9"/>
      <c r="E196" s="70"/>
      <c r="F196" s="4"/>
    </row>
    <row r="197" spans="1:7" s="3" customFormat="1" x14ac:dyDescent="0.25">
      <c r="A197" s="28" t="s">
        <v>49</v>
      </c>
      <c r="B197" s="8"/>
      <c r="C197" s="28"/>
      <c r="D197" s="9"/>
      <c r="E197" s="70"/>
      <c r="F197" s="4"/>
    </row>
    <row r="198" spans="1:7" s="3" customFormat="1" x14ac:dyDescent="0.25">
      <c r="A198" s="31" t="s">
        <v>210</v>
      </c>
      <c r="B198" s="7"/>
      <c r="C198" s="31"/>
      <c r="D198" s="10"/>
      <c r="E198" s="70"/>
      <c r="F198" s="4"/>
    </row>
    <row r="199" spans="1:7" s="3" customFormat="1" x14ac:dyDescent="0.25">
      <c r="A199" s="31" t="s">
        <v>56</v>
      </c>
      <c r="B199" s="7"/>
      <c r="C199" s="31"/>
      <c r="D199" s="10"/>
      <c r="E199" s="70"/>
      <c r="F199" s="4"/>
    </row>
    <row r="200" spans="1:7" s="3" customFormat="1" x14ac:dyDescent="0.25">
      <c r="A200" s="31" t="s">
        <v>56</v>
      </c>
      <c r="B200" s="7"/>
      <c r="C200" s="31"/>
      <c r="D200" s="10"/>
      <c r="E200" s="70"/>
      <c r="F200" s="4"/>
    </row>
    <row r="201" spans="1:7" s="3" customFormat="1" x14ac:dyDescent="0.25">
      <c r="A201" s="28" t="s">
        <v>49</v>
      </c>
      <c r="B201" s="8"/>
      <c r="C201" s="28"/>
      <c r="D201" s="9"/>
      <c r="E201" s="7"/>
      <c r="F201" s="10"/>
      <c r="G201" s="7"/>
    </row>
    <row r="202" spans="1:7" s="3" customFormat="1" x14ac:dyDescent="0.25">
      <c r="A202" s="31" t="s">
        <v>50</v>
      </c>
      <c r="B202" s="7"/>
      <c r="C202" s="31"/>
      <c r="D202" s="10"/>
      <c r="E202" s="8"/>
      <c r="F202" s="9"/>
      <c r="G202" s="8"/>
    </row>
    <row r="203" spans="1:7" s="3" customFormat="1" x14ac:dyDescent="0.25">
      <c r="A203" s="28" t="s">
        <v>49</v>
      </c>
      <c r="B203" s="8"/>
      <c r="C203" s="28"/>
      <c r="D203" s="9"/>
      <c r="E203" s="70"/>
      <c r="F203" s="4"/>
    </row>
    <row r="204" spans="1:7" s="3" customFormat="1" x14ac:dyDescent="0.25">
      <c r="A204" s="28" t="s">
        <v>49</v>
      </c>
      <c r="B204" s="8"/>
      <c r="C204" s="28"/>
      <c r="D204" s="9"/>
      <c r="E204" s="70"/>
      <c r="F204" s="4"/>
    </row>
    <row r="205" spans="1:7" s="3" customFormat="1" x14ac:dyDescent="0.25">
      <c r="A205" s="28" t="s">
        <v>49</v>
      </c>
      <c r="B205" s="8"/>
      <c r="C205" s="28"/>
      <c r="D205" s="9"/>
      <c r="E205" s="70"/>
      <c r="F205" s="4"/>
    </row>
    <row r="206" spans="1:7" s="3" customFormat="1" x14ac:dyDescent="0.25">
      <c r="A206" s="28" t="s">
        <v>49</v>
      </c>
      <c r="B206" s="8"/>
      <c r="C206" s="28"/>
      <c r="D206" s="9"/>
      <c r="E206" s="70"/>
      <c r="F206" s="4"/>
    </row>
    <row r="207" spans="1:7" s="3" customFormat="1" x14ac:dyDescent="0.25">
      <c r="A207" s="28" t="s">
        <v>49</v>
      </c>
      <c r="B207" s="8"/>
      <c r="C207" s="28"/>
      <c r="D207" s="9"/>
      <c r="E207" s="70"/>
      <c r="F207" s="4"/>
    </row>
    <row r="208" spans="1:7" s="3" customFormat="1" x14ac:dyDescent="0.25">
      <c r="A208" s="28" t="s">
        <v>49</v>
      </c>
      <c r="B208" s="8"/>
      <c r="C208" s="28"/>
      <c r="D208" s="9"/>
      <c r="E208" s="8"/>
      <c r="F208" s="9"/>
      <c r="G208" s="8"/>
    </row>
    <row r="209" spans="1:8" s="3" customFormat="1" x14ac:dyDescent="0.25">
      <c r="A209" s="28" t="s">
        <v>49</v>
      </c>
      <c r="B209" s="8"/>
      <c r="C209" s="28"/>
      <c r="D209" s="9"/>
      <c r="E209" s="8"/>
      <c r="F209" s="9"/>
      <c r="G209" s="8"/>
      <c r="H209" s="8"/>
    </row>
    <row r="210" spans="1:8" s="3" customFormat="1" x14ac:dyDescent="0.25">
      <c r="A210" s="28" t="s">
        <v>49</v>
      </c>
      <c r="B210" s="8"/>
      <c r="C210" s="28"/>
      <c r="D210" s="9"/>
      <c r="E210" s="8"/>
      <c r="F210" s="9"/>
      <c r="G210" s="8"/>
      <c r="H210"/>
    </row>
    <row r="211" spans="1:8" s="3" customFormat="1" x14ac:dyDescent="0.25">
      <c r="A211" s="28"/>
      <c r="B211" s="8"/>
      <c r="C211" s="28"/>
      <c r="D211" s="9"/>
      <c r="E211" s="7"/>
      <c r="F211" s="4"/>
    </row>
    <row r="212" spans="1:8" s="3" customFormat="1" ht="17.25" customHeight="1" x14ac:dyDescent="0.25">
      <c r="A212" s="28"/>
      <c r="B212" s="8"/>
      <c r="C212" s="28"/>
      <c r="D212" s="9"/>
      <c r="E212" s="75"/>
      <c r="F212" s="9"/>
      <c r="G212" s="8"/>
    </row>
    <row r="213" spans="1:8" s="3" customFormat="1" hidden="1" x14ac:dyDescent="0.25">
      <c r="A213" s="28"/>
      <c r="B213" s="8"/>
      <c r="C213" s="28"/>
      <c r="D213" s="9"/>
      <c r="E213" s="75"/>
      <c r="F213" s="9"/>
      <c r="G213" s="8"/>
    </row>
    <row r="214" spans="1:8" s="3" customFormat="1" hidden="1" x14ac:dyDescent="0.25">
      <c r="A214" s="28"/>
      <c r="B214" s="8"/>
      <c r="C214" s="28"/>
      <c r="D214" s="9"/>
      <c r="E214" s="75"/>
      <c r="F214" s="9"/>
      <c r="G214" s="8"/>
    </row>
    <row r="215" spans="1:8" s="3" customFormat="1" ht="0.75" customHeight="1" x14ac:dyDescent="0.25">
      <c r="A215" s="28"/>
      <c r="B215" s="8"/>
      <c r="C215" s="28"/>
      <c r="D215" s="9"/>
      <c r="E215" s="75"/>
      <c r="F215" s="9"/>
      <c r="G215" s="8"/>
    </row>
    <row r="216" spans="1:8" s="3" customFormat="1" x14ac:dyDescent="0.25">
      <c r="A216" s="28"/>
      <c r="B216" s="8"/>
      <c r="C216" s="28"/>
      <c r="D216" s="9"/>
      <c r="E216" s="75"/>
      <c r="F216" s="10"/>
      <c r="G216" s="7"/>
    </row>
    <row r="217" spans="1:8" s="3" customFormat="1" x14ac:dyDescent="0.25">
      <c r="A217" s="29"/>
      <c r="B217"/>
      <c r="C217" s="29" t="s">
        <v>7</v>
      </c>
      <c r="D217" s="4">
        <f>D188+D189+D194+D198+D199+D200+D202</f>
        <v>0</v>
      </c>
      <c r="E217" s="7" t="s">
        <v>23</v>
      </c>
      <c r="F217" s="4">
        <f>F189+F190+F191</f>
        <v>0</v>
      </c>
      <c r="G217"/>
      <c r="H217"/>
    </row>
    <row r="218" spans="1:8" s="3" customFormat="1" x14ac:dyDescent="0.25">
      <c r="A218" s="29"/>
      <c r="B218"/>
      <c r="C218" s="29" t="s">
        <v>8</v>
      </c>
      <c r="D218" s="4"/>
      <c r="E218" s="7"/>
      <c r="F218" s="4"/>
      <c r="G218"/>
      <c r="H218"/>
    </row>
    <row r="219" spans="1:8" s="3" customFormat="1" x14ac:dyDescent="0.25">
      <c r="A219" s="29"/>
      <c r="C219" s="66"/>
      <c r="D219" s="67"/>
      <c r="E219" s="7"/>
      <c r="F219" s="4"/>
    </row>
    <row r="220" spans="1:8" s="3" customFormat="1" x14ac:dyDescent="0.25">
      <c r="A220" s="29"/>
      <c r="B220"/>
      <c r="C220" s="29" t="s">
        <v>9</v>
      </c>
      <c r="D220" s="4">
        <f>D217-F217-D218</f>
        <v>0</v>
      </c>
      <c r="E220" s="7"/>
      <c r="F220" s="4"/>
      <c r="G220"/>
      <c r="H220"/>
    </row>
    <row r="221" spans="1:8" s="3" customFormat="1" x14ac:dyDescent="0.25">
      <c r="A221" s="29"/>
      <c r="B221"/>
      <c r="C221" s="29"/>
      <c r="D221" s="4"/>
      <c r="E221" s="7"/>
      <c r="F221" s="4"/>
      <c r="G221"/>
      <c r="H221"/>
    </row>
    <row r="222" spans="1:8" s="3" customFormat="1" x14ac:dyDescent="0.25">
      <c r="A222" s="30"/>
      <c r="B222" s="1"/>
      <c r="C222" s="30"/>
      <c r="D222" s="1"/>
      <c r="E222" s="51"/>
      <c r="F222" s="2"/>
      <c r="G222"/>
      <c r="H222"/>
    </row>
    <row r="223" spans="1:8" s="3" customFormat="1" x14ac:dyDescent="0.25">
      <c r="A223" s="29"/>
      <c r="B223"/>
      <c r="C223" s="35">
        <v>44573</v>
      </c>
      <c r="D223"/>
      <c r="E223" s="7"/>
      <c r="F223" s="4"/>
      <c r="G223"/>
      <c r="H223"/>
    </row>
    <row r="224" spans="1:8" s="3" customFormat="1" x14ac:dyDescent="0.25">
      <c r="A224" s="29" t="s">
        <v>0</v>
      </c>
      <c r="B224" s="3" t="s">
        <v>1</v>
      </c>
      <c r="C224" s="29" t="s">
        <v>2</v>
      </c>
      <c r="D224" s="3" t="s">
        <v>3</v>
      </c>
      <c r="E224" s="7" t="s">
        <v>4</v>
      </c>
      <c r="F224" s="4" t="s">
        <v>5</v>
      </c>
      <c r="G224"/>
      <c r="H224"/>
    </row>
    <row r="225" spans="1:8" s="3" customFormat="1" x14ac:dyDescent="0.25">
      <c r="A225" s="29"/>
      <c r="B225"/>
      <c r="C225" s="29" t="s">
        <v>31</v>
      </c>
      <c r="D225" s="4"/>
      <c r="E225" s="7"/>
      <c r="F225" s="4"/>
      <c r="G225"/>
      <c r="H225"/>
    </row>
    <row r="226" spans="1:8" s="3" customFormat="1" x14ac:dyDescent="0.25">
      <c r="A226" s="28" t="s">
        <v>49</v>
      </c>
      <c r="B226" s="8"/>
      <c r="C226" s="28"/>
      <c r="D226" s="9"/>
      <c r="E226" s="7"/>
      <c r="F226" s="10"/>
      <c r="G226"/>
      <c r="H226"/>
    </row>
    <row r="227" spans="1:8" s="3" customFormat="1" x14ac:dyDescent="0.25">
      <c r="A227" s="28" t="s">
        <v>49</v>
      </c>
      <c r="B227" s="8"/>
      <c r="C227" s="28"/>
      <c r="D227" s="9"/>
      <c r="E227" s="7"/>
      <c r="F227" s="4"/>
      <c r="G227"/>
      <c r="H227"/>
    </row>
    <row r="228" spans="1:8" s="3" customFormat="1" x14ac:dyDescent="0.25">
      <c r="A228" s="28" t="s">
        <v>49</v>
      </c>
      <c r="B228" s="8"/>
      <c r="C228" s="28"/>
      <c r="D228" s="9"/>
      <c r="E228" s="7"/>
      <c r="F228" s="10"/>
      <c r="G228" s="8"/>
      <c r="H228" s="8"/>
    </row>
    <row r="229" spans="1:8" s="3" customFormat="1" x14ac:dyDescent="0.25">
      <c r="A229" s="28" t="s">
        <v>49</v>
      </c>
      <c r="B229" s="8"/>
      <c r="C229" s="28"/>
      <c r="D229" s="9"/>
      <c r="E229" s="7"/>
      <c r="F229" s="10"/>
      <c r="G229" s="8"/>
      <c r="H229" s="8"/>
    </row>
    <row r="230" spans="1:8" s="3" customFormat="1" x14ac:dyDescent="0.25">
      <c r="A230" s="28" t="s">
        <v>49</v>
      </c>
      <c r="B230" s="8"/>
      <c r="C230" s="28"/>
      <c r="D230" s="9"/>
      <c r="E230" s="7"/>
      <c r="F230" s="10"/>
      <c r="G230" s="8"/>
      <c r="H230" s="8"/>
    </row>
    <row r="231" spans="1:8" x14ac:dyDescent="0.25">
      <c r="A231" s="185" t="s">
        <v>56</v>
      </c>
      <c r="B231" s="73"/>
      <c r="C231" s="185"/>
      <c r="D231" s="74"/>
      <c r="F231" s="10"/>
      <c r="G231" s="8"/>
      <c r="H231" s="8"/>
    </row>
    <row r="232" spans="1:8" x14ac:dyDescent="0.25">
      <c r="A232" s="28" t="s">
        <v>49</v>
      </c>
      <c r="B232" s="8"/>
      <c r="C232" s="28"/>
      <c r="D232" s="9"/>
      <c r="F232" s="10"/>
      <c r="G232" s="8"/>
      <c r="H232" s="8"/>
    </row>
    <row r="233" spans="1:8" x14ac:dyDescent="0.25">
      <c r="A233" s="28" t="s">
        <v>49</v>
      </c>
      <c r="B233" s="8"/>
      <c r="C233" s="28"/>
      <c r="D233" s="9"/>
      <c r="F233" s="10"/>
      <c r="G233" s="8"/>
      <c r="H233" s="8"/>
    </row>
    <row r="234" spans="1:8" s="3" customFormat="1" x14ac:dyDescent="0.25">
      <c r="A234" s="28" t="s">
        <v>49</v>
      </c>
      <c r="B234" s="8"/>
      <c r="C234" s="28"/>
      <c r="D234" s="9"/>
      <c r="E234" s="75"/>
      <c r="F234" s="10"/>
      <c r="G234" s="8"/>
      <c r="H234" s="8"/>
    </row>
    <row r="235" spans="1:8" s="3" customFormat="1" x14ac:dyDescent="0.25">
      <c r="A235" s="28" t="s">
        <v>49</v>
      </c>
      <c r="B235" s="8"/>
      <c r="C235" s="28"/>
      <c r="D235" s="9"/>
      <c r="E235" s="75"/>
      <c r="F235" s="10"/>
      <c r="G235" s="8"/>
      <c r="H235" s="8"/>
    </row>
    <row r="236" spans="1:8" s="3" customFormat="1" x14ac:dyDescent="0.25">
      <c r="A236" s="28" t="s">
        <v>49</v>
      </c>
      <c r="B236" s="8"/>
      <c r="C236" s="28"/>
      <c r="D236" s="9"/>
      <c r="E236" s="73"/>
      <c r="F236" s="74"/>
      <c r="G236" s="8"/>
      <c r="H236" s="8"/>
    </row>
    <row r="237" spans="1:8" s="3" customFormat="1" x14ac:dyDescent="0.25">
      <c r="A237" s="31" t="s">
        <v>56</v>
      </c>
      <c r="B237" s="7"/>
      <c r="C237" s="31"/>
      <c r="D237" s="10"/>
      <c r="E237" s="73"/>
      <c r="F237" s="74"/>
      <c r="G237" s="8"/>
      <c r="H237" s="8"/>
    </row>
    <row r="238" spans="1:8" s="3" customFormat="1" x14ac:dyDescent="0.25">
      <c r="A238" s="28" t="s">
        <v>49</v>
      </c>
      <c r="B238" s="8"/>
      <c r="C238" s="28"/>
      <c r="D238" s="9"/>
      <c r="E238" s="73"/>
      <c r="F238" s="74"/>
      <c r="G238" s="8"/>
      <c r="H238" s="8"/>
    </row>
    <row r="239" spans="1:8" s="3" customFormat="1" x14ac:dyDescent="0.25">
      <c r="A239" s="31" t="s">
        <v>56</v>
      </c>
      <c r="B239" s="7"/>
      <c r="C239" s="31"/>
      <c r="D239" s="10"/>
      <c r="E239" s="75"/>
      <c r="F239" s="10"/>
      <c r="G239" s="8"/>
      <c r="H239" s="8"/>
    </row>
    <row r="240" spans="1:8" s="3" customFormat="1" x14ac:dyDescent="0.25">
      <c r="A240" s="28" t="s">
        <v>49</v>
      </c>
      <c r="B240" s="8"/>
      <c r="C240" s="28"/>
      <c r="D240" s="9"/>
      <c r="E240" s="75"/>
      <c r="F240" s="10"/>
      <c r="G240" s="8"/>
      <c r="H240" s="8"/>
    </row>
    <row r="241" spans="1:8" s="3" customFormat="1" x14ac:dyDescent="0.25">
      <c r="A241" s="28" t="s">
        <v>49</v>
      </c>
      <c r="B241" s="8"/>
      <c r="C241" s="28"/>
      <c r="D241" s="9"/>
      <c r="E241" s="75"/>
      <c r="F241" s="10"/>
      <c r="G241" s="8"/>
      <c r="H241" s="8"/>
    </row>
    <row r="242" spans="1:8" s="3" customFormat="1" x14ac:dyDescent="0.25">
      <c r="A242" s="28" t="s">
        <v>49</v>
      </c>
      <c r="B242" s="8"/>
      <c r="C242" s="28"/>
      <c r="D242" s="9"/>
      <c r="E242" s="75"/>
      <c r="F242" s="10"/>
      <c r="G242" s="8"/>
      <c r="H242" s="8"/>
    </row>
    <row r="243" spans="1:8" s="3" customFormat="1" x14ac:dyDescent="0.25">
      <c r="A243" s="28" t="s">
        <v>49</v>
      </c>
      <c r="B243" s="8"/>
      <c r="C243" s="28"/>
      <c r="D243" s="9"/>
      <c r="E243" s="7"/>
      <c r="F243" s="10"/>
      <c r="G243" s="8"/>
      <c r="H243" s="8"/>
    </row>
    <row r="244" spans="1:8" s="3" customFormat="1" x14ac:dyDescent="0.25">
      <c r="A244" s="28" t="s">
        <v>49</v>
      </c>
      <c r="B244" s="8"/>
      <c r="C244" s="28"/>
      <c r="D244" s="9"/>
      <c r="E244" s="7"/>
      <c r="F244" s="10"/>
      <c r="G244" s="8"/>
      <c r="H244" s="8"/>
    </row>
    <row r="245" spans="1:8" s="3" customFormat="1" x14ac:dyDescent="0.25">
      <c r="A245" s="28" t="s">
        <v>49</v>
      </c>
      <c r="B245" s="8"/>
      <c r="C245" s="28"/>
      <c r="D245" s="9"/>
      <c r="E245" s="7"/>
      <c r="F245" s="10"/>
      <c r="G245" s="8"/>
      <c r="H245" s="8"/>
    </row>
    <row r="246" spans="1:8" s="3" customFormat="1" x14ac:dyDescent="0.25">
      <c r="A246" s="28"/>
      <c r="B246" s="8"/>
      <c r="C246" s="28"/>
      <c r="D246" s="9"/>
      <c r="E246" s="7"/>
      <c r="F246" s="10"/>
      <c r="G246" s="8"/>
      <c r="H246" s="8"/>
    </row>
    <row r="247" spans="1:8" s="3" customFormat="1" x14ac:dyDescent="0.25">
      <c r="A247" s="28"/>
      <c r="B247" s="8"/>
      <c r="C247" s="28" t="s">
        <v>39</v>
      </c>
      <c r="D247" s="10">
        <f>D225+D231+D237+D239</f>
        <v>0</v>
      </c>
      <c r="E247" s="75"/>
      <c r="F247" s="10"/>
      <c r="G247" s="8"/>
      <c r="H247" s="8"/>
    </row>
    <row r="248" spans="1:8" s="8" customFormat="1" x14ac:dyDescent="0.25">
      <c r="A248" s="31"/>
      <c r="B248" s="7"/>
      <c r="C248" s="29" t="s">
        <v>55</v>
      </c>
      <c r="D248" s="4"/>
      <c r="E248" s="7" t="s">
        <v>23</v>
      </c>
      <c r="F248" s="4">
        <f>F226</f>
        <v>0</v>
      </c>
      <c r="G248" s="3"/>
      <c r="H248" s="3"/>
    </row>
    <row r="249" spans="1:8" s="8" customFormat="1" x14ac:dyDescent="0.25">
      <c r="A249" s="28"/>
      <c r="C249" s="31" t="s">
        <v>29</v>
      </c>
      <c r="D249" s="10">
        <f>D247-F248</f>
        <v>0</v>
      </c>
      <c r="E249" s="7"/>
      <c r="F249" s="4"/>
      <c r="G249" s="3"/>
      <c r="H249" s="3"/>
    </row>
    <row r="250" spans="1:8" s="8" customFormat="1" x14ac:dyDescent="0.25">
      <c r="A250" s="28"/>
      <c r="C250" s="28"/>
      <c r="D250" s="9"/>
      <c r="E250" s="7"/>
      <c r="F250" s="4"/>
      <c r="G250" s="3"/>
      <c r="H250" s="3"/>
    </row>
    <row r="251" spans="1:8" s="8" customFormat="1" x14ac:dyDescent="0.25">
      <c r="A251" s="55"/>
      <c r="B251" s="56"/>
      <c r="C251" s="57">
        <v>44574</v>
      </c>
      <c r="D251" s="56"/>
      <c r="E251" s="58"/>
      <c r="F251" s="59"/>
      <c r="G251"/>
      <c r="H251"/>
    </row>
    <row r="252" spans="1:8" s="8" customFormat="1" x14ac:dyDescent="0.25">
      <c r="A252" s="55" t="s">
        <v>0</v>
      </c>
      <c r="B252" s="56" t="s">
        <v>1</v>
      </c>
      <c r="C252" s="55" t="s">
        <v>2</v>
      </c>
      <c r="D252" s="56" t="s">
        <v>3</v>
      </c>
      <c r="E252" s="58" t="s">
        <v>4</v>
      </c>
      <c r="F252" s="59" t="s">
        <v>5</v>
      </c>
      <c r="G252"/>
      <c r="H252"/>
    </row>
    <row r="253" spans="1:8" s="8" customFormat="1" x14ac:dyDescent="0.25">
      <c r="A253" s="55"/>
      <c r="B253" s="56"/>
      <c r="C253" s="55" t="s">
        <v>31</v>
      </c>
      <c r="D253" s="56"/>
      <c r="E253" s="58"/>
      <c r="F253" s="59"/>
      <c r="G253" s="3"/>
      <c r="H253" s="3"/>
    </row>
    <row r="254" spans="1:8" s="8" customFormat="1" x14ac:dyDescent="0.25">
      <c r="A254" s="31" t="s">
        <v>50</v>
      </c>
      <c r="B254" s="7"/>
      <c r="C254" s="31"/>
      <c r="D254" s="10"/>
      <c r="E254" s="7"/>
      <c r="F254" s="10"/>
      <c r="G254" s="3"/>
      <c r="H254" s="3"/>
    </row>
    <row r="255" spans="1:8" s="8" customFormat="1" x14ac:dyDescent="0.25">
      <c r="A255" s="28" t="s">
        <v>49</v>
      </c>
      <c r="C255" s="28"/>
      <c r="D255" s="9"/>
      <c r="E255" s="7"/>
      <c r="F255" s="10"/>
      <c r="G255" s="3"/>
      <c r="H255" s="3"/>
    </row>
    <row r="256" spans="1:8" s="8" customFormat="1" x14ac:dyDescent="0.25">
      <c r="A256" s="28" t="s">
        <v>49</v>
      </c>
      <c r="C256" s="28"/>
      <c r="D256" s="9"/>
      <c r="E256" s="7"/>
      <c r="F256" s="10"/>
      <c r="G256" s="3"/>
      <c r="H256" s="3"/>
    </row>
    <row r="257" spans="1:8" s="8" customFormat="1" x14ac:dyDescent="0.25">
      <c r="A257" s="28" t="s">
        <v>49</v>
      </c>
      <c r="C257" s="28"/>
      <c r="D257" s="9"/>
      <c r="E257" s="7"/>
      <c r="F257" s="10"/>
      <c r="G257" s="3"/>
      <c r="H257" s="3"/>
    </row>
    <row r="258" spans="1:8" s="8" customFormat="1" x14ac:dyDescent="0.25">
      <c r="A258" s="28" t="s">
        <v>49</v>
      </c>
      <c r="C258" s="28"/>
      <c r="D258" s="9"/>
      <c r="E258" s="7"/>
      <c r="F258" s="10"/>
      <c r="G258"/>
      <c r="H258"/>
    </row>
    <row r="259" spans="1:8" s="8" customFormat="1" x14ac:dyDescent="0.25">
      <c r="A259" s="28" t="s">
        <v>49</v>
      </c>
      <c r="C259" s="28"/>
      <c r="D259" s="9"/>
      <c r="E259" s="7"/>
      <c r="F259" s="10"/>
      <c r="G259"/>
      <c r="H259"/>
    </row>
    <row r="260" spans="1:8" s="8" customFormat="1" x14ac:dyDescent="0.25">
      <c r="A260" s="185" t="s">
        <v>56</v>
      </c>
      <c r="B260" s="73"/>
      <c r="C260" s="185"/>
      <c r="D260" s="74"/>
      <c r="E260" s="58"/>
      <c r="F260" s="63"/>
    </row>
    <row r="261" spans="1:8" s="8" customFormat="1" x14ac:dyDescent="0.25">
      <c r="A261" s="60" t="s">
        <v>49</v>
      </c>
      <c r="B261" s="61"/>
      <c r="C261" s="60"/>
      <c r="D261" s="62"/>
      <c r="E261" s="58"/>
      <c r="F261" s="63"/>
      <c r="G261"/>
      <c r="H261"/>
    </row>
    <row r="262" spans="1:8" s="8" customFormat="1" x14ac:dyDescent="0.25">
      <c r="A262" s="60" t="s">
        <v>49</v>
      </c>
      <c r="B262" s="61"/>
      <c r="C262" s="60"/>
      <c r="D262" s="62"/>
      <c r="E262" s="58"/>
      <c r="F262" s="63"/>
      <c r="G262" s="3"/>
      <c r="H262" s="3"/>
    </row>
    <row r="263" spans="1:8" s="3" customFormat="1" x14ac:dyDescent="0.25">
      <c r="A263" s="60" t="s">
        <v>49</v>
      </c>
      <c r="B263" s="61"/>
      <c r="C263" s="60"/>
      <c r="D263" s="62"/>
      <c r="E263" s="58"/>
      <c r="F263" s="62"/>
    </row>
    <row r="264" spans="1:8" s="3" customFormat="1" x14ac:dyDescent="0.25">
      <c r="A264" s="60"/>
      <c r="B264" s="61"/>
      <c r="C264" s="60"/>
      <c r="D264" s="62"/>
      <c r="E264" s="58"/>
      <c r="F264" s="62"/>
    </row>
    <row r="265" spans="1:8" s="3" customFormat="1" x14ac:dyDescent="0.25">
      <c r="A265" s="60"/>
      <c r="B265" s="61"/>
      <c r="C265" s="60"/>
      <c r="D265" s="62"/>
      <c r="E265" s="58"/>
      <c r="F265" s="63"/>
    </row>
    <row r="266" spans="1:8" s="3" customFormat="1" x14ac:dyDescent="0.25">
      <c r="A266" s="60"/>
      <c r="B266" s="61"/>
      <c r="C266" s="60"/>
      <c r="D266" s="62"/>
      <c r="E266" s="134"/>
      <c r="F266" s="62"/>
    </row>
    <row r="267" spans="1:8" s="8" customFormat="1" x14ac:dyDescent="0.25">
      <c r="A267" s="60"/>
      <c r="B267" s="61"/>
      <c r="C267" s="55" t="s">
        <v>39</v>
      </c>
      <c r="D267" s="59">
        <f>D253+D254+D260</f>
        <v>0</v>
      </c>
      <c r="E267" s="64" t="s">
        <v>23</v>
      </c>
      <c r="F267" s="59">
        <f>F254+F255</f>
        <v>0</v>
      </c>
    </row>
    <row r="268" spans="1:8" x14ac:dyDescent="0.25">
      <c r="A268" s="60"/>
      <c r="B268" s="61"/>
      <c r="C268" s="55" t="s">
        <v>40</v>
      </c>
      <c r="D268" s="59"/>
      <c r="E268" s="58"/>
      <c r="F268" s="59"/>
      <c r="G268" s="8"/>
      <c r="H268" s="8"/>
    </row>
    <row r="269" spans="1:8" s="3" customFormat="1" x14ac:dyDescent="0.25">
      <c r="A269" s="60"/>
      <c r="B269" s="61"/>
      <c r="C269" s="65" t="s">
        <v>41</v>
      </c>
      <c r="D269" s="63">
        <f>D267-F267-D268</f>
        <v>0</v>
      </c>
      <c r="E269" s="58"/>
      <c r="F269" s="62"/>
      <c r="G269" s="8"/>
      <c r="H269" s="8"/>
    </row>
    <row r="270" spans="1:8" s="3" customFormat="1" x14ac:dyDescent="0.25">
      <c r="A270" s="55"/>
      <c r="B270" s="56"/>
      <c r="C270" s="55"/>
      <c r="D270" s="63"/>
      <c r="E270" s="58"/>
      <c r="F270" s="59"/>
    </row>
    <row r="271" spans="1:8" s="3" customFormat="1" x14ac:dyDescent="0.25">
      <c r="A271" s="55"/>
      <c r="B271" s="56"/>
      <c r="C271" s="55"/>
      <c r="D271" s="59"/>
      <c r="E271" s="58"/>
      <c r="F271" s="59"/>
      <c r="G271"/>
      <c r="H271"/>
    </row>
    <row r="272" spans="1:8" s="3" customFormat="1" x14ac:dyDescent="0.25">
      <c r="A272" s="29"/>
      <c r="B272"/>
      <c r="C272" s="29"/>
      <c r="D272" s="4"/>
      <c r="E272" s="7"/>
      <c r="F272" s="4"/>
      <c r="G272"/>
      <c r="H272"/>
    </row>
    <row r="273" spans="1:8" s="3" customFormat="1" x14ac:dyDescent="0.25">
      <c r="A273" s="29"/>
      <c r="B273"/>
      <c r="C273" s="29"/>
      <c r="D273" s="4"/>
      <c r="E273" s="7"/>
      <c r="F273" s="4"/>
      <c r="G273"/>
      <c r="H273"/>
    </row>
    <row r="274" spans="1:8" s="3" customFormat="1" x14ac:dyDescent="0.25">
      <c r="A274" s="29"/>
      <c r="B274"/>
      <c r="C274" s="29"/>
      <c r="D274" s="4"/>
      <c r="E274" s="7"/>
      <c r="F274" s="4"/>
      <c r="G274"/>
      <c r="H274"/>
    </row>
    <row r="275" spans="1:8" s="8" customFormat="1" x14ac:dyDescent="0.25">
      <c r="A275" s="29"/>
      <c r="B275"/>
      <c r="C275" s="35">
        <v>44575</v>
      </c>
      <c r="D275" s="4"/>
      <c r="E275" s="7"/>
      <c r="F275" s="4"/>
      <c r="G275"/>
      <c r="H275"/>
    </row>
    <row r="276" spans="1:8" s="8" customFormat="1" x14ac:dyDescent="0.25">
      <c r="A276" s="29" t="s">
        <v>0</v>
      </c>
      <c r="B276" s="3" t="s">
        <v>1</v>
      </c>
      <c r="C276" s="29" t="s">
        <v>2</v>
      </c>
      <c r="D276" s="4" t="s">
        <v>3</v>
      </c>
      <c r="E276" s="7" t="s">
        <v>4</v>
      </c>
      <c r="F276" s="4" t="s">
        <v>5</v>
      </c>
      <c r="G276"/>
      <c r="H276"/>
    </row>
    <row r="277" spans="1:8" s="8" customFormat="1" x14ac:dyDescent="0.25">
      <c r="A277" s="29"/>
      <c r="B277"/>
      <c r="C277" s="29" t="s">
        <v>31</v>
      </c>
      <c r="D277" s="4"/>
      <c r="E277" s="7"/>
      <c r="F277" s="4"/>
      <c r="G277"/>
      <c r="H277"/>
    </row>
    <row r="278" spans="1:8" s="8" customFormat="1" x14ac:dyDescent="0.25">
      <c r="A278" s="80" t="s">
        <v>50</v>
      </c>
      <c r="B278" s="58"/>
      <c r="C278" s="80"/>
      <c r="D278" s="63"/>
      <c r="E278" s="7"/>
      <c r="F278" s="4"/>
      <c r="G278"/>
      <c r="H278"/>
    </row>
    <row r="279" spans="1:8" s="8" customFormat="1" x14ac:dyDescent="0.25">
      <c r="A279" s="60" t="s">
        <v>49</v>
      </c>
      <c r="B279" s="61"/>
      <c r="C279" s="60"/>
      <c r="D279" s="62"/>
      <c r="E279" s="7"/>
      <c r="F279" s="4"/>
      <c r="G279"/>
      <c r="H279"/>
    </row>
    <row r="280" spans="1:8" s="8" customFormat="1" x14ac:dyDescent="0.25">
      <c r="A280" s="28" t="s">
        <v>49</v>
      </c>
      <c r="C280" s="28"/>
      <c r="D280" s="9"/>
      <c r="E280" s="7"/>
      <c r="F280" s="10"/>
    </row>
    <row r="281" spans="1:8" s="8" customFormat="1" x14ac:dyDescent="0.25">
      <c r="A281" s="28" t="s">
        <v>49</v>
      </c>
      <c r="C281" s="28"/>
      <c r="D281" s="9"/>
      <c r="E281" s="7"/>
      <c r="F281" s="9"/>
    </row>
    <row r="282" spans="1:8" s="8" customFormat="1" x14ac:dyDescent="0.25">
      <c r="A282" s="28" t="s">
        <v>49</v>
      </c>
      <c r="C282" s="28"/>
      <c r="D282" s="9"/>
      <c r="E282" s="7"/>
      <c r="F282" s="10"/>
    </row>
    <row r="283" spans="1:8" s="3" customFormat="1" x14ac:dyDescent="0.25">
      <c r="A283" s="28" t="s">
        <v>49</v>
      </c>
      <c r="B283" s="8"/>
      <c r="C283" s="28"/>
      <c r="D283" s="9"/>
      <c r="E283" s="7"/>
      <c r="F283" s="10"/>
      <c r="G283" s="8"/>
      <c r="H283" s="8"/>
    </row>
    <row r="284" spans="1:8" x14ac:dyDescent="0.25">
      <c r="A284" s="31" t="s">
        <v>56</v>
      </c>
      <c r="B284" s="7"/>
      <c r="C284" s="31"/>
      <c r="D284" s="10"/>
      <c r="E284" s="8"/>
      <c r="F284" s="9"/>
      <c r="G284" s="3"/>
      <c r="H284" s="3"/>
    </row>
    <row r="285" spans="1:8" s="3" customFormat="1" x14ac:dyDescent="0.25">
      <c r="A285" s="31" t="s">
        <v>56</v>
      </c>
      <c r="B285" s="7"/>
      <c r="C285" s="31"/>
      <c r="D285" s="10"/>
      <c r="E285" s="72"/>
      <c r="F285" s="10"/>
    </row>
    <row r="286" spans="1:8" s="3" customFormat="1" x14ac:dyDescent="0.25">
      <c r="A286" s="28"/>
      <c r="B286" s="8"/>
      <c r="C286" s="28"/>
      <c r="D286" s="9"/>
      <c r="E286" s="75"/>
      <c r="F286" s="10"/>
    </row>
    <row r="287" spans="1:8" s="3" customFormat="1" x14ac:dyDescent="0.25">
      <c r="A287" s="28"/>
      <c r="B287" s="8"/>
      <c r="C287" s="28"/>
      <c r="D287" s="9"/>
      <c r="E287" s="7"/>
      <c r="F287" s="10"/>
    </row>
    <row r="288" spans="1:8" s="3" customFormat="1" x14ac:dyDescent="0.25">
      <c r="A288" s="28"/>
      <c r="B288" s="8"/>
      <c r="C288" s="28"/>
      <c r="D288" s="9"/>
      <c r="E288" s="7"/>
      <c r="F288" s="10"/>
    </row>
    <row r="289" spans="1:9" s="3" customFormat="1" x14ac:dyDescent="0.25">
      <c r="A289" s="28"/>
      <c r="B289" s="8"/>
      <c r="C289" s="28"/>
      <c r="D289" s="9"/>
      <c r="E289" s="7"/>
      <c r="F289" s="10"/>
    </row>
    <row r="290" spans="1:9" s="3" customFormat="1" x14ac:dyDescent="0.25">
      <c r="A290" s="31"/>
      <c r="B290" s="7"/>
      <c r="C290" s="31"/>
      <c r="D290" s="10"/>
      <c r="E290" s="136"/>
      <c r="F290" s="10"/>
    </row>
    <row r="291" spans="1:9" x14ac:dyDescent="0.25">
      <c r="A291" s="30"/>
      <c r="B291" s="1"/>
      <c r="C291" s="30" t="s">
        <v>39</v>
      </c>
      <c r="D291" s="2">
        <f>D277+D278+D284+D285</f>
        <v>0</v>
      </c>
      <c r="E291" s="51" t="s">
        <v>23</v>
      </c>
      <c r="F291" s="2">
        <f>SUM(F277:F283)</f>
        <v>0</v>
      </c>
    </row>
    <row r="292" spans="1:9" x14ac:dyDescent="0.25">
      <c r="C292" s="29" t="s">
        <v>8</v>
      </c>
      <c r="D292" s="4"/>
    </row>
    <row r="293" spans="1:9" x14ac:dyDescent="0.25">
      <c r="B293" s="3"/>
      <c r="C293" s="29" t="s">
        <v>9</v>
      </c>
      <c r="D293" s="4">
        <f>D291-F291-D292</f>
        <v>0</v>
      </c>
      <c r="G293" s="3"/>
      <c r="H293" s="3"/>
      <c r="I293" s="3"/>
    </row>
    <row r="294" spans="1:9" s="8" customFormat="1" x14ac:dyDescent="0.25">
      <c r="A294" s="30"/>
      <c r="B294" s="1"/>
      <c r="C294" s="30"/>
      <c r="D294" s="2"/>
      <c r="E294" s="51"/>
      <c r="F294" s="2"/>
      <c r="G294" s="3"/>
      <c r="H294" s="3"/>
    </row>
    <row r="295" spans="1:9" s="8" customFormat="1" x14ac:dyDescent="0.25">
      <c r="A295" s="30"/>
      <c r="B295" s="1"/>
      <c r="C295" s="30"/>
      <c r="D295" s="2"/>
      <c r="E295" s="51"/>
      <c r="F295" s="2"/>
      <c r="G295" s="3"/>
      <c r="H295" s="3"/>
    </row>
    <row r="296" spans="1:9" s="8" customFormat="1" x14ac:dyDescent="0.25">
      <c r="A296" s="30"/>
      <c r="B296" s="1"/>
      <c r="C296" s="30"/>
      <c r="D296" s="2"/>
      <c r="E296" s="51"/>
      <c r="F296" s="2"/>
      <c r="G296" s="3"/>
      <c r="H296" s="3"/>
    </row>
    <row r="297" spans="1:9" s="8" customFormat="1" x14ac:dyDescent="0.25">
      <c r="A297" s="29"/>
      <c r="B297"/>
      <c r="C297" s="29"/>
      <c r="D297"/>
      <c r="E297" s="7"/>
      <c r="F297" s="4"/>
      <c r="G297"/>
      <c r="H297"/>
    </row>
    <row r="298" spans="1:9" s="3" customFormat="1" ht="12.75" customHeight="1" x14ac:dyDescent="0.25">
      <c r="A298" s="29"/>
      <c r="B298" s="15"/>
      <c r="C298" s="35">
        <v>44578</v>
      </c>
      <c r="D298" s="15"/>
      <c r="E298" s="23"/>
      <c r="F298" s="16"/>
      <c r="G298"/>
      <c r="H298"/>
    </row>
    <row r="299" spans="1:9" s="3" customFormat="1" ht="12.75" customHeight="1" x14ac:dyDescent="0.25">
      <c r="A299" s="29" t="s">
        <v>0</v>
      </c>
      <c r="B299" s="15" t="s">
        <v>1</v>
      </c>
      <c r="C299" s="29" t="s">
        <v>2</v>
      </c>
      <c r="D299" s="15" t="s">
        <v>3</v>
      </c>
      <c r="E299" s="23" t="s">
        <v>4</v>
      </c>
      <c r="F299" s="16" t="s">
        <v>34</v>
      </c>
      <c r="G299"/>
      <c r="H299"/>
    </row>
    <row r="300" spans="1:9" s="3" customFormat="1" ht="11.25" customHeight="1" x14ac:dyDescent="0.25">
      <c r="A300" s="28"/>
      <c r="B300" s="17"/>
      <c r="C300" s="31" t="s">
        <v>32</v>
      </c>
      <c r="D300" s="18"/>
      <c r="E300" s="23"/>
      <c r="F300" s="16"/>
      <c r="G300"/>
      <c r="H300"/>
    </row>
    <row r="301" spans="1:9" s="3" customFormat="1" ht="12.75" customHeight="1" x14ac:dyDescent="0.25">
      <c r="A301" s="28" t="s">
        <v>49</v>
      </c>
      <c r="B301" s="8"/>
      <c r="C301" s="28"/>
      <c r="D301" s="9"/>
      <c r="E301" s="7"/>
      <c r="F301" s="10"/>
      <c r="G301"/>
      <c r="H301"/>
    </row>
    <row r="302" spans="1:9" x14ac:dyDescent="0.25">
      <c r="A302" s="28" t="s">
        <v>49</v>
      </c>
      <c r="B302" s="8"/>
      <c r="C302" s="28"/>
      <c r="D302" s="9"/>
      <c r="F302" s="10"/>
    </row>
    <row r="303" spans="1:9" x14ac:dyDescent="0.25">
      <c r="A303" s="28" t="s">
        <v>49</v>
      </c>
      <c r="B303" s="8"/>
      <c r="C303" s="28"/>
      <c r="D303" s="9"/>
      <c r="F303" s="10"/>
      <c r="G303" s="3"/>
      <c r="H303" s="3"/>
    </row>
    <row r="304" spans="1:9" s="3" customFormat="1" x14ac:dyDescent="0.25">
      <c r="A304" s="28" t="s">
        <v>49</v>
      </c>
      <c r="B304" s="8"/>
      <c r="C304" s="28"/>
      <c r="D304" s="9"/>
      <c r="E304" s="7"/>
      <c r="F304" s="10"/>
    </row>
    <row r="305" spans="1:8" s="3" customFormat="1" x14ac:dyDescent="0.25">
      <c r="A305" s="28" t="s">
        <v>49</v>
      </c>
      <c r="B305" s="8"/>
      <c r="C305" s="28"/>
      <c r="D305" s="9"/>
      <c r="E305" s="69"/>
      <c r="F305" s="10"/>
    </row>
    <row r="306" spans="1:8" s="3" customFormat="1" x14ac:dyDescent="0.25">
      <c r="A306" s="28" t="s">
        <v>49</v>
      </c>
      <c r="B306" s="17"/>
      <c r="C306" s="28"/>
      <c r="D306" s="77"/>
      <c r="E306" s="81"/>
      <c r="F306" s="22"/>
    </row>
    <row r="307" spans="1:8" s="3" customFormat="1" x14ac:dyDescent="0.25">
      <c r="A307" s="185" t="s">
        <v>56</v>
      </c>
      <c r="B307" s="186"/>
      <c r="C307" s="185"/>
      <c r="D307" s="18"/>
      <c r="E307" s="81"/>
      <c r="F307" s="22"/>
    </row>
    <row r="308" spans="1:8" s="3" customFormat="1" x14ac:dyDescent="0.25">
      <c r="A308" s="28" t="s">
        <v>49</v>
      </c>
      <c r="B308" s="17"/>
      <c r="C308" s="28"/>
      <c r="D308" s="77"/>
      <c r="E308" s="81"/>
      <c r="F308" s="22"/>
    </row>
    <row r="309" spans="1:8" s="3" customFormat="1" x14ac:dyDescent="0.25">
      <c r="A309" s="28" t="s">
        <v>49</v>
      </c>
      <c r="B309" s="17"/>
      <c r="C309" s="25"/>
      <c r="D309" s="20"/>
      <c r="E309" s="137"/>
      <c r="F309" s="16"/>
    </row>
    <row r="310" spans="1:8" s="3" customFormat="1" x14ac:dyDescent="0.25">
      <c r="A310" s="185" t="s">
        <v>56</v>
      </c>
      <c r="B310" s="186">
        <v>10579</v>
      </c>
      <c r="C310" s="187" t="s">
        <v>226</v>
      </c>
      <c r="D310" s="188"/>
      <c r="E310" s="21"/>
      <c r="F310" s="16"/>
    </row>
    <row r="311" spans="1:8" s="3" customFormat="1" x14ac:dyDescent="0.25">
      <c r="A311" s="29"/>
      <c r="B311" s="15"/>
      <c r="C311" s="30" t="s">
        <v>39</v>
      </c>
      <c r="D311" s="24">
        <f>D300+D307+D310</f>
        <v>0</v>
      </c>
      <c r="E311" s="21" t="s">
        <v>23</v>
      </c>
      <c r="F311" s="16">
        <f>F301</f>
        <v>0</v>
      </c>
    </row>
    <row r="312" spans="1:8" x14ac:dyDescent="0.25">
      <c r="B312" s="15"/>
      <c r="C312" s="29" t="s">
        <v>8</v>
      </c>
      <c r="D312" s="24"/>
      <c r="E312" s="21"/>
      <c r="F312" s="16"/>
      <c r="G312" s="3"/>
      <c r="H312" s="3"/>
    </row>
    <row r="313" spans="1:8" ht="15.75" customHeight="1" x14ac:dyDescent="0.25">
      <c r="B313" s="15"/>
      <c r="C313" s="29" t="s">
        <v>42</v>
      </c>
      <c r="D313" s="24">
        <f>D311-F311-D312</f>
        <v>0</v>
      </c>
      <c r="E313" s="23"/>
      <c r="F313" s="16"/>
      <c r="G313" s="3"/>
      <c r="H313" s="3"/>
    </row>
    <row r="314" spans="1:8" s="3" customFormat="1" x14ac:dyDescent="0.25">
      <c r="A314" s="29"/>
      <c r="B314"/>
      <c r="C314" s="29"/>
      <c r="D314"/>
      <c r="E314" s="7"/>
      <c r="F314" s="4"/>
      <c r="G314"/>
      <c r="H314"/>
    </row>
    <row r="315" spans="1:8" s="3" customFormat="1" x14ac:dyDescent="0.25">
      <c r="A315" s="29"/>
      <c r="B315"/>
      <c r="C315" s="29"/>
      <c r="D315"/>
      <c r="E315" s="7"/>
      <c r="F315" s="4"/>
      <c r="G315"/>
      <c r="H315"/>
    </row>
    <row r="316" spans="1:8" s="3" customFormat="1" x14ac:dyDescent="0.25">
      <c r="A316" s="29"/>
      <c r="B316"/>
      <c r="C316" s="29"/>
      <c r="D316"/>
      <c r="E316" s="7"/>
      <c r="F316" s="4"/>
      <c r="G316"/>
      <c r="H316"/>
    </row>
    <row r="317" spans="1:8" s="3" customFormat="1" x14ac:dyDescent="0.25">
      <c r="A317" s="29"/>
      <c r="B317"/>
      <c r="C317" s="29"/>
      <c r="D317"/>
      <c r="E317" s="7"/>
      <c r="F317" s="4"/>
      <c r="G317"/>
      <c r="H317"/>
    </row>
    <row r="318" spans="1:8" s="3" customFormat="1" x14ac:dyDescent="0.25">
      <c r="A318" s="29"/>
      <c r="B318"/>
      <c r="C318" s="35">
        <v>44579</v>
      </c>
      <c r="D318"/>
      <c r="E318" s="7"/>
      <c r="F318" s="4"/>
      <c r="G318"/>
      <c r="H318"/>
    </row>
    <row r="319" spans="1:8" s="3" customFormat="1" x14ac:dyDescent="0.25">
      <c r="A319" s="29" t="s">
        <v>0</v>
      </c>
      <c r="B319" s="3" t="s">
        <v>25</v>
      </c>
      <c r="C319" s="29" t="s">
        <v>26</v>
      </c>
      <c r="D319" s="3" t="s">
        <v>27</v>
      </c>
      <c r="E319" s="7" t="s">
        <v>4</v>
      </c>
      <c r="F319" s="4" t="s">
        <v>34</v>
      </c>
      <c r="G319"/>
    </row>
    <row r="320" spans="1:8" s="3" customFormat="1" x14ac:dyDescent="0.25">
      <c r="A320" s="29"/>
      <c r="B320"/>
      <c r="C320" s="29" t="s">
        <v>32</v>
      </c>
      <c r="D320" s="4"/>
      <c r="E320" s="7"/>
      <c r="F320" s="4"/>
      <c r="G320"/>
    </row>
    <row r="321" spans="1:8" s="3" customFormat="1" x14ac:dyDescent="0.25">
      <c r="A321" s="83" t="s">
        <v>49</v>
      </c>
      <c r="B321" s="138"/>
      <c r="C321" s="139"/>
      <c r="D321" s="140"/>
      <c r="E321" s="23"/>
      <c r="F321" s="22"/>
      <c r="G321"/>
    </row>
    <row r="322" spans="1:8" x14ac:dyDescent="0.25">
      <c r="A322" s="83" t="s">
        <v>49</v>
      </c>
      <c r="B322" s="138"/>
      <c r="C322" s="139"/>
      <c r="D322" s="140"/>
      <c r="E322" s="82"/>
      <c r="F322" s="158"/>
    </row>
    <row r="323" spans="1:8" s="3" customFormat="1" x14ac:dyDescent="0.25">
      <c r="A323" s="25" t="s">
        <v>49</v>
      </c>
      <c r="B323" s="19"/>
      <c r="C323" s="25"/>
      <c r="D323" s="20"/>
      <c r="E323" s="82"/>
      <c r="F323" s="158"/>
      <c r="G323"/>
    </row>
    <row r="324" spans="1:8" s="3" customFormat="1" x14ac:dyDescent="0.25">
      <c r="A324" s="25" t="s">
        <v>49</v>
      </c>
      <c r="B324" s="19"/>
      <c r="C324" s="25"/>
      <c r="D324" s="20"/>
      <c r="E324" s="68"/>
      <c r="F324" s="20"/>
    </row>
    <row r="325" spans="1:8" x14ac:dyDescent="0.25">
      <c r="A325" s="28" t="s">
        <v>49</v>
      </c>
      <c r="B325" s="8"/>
      <c r="C325" s="28"/>
      <c r="D325" s="9"/>
      <c r="G325" s="3"/>
      <c r="H325" s="3"/>
    </row>
    <row r="326" spans="1:8" x14ac:dyDescent="0.25">
      <c r="A326" s="28" t="s">
        <v>49</v>
      </c>
      <c r="B326" s="8"/>
      <c r="C326" s="28"/>
      <c r="D326" s="9"/>
      <c r="G326" s="3"/>
      <c r="H326" s="3"/>
    </row>
    <row r="327" spans="1:8" x14ac:dyDescent="0.25">
      <c r="A327" s="28" t="s">
        <v>49</v>
      </c>
      <c r="B327" s="8"/>
      <c r="C327" s="28"/>
      <c r="D327" s="9"/>
      <c r="G327" s="3"/>
      <c r="H327" s="3"/>
    </row>
    <row r="328" spans="1:8" s="3" customFormat="1" x14ac:dyDescent="0.25">
      <c r="A328" s="28" t="s">
        <v>49</v>
      </c>
      <c r="B328" s="8"/>
      <c r="C328" s="28"/>
      <c r="D328" s="9"/>
      <c r="E328" s="75"/>
      <c r="F328" s="4"/>
    </row>
    <row r="329" spans="1:8" s="3" customFormat="1" x14ac:dyDescent="0.25">
      <c r="A329" s="28" t="s">
        <v>49</v>
      </c>
      <c r="B329" s="8"/>
      <c r="C329" s="28"/>
      <c r="D329" s="9"/>
      <c r="E329" s="7"/>
      <c r="F329" s="4"/>
    </row>
    <row r="330" spans="1:8" s="3" customFormat="1" x14ac:dyDescent="0.25">
      <c r="A330" s="31" t="s">
        <v>123</v>
      </c>
      <c r="B330" s="7"/>
      <c r="C330" s="31"/>
      <c r="D330" s="10"/>
      <c r="E330" s="7"/>
      <c r="F330" s="4"/>
    </row>
    <row r="331" spans="1:8" s="3" customFormat="1" x14ac:dyDescent="0.25">
      <c r="A331" s="28" t="s">
        <v>49</v>
      </c>
      <c r="B331" s="8"/>
      <c r="C331" s="28"/>
      <c r="D331" s="9"/>
      <c r="E331" s="7"/>
      <c r="F331" s="4"/>
    </row>
    <row r="332" spans="1:8" s="3" customFormat="1" x14ac:dyDescent="0.25">
      <c r="A332" s="28" t="s">
        <v>49</v>
      </c>
      <c r="B332" s="8"/>
      <c r="C332" s="28"/>
      <c r="D332" s="9"/>
      <c r="E332" s="7"/>
      <c r="F332" s="4"/>
    </row>
    <row r="333" spans="1:8" s="3" customFormat="1" x14ac:dyDescent="0.25">
      <c r="A333" s="28" t="s">
        <v>49</v>
      </c>
      <c r="B333" s="8"/>
      <c r="C333" s="28"/>
      <c r="D333" s="9"/>
      <c r="E333" s="7"/>
      <c r="F333" s="4"/>
    </row>
    <row r="334" spans="1:8" s="3" customFormat="1" x14ac:dyDescent="0.25">
      <c r="A334" s="28" t="s">
        <v>49</v>
      </c>
      <c r="B334" s="8"/>
      <c r="C334" s="28"/>
      <c r="D334" s="9"/>
      <c r="E334" s="7"/>
      <c r="F334" s="4"/>
    </row>
    <row r="335" spans="1:8" s="3" customFormat="1" x14ac:dyDescent="0.25">
      <c r="A335" s="28" t="s">
        <v>49</v>
      </c>
      <c r="B335" s="8"/>
      <c r="C335" s="28"/>
      <c r="D335" s="9"/>
      <c r="E335" s="189"/>
      <c r="F335" s="4"/>
    </row>
    <row r="336" spans="1:8" s="3" customFormat="1" x14ac:dyDescent="0.25">
      <c r="A336" s="31" t="s">
        <v>56</v>
      </c>
      <c r="B336" s="7"/>
      <c r="C336" s="31"/>
      <c r="D336" s="10"/>
      <c r="E336" s="189"/>
      <c r="F336" s="4"/>
    </row>
    <row r="337" spans="1:8" s="3" customFormat="1" x14ac:dyDescent="0.25">
      <c r="A337" s="28" t="s">
        <v>49</v>
      </c>
      <c r="B337" s="8"/>
      <c r="C337" s="28"/>
      <c r="D337" s="9"/>
      <c r="E337" s="189"/>
      <c r="F337" s="4"/>
    </row>
    <row r="338" spans="1:8" s="3" customFormat="1" x14ac:dyDescent="0.25">
      <c r="A338" s="28" t="s">
        <v>49</v>
      </c>
      <c r="B338" s="8"/>
      <c r="C338" s="28"/>
      <c r="D338" s="9"/>
      <c r="E338" s="189"/>
      <c r="F338" s="4"/>
    </row>
    <row r="339" spans="1:8" s="3" customFormat="1" x14ac:dyDescent="0.25">
      <c r="A339" s="28"/>
      <c r="B339" s="8"/>
      <c r="C339" s="28"/>
      <c r="D339" s="9"/>
      <c r="E339" s="189"/>
      <c r="F339" s="4"/>
    </row>
    <row r="340" spans="1:8" s="3" customFormat="1" x14ac:dyDescent="0.25">
      <c r="A340" s="28"/>
      <c r="B340" s="8"/>
      <c r="C340" s="28"/>
      <c r="D340" s="9"/>
      <c r="E340" s="189"/>
      <c r="F340" s="4"/>
    </row>
    <row r="341" spans="1:8" s="3" customFormat="1" x14ac:dyDescent="0.25">
      <c r="A341" s="28"/>
      <c r="B341" s="8"/>
      <c r="C341" s="28"/>
      <c r="D341" s="9"/>
      <c r="E341" s="189"/>
      <c r="F341" s="4"/>
    </row>
    <row r="342" spans="1:8" s="3" customFormat="1" x14ac:dyDescent="0.25">
      <c r="A342" s="29"/>
      <c r="C342" s="29" t="s">
        <v>33</v>
      </c>
      <c r="D342" s="4">
        <f>D320+D330+D336</f>
        <v>0</v>
      </c>
      <c r="E342" s="7" t="s">
        <v>23</v>
      </c>
      <c r="F342" s="4">
        <f>SUM(F320:F323)</f>
        <v>0</v>
      </c>
    </row>
    <row r="343" spans="1:8" s="3" customFormat="1" x14ac:dyDescent="0.25">
      <c r="A343" s="29"/>
      <c r="C343" s="29" t="s">
        <v>28</v>
      </c>
      <c r="D343" s="4"/>
      <c r="E343" s="7"/>
      <c r="F343" s="4"/>
    </row>
    <row r="344" spans="1:8" s="3" customFormat="1" x14ac:dyDescent="0.25">
      <c r="A344" s="29"/>
      <c r="C344" s="29" t="s">
        <v>9</v>
      </c>
      <c r="D344" s="4">
        <f>D342-F342-D343</f>
        <v>0</v>
      </c>
      <c r="E344" s="7"/>
      <c r="F344" s="4"/>
    </row>
    <row r="345" spans="1:8" s="3" customFormat="1" x14ac:dyDescent="0.25">
      <c r="A345" s="29"/>
      <c r="C345" s="29"/>
      <c r="D345" s="4"/>
      <c r="E345" s="7"/>
      <c r="F345" s="4"/>
    </row>
    <row r="346" spans="1:8" s="3" customFormat="1" x14ac:dyDescent="0.25">
      <c r="A346" s="32"/>
      <c r="B346" s="13"/>
      <c r="C346" s="32"/>
      <c r="D346" s="14"/>
      <c r="E346" s="52"/>
      <c r="F346" s="14"/>
    </row>
    <row r="347" spans="1:8" s="3" customFormat="1" x14ac:dyDescent="0.25">
      <c r="A347" s="33"/>
      <c r="B347" s="11"/>
      <c r="C347" s="33"/>
      <c r="D347" s="12"/>
      <c r="E347" s="53"/>
      <c r="F347" s="12"/>
      <c r="G347"/>
    </row>
    <row r="348" spans="1:8" s="3" customFormat="1" x14ac:dyDescent="0.25">
      <c r="A348" s="30"/>
      <c r="B348" s="1"/>
      <c r="C348" s="36">
        <v>44580</v>
      </c>
      <c r="D348" s="2"/>
      <c r="E348" s="51"/>
      <c r="F348" s="2"/>
      <c r="G348"/>
      <c r="H348"/>
    </row>
    <row r="349" spans="1:8" s="3" customFormat="1" x14ac:dyDescent="0.25">
      <c r="A349" s="29" t="s">
        <v>0</v>
      </c>
      <c r="B349" s="3" t="s">
        <v>1</v>
      </c>
      <c r="C349" s="29" t="s">
        <v>2</v>
      </c>
      <c r="D349" s="3" t="s">
        <v>3</v>
      </c>
      <c r="E349" s="7" t="s">
        <v>4</v>
      </c>
      <c r="F349" s="4" t="s">
        <v>5</v>
      </c>
      <c r="G349"/>
      <c r="H349"/>
    </row>
    <row r="350" spans="1:8" s="3" customFormat="1" x14ac:dyDescent="0.25">
      <c r="A350" s="31"/>
      <c r="B350" s="7"/>
      <c r="C350" s="31" t="s">
        <v>32</v>
      </c>
      <c r="D350" s="10"/>
      <c r="E350" s="7"/>
      <c r="F350" s="4"/>
      <c r="G350"/>
      <c r="H350"/>
    </row>
    <row r="351" spans="1:8" s="3" customFormat="1" x14ac:dyDescent="0.25">
      <c r="A351" s="28"/>
      <c r="B351" s="8"/>
      <c r="C351" s="28"/>
      <c r="D351" s="9"/>
      <c r="E351" s="7"/>
      <c r="F351" s="4"/>
      <c r="G351" s="8"/>
    </row>
    <row r="352" spans="1:8" s="3" customFormat="1" x14ac:dyDescent="0.25">
      <c r="A352" s="28" t="s">
        <v>49</v>
      </c>
      <c r="B352" s="8"/>
      <c r="C352" s="28"/>
      <c r="D352" s="9"/>
      <c r="E352" s="7"/>
      <c r="F352" s="4"/>
      <c r="G352" s="8"/>
    </row>
    <row r="353" spans="1:12" s="3" customFormat="1" x14ac:dyDescent="0.25">
      <c r="A353" s="28" t="s">
        <v>49</v>
      </c>
      <c r="B353" s="8"/>
      <c r="C353" s="28"/>
      <c r="D353" s="9"/>
      <c r="E353" s="7"/>
      <c r="F353" s="4"/>
      <c r="G353" s="8"/>
    </row>
    <row r="354" spans="1:12" s="3" customFormat="1" x14ac:dyDescent="0.25">
      <c r="A354" s="28" t="s">
        <v>49</v>
      </c>
      <c r="B354" s="8"/>
      <c r="C354" s="28"/>
      <c r="D354" s="9"/>
      <c r="E354" s="73"/>
      <c r="F354" s="74"/>
      <c r="G354" s="8"/>
    </row>
    <row r="355" spans="1:12" s="3" customFormat="1" x14ac:dyDescent="0.25">
      <c r="A355" s="28" t="s">
        <v>49</v>
      </c>
      <c r="B355" s="8"/>
      <c r="C355" s="28"/>
      <c r="D355" s="9"/>
      <c r="E355" s="73"/>
      <c r="F355" s="74"/>
      <c r="G355" s="8"/>
    </row>
    <row r="356" spans="1:12" s="3" customFormat="1" x14ac:dyDescent="0.25">
      <c r="A356" s="28" t="s">
        <v>49</v>
      </c>
      <c r="B356" s="8"/>
      <c r="C356" s="28"/>
      <c r="D356" s="9"/>
      <c r="E356" s="7"/>
      <c r="F356" s="4"/>
      <c r="G356" s="8"/>
    </row>
    <row r="357" spans="1:12" s="3" customFormat="1" x14ac:dyDescent="0.25">
      <c r="A357" s="31" t="s">
        <v>56</v>
      </c>
      <c r="B357" s="7"/>
      <c r="C357" s="31"/>
      <c r="D357" s="10"/>
      <c r="E357" s="7"/>
      <c r="F357" s="4"/>
      <c r="G357" s="8"/>
    </row>
    <row r="358" spans="1:12" s="3" customFormat="1" x14ac:dyDescent="0.25">
      <c r="A358" s="28" t="s">
        <v>49</v>
      </c>
      <c r="B358" s="8"/>
      <c r="C358" s="28"/>
      <c r="D358" s="9"/>
      <c r="E358" s="7"/>
      <c r="F358" s="4"/>
      <c r="G358" s="8"/>
    </row>
    <row r="359" spans="1:12" s="3" customFormat="1" x14ac:dyDescent="0.25">
      <c r="A359" s="28" t="s">
        <v>49</v>
      </c>
      <c r="B359" s="8"/>
      <c r="C359" s="28"/>
      <c r="D359" s="9"/>
      <c r="E359" s="72"/>
      <c r="F359" s="4"/>
      <c r="G359" s="8"/>
    </row>
    <row r="360" spans="1:12" s="3" customFormat="1" x14ac:dyDescent="0.25">
      <c r="A360" s="28" t="s">
        <v>49</v>
      </c>
      <c r="B360" s="8"/>
      <c r="C360" s="28"/>
      <c r="D360" s="9"/>
      <c r="E360" s="72"/>
      <c r="F360" s="4"/>
      <c r="G360" s="8"/>
      <c r="L360" s="3" t="s">
        <v>51</v>
      </c>
    </row>
    <row r="361" spans="1:12" s="3" customFormat="1" x14ac:dyDescent="0.25">
      <c r="A361" s="28"/>
      <c r="B361" s="8"/>
      <c r="C361" s="28"/>
      <c r="D361" s="9"/>
      <c r="E361" s="75"/>
      <c r="F361" s="4"/>
      <c r="G361" s="8"/>
    </row>
    <row r="362" spans="1:12" s="3" customFormat="1" x14ac:dyDescent="0.25">
      <c r="A362" s="28"/>
      <c r="B362" s="8"/>
      <c r="C362" s="28"/>
      <c r="D362" s="9"/>
      <c r="E362" s="75"/>
      <c r="F362" s="4"/>
      <c r="G362" s="8"/>
    </row>
    <row r="363" spans="1:12" s="3" customFormat="1" x14ac:dyDescent="0.25">
      <c r="A363" s="28"/>
      <c r="B363" s="8"/>
      <c r="C363" s="28"/>
      <c r="D363" s="9"/>
      <c r="E363" s="159"/>
      <c r="F363" s="4"/>
      <c r="G363" s="8"/>
    </row>
    <row r="364" spans="1:12" s="3" customFormat="1" x14ac:dyDescent="0.25">
      <c r="A364" s="28"/>
      <c r="B364" s="8"/>
      <c r="C364" s="28"/>
      <c r="D364" s="9"/>
      <c r="E364" s="159"/>
      <c r="F364" s="4"/>
      <c r="G364" s="8"/>
    </row>
    <row r="365" spans="1:12" s="3" customFormat="1" x14ac:dyDescent="0.25">
      <c r="A365" s="31"/>
      <c r="C365" s="29" t="s">
        <v>33</v>
      </c>
      <c r="D365" s="4">
        <f>D350+D357</f>
        <v>0</v>
      </c>
      <c r="E365" s="7" t="s">
        <v>23</v>
      </c>
      <c r="F365" s="4">
        <f>SUM(F350:F362)</f>
        <v>0</v>
      </c>
      <c r="G365" s="8"/>
    </row>
    <row r="366" spans="1:12" s="3" customFormat="1" x14ac:dyDescent="0.25">
      <c r="A366" s="28"/>
      <c r="C366" s="29" t="s">
        <v>28</v>
      </c>
      <c r="D366" s="4"/>
      <c r="E366" s="7"/>
      <c r="F366" s="4"/>
      <c r="G366" s="8"/>
    </row>
    <row r="367" spans="1:12" s="3" customFormat="1" x14ac:dyDescent="0.25">
      <c r="A367" s="28"/>
      <c r="C367" s="29" t="s">
        <v>9</v>
      </c>
      <c r="D367" s="4">
        <f>D365-F365</f>
        <v>0</v>
      </c>
      <c r="E367" s="7"/>
      <c r="F367" s="4"/>
      <c r="G367" s="8"/>
    </row>
    <row r="368" spans="1:12" s="3" customFormat="1" x14ac:dyDescent="0.25">
      <c r="A368" s="29"/>
      <c r="B368"/>
      <c r="C368" s="29"/>
      <c r="D368"/>
      <c r="E368" s="7"/>
      <c r="F368" s="4"/>
      <c r="G368"/>
      <c r="H368"/>
    </row>
    <row r="369" spans="1:8" s="3" customFormat="1" x14ac:dyDescent="0.25">
      <c r="A369" s="29"/>
      <c r="B369"/>
      <c r="C369" s="29"/>
      <c r="D369"/>
      <c r="E369" s="7"/>
      <c r="F369" s="4"/>
      <c r="G369"/>
      <c r="H369" s="8"/>
    </row>
    <row r="370" spans="1:8" s="3" customFormat="1" x14ac:dyDescent="0.25">
      <c r="A370" s="29"/>
      <c r="B370"/>
      <c r="C370" s="35">
        <v>44581</v>
      </c>
      <c r="D370"/>
      <c r="E370" s="7"/>
      <c r="F370" s="4"/>
      <c r="G370"/>
      <c r="H370" s="8"/>
    </row>
    <row r="371" spans="1:8" s="3" customFormat="1" x14ac:dyDescent="0.25">
      <c r="A371" s="29" t="s">
        <v>0</v>
      </c>
      <c r="B371" s="3" t="s">
        <v>1</v>
      </c>
      <c r="C371" s="29" t="s">
        <v>2</v>
      </c>
      <c r="D371" s="3" t="s">
        <v>3</v>
      </c>
      <c r="E371" s="7" t="s">
        <v>4</v>
      </c>
      <c r="F371" s="4" t="s">
        <v>5</v>
      </c>
      <c r="G371"/>
      <c r="H371"/>
    </row>
    <row r="372" spans="1:8" s="3" customFormat="1" x14ac:dyDescent="0.25">
      <c r="A372" s="29"/>
      <c r="B372"/>
      <c r="C372" s="29" t="s">
        <v>32</v>
      </c>
      <c r="D372" s="4"/>
      <c r="E372" s="7"/>
      <c r="F372" s="4"/>
      <c r="G372"/>
      <c r="H372" s="8"/>
    </row>
    <row r="373" spans="1:8" s="3" customFormat="1" x14ac:dyDescent="0.25">
      <c r="A373" s="31" t="s">
        <v>56</v>
      </c>
      <c r="B373" s="7"/>
      <c r="C373" s="31"/>
      <c r="D373" s="10"/>
      <c r="E373" s="7"/>
      <c r="F373" s="10"/>
      <c r="G373"/>
      <c r="H373" s="8"/>
    </row>
    <row r="374" spans="1:8" s="3" customFormat="1" x14ac:dyDescent="0.25">
      <c r="A374" s="28" t="s">
        <v>49</v>
      </c>
      <c r="B374" s="8"/>
      <c r="C374" s="28"/>
      <c r="D374" s="9"/>
      <c r="E374" s="8"/>
      <c r="F374" s="9"/>
      <c r="G374"/>
      <c r="H374" s="8"/>
    </row>
    <row r="375" spans="1:8" s="3" customFormat="1" x14ac:dyDescent="0.25">
      <c r="A375" s="28" t="s">
        <v>49</v>
      </c>
      <c r="B375" s="8"/>
      <c r="C375" s="28"/>
      <c r="D375" s="9"/>
      <c r="E375" s="7"/>
      <c r="F375" s="10"/>
    </row>
    <row r="376" spans="1:8" s="3" customFormat="1" x14ac:dyDescent="0.25">
      <c r="A376" s="28" t="s">
        <v>49</v>
      </c>
      <c r="B376" s="8"/>
      <c r="C376" s="28"/>
      <c r="D376" s="9"/>
      <c r="E376" s="7"/>
      <c r="F376" s="9"/>
    </row>
    <row r="377" spans="1:8" s="3" customFormat="1" x14ac:dyDescent="0.25">
      <c r="A377" s="28" t="s">
        <v>49</v>
      </c>
      <c r="B377" s="8"/>
      <c r="C377" s="28"/>
      <c r="D377" s="9"/>
      <c r="E377" s="7"/>
      <c r="F377" s="9"/>
    </row>
    <row r="378" spans="1:8" s="8" customFormat="1" x14ac:dyDescent="0.25">
      <c r="A378" s="28" t="s">
        <v>49</v>
      </c>
      <c r="C378" s="28"/>
      <c r="D378" s="9"/>
      <c r="E378" s="7"/>
      <c r="F378" s="4"/>
      <c r="G378" s="3"/>
      <c r="H378" s="3"/>
    </row>
    <row r="379" spans="1:8" x14ac:dyDescent="0.25">
      <c r="A379" s="28" t="s">
        <v>49</v>
      </c>
      <c r="B379" s="8"/>
      <c r="C379" s="28"/>
      <c r="D379" s="9"/>
      <c r="G379" s="3"/>
      <c r="H379" s="3"/>
    </row>
    <row r="380" spans="1:8" s="8" customFormat="1" x14ac:dyDescent="0.25">
      <c r="A380" s="28" t="s">
        <v>49</v>
      </c>
      <c r="C380" s="28"/>
      <c r="D380" s="9"/>
      <c r="E380" s="7"/>
      <c r="F380" s="4"/>
      <c r="G380"/>
    </row>
    <row r="381" spans="1:8" s="8" customFormat="1" x14ac:dyDescent="0.25">
      <c r="A381" s="28" t="s">
        <v>49</v>
      </c>
      <c r="C381" s="28"/>
      <c r="D381" s="9"/>
      <c r="E381" s="7"/>
      <c r="F381" s="4"/>
      <c r="G381" s="3"/>
    </row>
    <row r="382" spans="1:8" s="8" customFormat="1" x14ac:dyDescent="0.25">
      <c r="A382" s="28" t="s">
        <v>49</v>
      </c>
      <c r="C382" s="28"/>
      <c r="D382" s="9"/>
      <c r="E382" s="7"/>
      <c r="F382" s="4"/>
      <c r="G382" s="3"/>
    </row>
    <row r="383" spans="1:8" s="8" customFormat="1" x14ac:dyDescent="0.25">
      <c r="A383" s="28" t="s">
        <v>49</v>
      </c>
      <c r="C383" s="28"/>
      <c r="D383" s="9"/>
      <c r="E383" s="7"/>
      <c r="F383" s="4"/>
      <c r="G383" s="3"/>
    </row>
    <row r="384" spans="1:8" s="8" customFormat="1" x14ac:dyDescent="0.25">
      <c r="A384" s="28" t="s">
        <v>49</v>
      </c>
      <c r="C384" s="28"/>
      <c r="D384" s="9"/>
      <c r="E384" s="7"/>
      <c r="F384" s="4"/>
      <c r="G384" s="3"/>
    </row>
    <row r="385" spans="1:7" s="8" customFormat="1" x14ac:dyDescent="0.25">
      <c r="A385" s="28" t="s">
        <v>49</v>
      </c>
      <c r="C385" s="28"/>
      <c r="D385" s="9"/>
      <c r="E385" s="7"/>
      <c r="F385" s="4"/>
      <c r="G385" s="3"/>
    </row>
    <row r="386" spans="1:7" s="8" customFormat="1" x14ac:dyDescent="0.25">
      <c r="A386" s="28" t="s">
        <v>49</v>
      </c>
      <c r="C386" s="28"/>
      <c r="D386" s="9"/>
      <c r="E386" s="7"/>
      <c r="F386" s="4"/>
      <c r="G386" s="3"/>
    </row>
    <row r="387" spans="1:7" s="8" customFormat="1" ht="17.25" customHeight="1" x14ac:dyDescent="0.25">
      <c r="A387" s="28" t="s">
        <v>49</v>
      </c>
      <c r="C387" s="28"/>
      <c r="D387" s="9"/>
      <c r="E387" s="7"/>
      <c r="F387" s="4"/>
      <c r="G387" s="3"/>
    </row>
    <row r="388" spans="1:7" s="8" customFormat="1" ht="17.25" customHeight="1" x14ac:dyDescent="0.25">
      <c r="A388" s="28" t="s">
        <v>49</v>
      </c>
      <c r="C388" s="28"/>
      <c r="D388" s="9"/>
      <c r="E388" s="7"/>
      <c r="F388" s="4"/>
      <c r="G388" s="3"/>
    </row>
    <row r="389" spans="1:7" s="8" customFormat="1" ht="17.25" customHeight="1" x14ac:dyDescent="0.25">
      <c r="A389" s="28" t="s">
        <v>49</v>
      </c>
      <c r="C389" s="28"/>
      <c r="D389" s="9"/>
      <c r="E389" s="7"/>
      <c r="F389" s="4"/>
      <c r="G389" s="3"/>
    </row>
    <row r="390" spans="1:7" s="8" customFormat="1" ht="17.25" customHeight="1" x14ac:dyDescent="0.25">
      <c r="A390" s="28" t="s">
        <v>49</v>
      </c>
      <c r="C390" s="28"/>
      <c r="D390" s="9"/>
      <c r="E390" s="7"/>
      <c r="F390" s="4"/>
      <c r="G390" s="3"/>
    </row>
    <row r="391" spans="1:7" s="8" customFormat="1" ht="17.25" customHeight="1" x14ac:dyDescent="0.25">
      <c r="A391" s="28" t="s">
        <v>49</v>
      </c>
      <c r="C391" s="28"/>
      <c r="D391" s="9"/>
      <c r="E391" s="7"/>
      <c r="F391" s="4"/>
      <c r="G391" s="3"/>
    </row>
    <row r="392" spans="1:7" s="8" customFormat="1" ht="17.25" customHeight="1" x14ac:dyDescent="0.25">
      <c r="A392" s="28" t="s">
        <v>49</v>
      </c>
      <c r="C392" s="28"/>
      <c r="D392" s="9"/>
      <c r="E392" s="189"/>
      <c r="F392" s="4"/>
      <c r="G392" s="3"/>
    </row>
    <row r="393" spans="1:7" s="8" customFormat="1" ht="17.25" customHeight="1" x14ac:dyDescent="0.25">
      <c r="A393" s="28" t="s">
        <v>49</v>
      </c>
      <c r="C393" s="28"/>
      <c r="D393" s="9"/>
      <c r="E393" s="189"/>
      <c r="F393" s="4"/>
      <c r="G393" s="3"/>
    </row>
    <row r="394" spans="1:7" s="8" customFormat="1" ht="17.25" customHeight="1" x14ac:dyDescent="0.25">
      <c r="A394" s="28" t="s">
        <v>49</v>
      </c>
      <c r="C394" s="28"/>
      <c r="D394" s="9"/>
      <c r="E394" s="189"/>
      <c r="F394" s="4"/>
      <c r="G394" s="3"/>
    </row>
    <row r="395" spans="1:7" s="8" customFormat="1" ht="17.25" customHeight="1" x14ac:dyDescent="0.25">
      <c r="A395" s="28" t="s">
        <v>49</v>
      </c>
      <c r="C395" s="28"/>
      <c r="D395" s="9"/>
      <c r="E395" s="189"/>
      <c r="F395" s="4"/>
      <c r="G395" s="3"/>
    </row>
    <row r="396" spans="1:7" s="8" customFormat="1" ht="17.25" customHeight="1" x14ac:dyDescent="0.25">
      <c r="A396" s="28" t="s">
        <v>49</v>
      </c>
      <c r="C396" s="28"/>
      <c r="D396" s="9"/>
      <c r="E396" s="189"/>
      <c r="F396" s="4"/>
      <c r="G396" s="3"/>
    </row>
    <row r="397" spans="1:7" s="8" customFormat="1" ht="17.25" customHeight="1" x14ac:dyDescent="0.25">
      <c r="A397" s="28" t="s">
        <v>49</v>
      </c>
      <c r="C397" s="28"/>
      <c r="D397" s="9"/>
      <c r="E397" s="189"/>
      <c r="F397" s="4"/>
      <c r="G397" s="3"/>
    </row>
    <row r="398" spans="1:7" s="8" customFormat="1" ht="17.25" customHeight="1" x14ac:dyDescent="0.25">
      <c r="A398" s="28" t="s">
        <v>49</v>
      </c>
      <c r="C398" s="28"/>
      <c r="D398" s="9"/>
      <c r="E398" s="7"/>
      <c r="F398" s="4"/>
      <c r="G398" s="3"/>
    </row>
    <row r="399" spans="1:7" s="8" customFormat="1" ht="17.25" customHeight="1" x14ac:dyDescent="0.25">
      <c r="A399" s="28" t="s">
        <v>49</v>
      </c>
      <c r="C399" s="28"/>
      <c r="D399" s="9"/>
      <c r="E399" s="7"/>
      <c r="F399" s="4"/>
      <c r="G399" s="3"/>
    </row>
    <row r="400" spans="1:7" s="8" customFormat="1" ht="17.25" customHeight="1" x14ac:dyDescent="0.25">
      <c r="A400" s="28"/>
      <c r="C400" s="28"/>
      <c r="D400" s="9"/>
      <c r="E400" s="7"/>
      <c r="F400" s="4"/>
      <c r="G400" s="3"/>
    </row>
    <row r="401" spans="1:8" s="8" customFormat="1" x14ac:dyDescent="0.25">
      <c r="A401" s="28"/>
      <c r="C401" s="29" t="s">
        <v>37</v>
      </c>
      <c r="D401" s="4">
        <f>D372+D373</f>
        <v>0</v>
      </c>
      <c r="E401" s="7" t="s">
        <v>23</v>
      </c>
      <c r="F401" s="4"/>
      <c r="G401" s="3"/>
    </row>
    <row r="402" spans="1:8" s="8" customFormat="1" x14ac:dyDescent="0.25">
      <c r="A402" s="28"/>
      <c r="C402" s="29" t="s">
        <v>46</v>
      </c>
      <c r="D402" s="2"/>
      <c r="E402" s="7"/>
      <c r="F402" s="4"/>
      <c r="G402" s="3"/>
    </row>
    <row r="403" spans="1:8" s="8" customFormat="1" x14ac:dyDescent="0.25">
      <c r="A403" s="28"/>
      <c r="C403" s="29" t="s">
        <v>47</v>
      </c>
      <c r="D403" s="2"/>
      <c r="E403" s="51"/>
      <c r="F403" s="2"/>
      <c r="G403" s="3"/>
    </row>
    <row r="404" spans="1:8" s="8" customFormat="1" x14ac:dyDescent="0.25">
      <c r="A404" s="29"/>
      <c r="B404" s="3"/>
      <c r="C404" s="29"/>
      <c r="D404" s="4"/>
      <c r="E404" s="7"/>
      <c r="F404" s="4"/>
      <c r="G404"/>
    </row>
    <row r="405" spans="1:8" s="3" customFormat="1" x14ac:dyDescent="0.25">
      <c r="A405" s="30"/>
      <c r="B405" s="1"/>
      <c r="C405" s="30"/>
      <c r="D405" s="2"/>
      <c r="E405" s="51"/>
      <c r="F405" s="2"/>
      <c r="H405" s="8"/>
    </row>
    <row r="406" spans="1:8" s="3" customFormat="1" ht="15" customHeight="1" x14ac:dyDescent="0.25">
      <c r="A406" s="30"/>
      <c r="B406" s="1"/>
      <c r="C406" s="30"/>
      <c r="D406" s="2"/>
      <c r="E406" s="51"/>
      <c r="F406" s="2"/>
      <c r="G406"/>
      <c r="H406" s="8"/>
    </row>
    <row r="407" spans="1:8" s="3" customFormat="1" ht="15" customHeight="1" x14ac:dyDescent="0.25">
      <c r="A407" s="29"/>
      <c r="B407"/>
      <c r="C407" s="35">
        <v>44582</v>
      </c>
      <c r="D407"/>
      <c r="E407" s="7"/>
      <c r="F407" s="4"/>
      <c r="H407" s="8"/>
    </row>
    <row r="408" spans="1:8" s="3" customFormat="1" ht="15" customHeight="1" x14ac:dyDescent="0.25">
      <c r="A408" s="29" t="s">
        <v>34</v>
      </c>
      <c r="B408" s="3" t="s">
        <v>24</v>
      </c>
      <c r="C408" s="29" t="s">
        <v>2</v>
      </c>
      <c r="D408" s="3" t="s">
        <v>3</v>
      </c>
      <c r="E408" s="7" t="s">
        <v>4</v>
      </c>
      <c r="F408" s="4" t="s">
        <v>5</v>
      </c>
      <c r="G408"/>
      <c r="H408" s="8"/>
    </row>
    <row r="409" spans="1:8" s="3" customFormat="1" ht="15" customHeight="1" x14ac:dyDescent="0.25">
      <c r="A409" s="29"/>
      <c r="C409" s="29" t="s">
        <v>32</v>
      </c>
      <c r="D409" s="4"/>
      <c r="E409" s="7"/>
      <c r="F409" s="4"/>
      <c r="H409" s="8"/>
    </row>
    <row r="410" spans="1:8" s="3" customFormat="1" ht="15" customHeight="1" x14ac:dyDescent="0.25">
      <c r="A410" s="28" t="s">
        <v>49</v>
      </c>
      <c r="B410" s="8"/>
      <c r="C410" s="28"/>
      <c r="D410" s="9"/>
      <c r="E410" s="7"/>
      <c r="F410" s="10"/>
      <c r="H410" s="8"/>
    </row>
    <row r="411" spans="1:8" s="3" customFormat="1" ht="15" customHeight="1" x14ac:dyDescent="0.25">
      <c r="A411" s="83" t="s">
        <v>49</v>
      </c>
      <c r="B411" s="8"/>
      <c r="C411" s="28"/>
      <c r="D411" s="9"/>
      <c r="E411" s="7"/>
      <c r="F411" s="10"/>
      <c r="G411"/>
      <c r="H411" s="8"/>
    </row>
    <row r="412" spans="1:8" s="3" customFormat="1" ht="15" customHeight="1" x14ac:dyDescent="0.25">
      <c r="A412" s="28" t="s">
        <v>49</v>
      </c>
      <c r="B412" s="8"/>
      <c r="C412" s="28"/>
      <c r="D412" s="9"/>
      <c r="E412" s="7"/>
      <c r="F412" s="10"/>
      <c r="G412"/>
      <c r="H412" s="8"/>
    </row>
    <row r="413" spans="1:8" s="3" customFormat="1" ht="15" customHeight="1" x14ac:dyDescent="0.25">
      <c r="A413" s="28" t="s">
        <v>49</v>
      </c>
      <c r="B413" s="8"/>
      <c r="C413" s="28"/>
      <c r="D413" s="9"/>
      <c r="E413" s="7"/>
      <c r="F413" s="4"/>
      <c r="G413"/>
    </row>
    <row r="414" spans="1:8" s="3" customFormat="1" ht="15" customHeight="1" x14ac:dyDescent="0.25">
      <c r="A414" s="28" t="s">
        <v>49</v>
      </c>
      <c r="B414" s="8"/>
      <c r="C414" s="28"/>
      <c r="D414" s="9"/>
      <c r="E414" s="7"/>
      <c r="F414" s="4"/>
    </row>
    <row r="415" spans="1:8" s="3" customFormat="1" ht="15" customHeight="1" x14ac:dyDescent="0.25">
      <c r="A415" s="28" t="s">
        <v>49</v>
      </c>
      <c r="B415" s="8"/>
      <c r="C415" s="28"/>
      <c r="D415" s="9"/>
      <c r="E415" s="7"/>
      <c r="F415" s="4"/>
    </row>
    <row r="416" spans="1:8" s="3" customFormat="1" ht="15" customHeight="1" x14ac:dyDescent="0.25">
      <c r="A416" s="28" t="s">
        <v>49</v>
      </c>
      <c r="B416" s="8"/>
      <c r="C416" s="28"/>
      <c r="D416" s="9"/>
      <c r="E416" s="7"/>
      <c r="F416" s="4"/>
    </row>
    <row r="417" spans="1:8" s="3" customFormat="1" ht="15" customHeight="1" x14ac:dyDescent="0.25">
      <c r="A417" s="28" t="s">
        <v>49</v>
      </c>
      <c r="B417" s="8"/>
      <c r="C417" s="28"/>
      <c r="D417" s="9"/>
      <c r="E417" s="7"/>
      <c r="F417" s="4"/>
    </row>
    <row r="418" spans="1:8" s="3" customFormat="1" ht="15" customHeight="1" x14ac:dyDescent="0.25">
      <c r="A418" s="28" t="s">
        <v>49</v>
      </c>
      <c r="B418" s="8"/>
      <c r="C418" s="28"/>
      <c r="D418" s="9"/>
      <c r="E418" s="7"/>
      <c r="F418" s="4"/>
    </row>
    <row r="419" spans="1:8" s="8" customFormat="1" x14ac:dyDescent="0.25">
      <c r="A419" s="29"/>
      <c r="B419"/>
      <c r="C419" s="29" t="s">
        <v>37</v>
      </c>
      <c r="D419" s="4"/>
      <c r="E419" s="7" t="s">
        <v>23</v>
      </c>
      <c r="F419" s="4">
        <f>F410+F411</f>
        <v>0</v>
      </c>
      <c r="G419" s="3"/>
      <c r="H419" s="3"/>
    </row>
    <row r="420" spans="1:8" s="8" customFormat="1" x14ac:dyDescent="0.25">
      <c r="A420" s="29"/>
      <c r="B420"/>
      <c r="C420" s="29" t="s">
        <v>46</v>
      </c>
      <c r="D420" s="2"/>
      <c r="E420" s="7"/>
      <c r="F420" s="4"/>
      <c r="G420"/>
      <c r="H420"/>
    </row>
    <row r="421" spans="1:8" s="8" customFormat="1" x14ac:dyDescent="0.25">
      <c r="A421" s="29"/>
      <c r="B421"/>
      <c r="C421" s="29" t="s">
        <v>47</v>
      </c>
      <c r="D421" s="2"/>
      <c r="E421" s="51"/>
      <c r="F421" s="2"/>
      <c r="G421"/>
      <c r="H421"/>
    </row>
    <row r="422" spans="1:8" s="8" customFormat="1" x14ac:dyDescent="0.25">
      <c r="A422" s="30"/>
      <c r="B422" s="1"/>
      <c r="C422" s="30"/>
      <c r="D422" s="1"/>
      <c r="E422" s="51"/>
      <c r="F422" s="2"/>
      <c r="G422"/>
      <c r="H422"/>
    </row>
    <row r="423" spans="1:8" s="8" customFormat="1" ht="20.25" customHeight="1" x14ac:dyDescent="0.25">
      <c r="A423" s="30"/>
      <c r="B423" s="1"/>
      <c r="C423" s="30"/>
      <c r="D423" s="1"/>
      <c r="E423" s="51"/>
      <c r="F423" s="2"/>
      <c r="G423"/>
      <c r="H423"/>
    </row>
    <row r="424" spans="1:8" s="3" customFormat="1" ht="12" customHeight="1" x14ac:dyDescent="0.25">
      <c r="A424" s="29"/>
      <c r="B424"/>
      <c r="C424" s="29"/>
      <c r="D424"/>
      <c r="E424" s="7"/>
      <c r="F424" s="4"/>
      <c r="G424"/>
      <c r="H424"/>
    </row>
    <row r="425" spans="1:8" s="3" customFormat="1" ht="15" customHeight="1" x14ac:dyDescent="0.25">
      <c r="A425" s="29"/>
      <c r="B425"/>
      <c r="C425" s="35">
        <v>44585</v>
      </c>
      <c r="D425"/>
      <c r="E425" s="7"/>
      <c r="F425" s="4"/>
      <c r="G425"/>
      <c r="H425"/>
    </row>
    <row r="426" spans="1:8" s="3" customFormat="1" ht="12.75" customHeight="1" x14ac:dyDescent="0.25">
      <c r="A426" s="29"/>
      <c r="B426"/>
      <c r="C426" s="29"/>
      <c r="D426"/>
      <c r="E426" s="7"/>
      <c r="F426" s="4"/>
      <c r="G426"/>
      <c r="H426"/>
    </row>
    <row r="427" spans="1:8" s="3" customFormat="1" ht="18.75" customHeight="1" x14ac:dyDescent="0.25">
      <c r="A427" s="29" t="s">
        <v>0</v>
      </c>
      <c r="B427" s="3" t="s">
        <v>1</v>
      </c>
      <c r="C427" s="29" t="s">
        <v>2</v>
      </c>
      <c r="D427" s="3" t="s">
        <v>3</v>
      </c>
      <c r="E427" s="7" t="s">
        <v>4</v>
      </c>
      <c r="F427" s="4" t="s">
        <v>5</v>
      </c>
      <c r="G427"/>
      <c r="H427"/>
    </row>
    <row r="428" spans="1:8" s="3" customFormat="1" x14ac:dyDescent="0.25">
      <c r="A428" s="34"/>
      <c r="B428"/>
      <c r="C428" s="29" t="s">
        <v>32</v>
      </c>
      <c r="D428" s="4"/>
      <c r="E428" s="7"/>
      <c r="F428" s="4"/>
      <c r="G428"/>
      <c r="H428"/>
    </row>
    <row r="429" spans="1:8" s="3" customFormat="1" x14ac:dyDescent="0.25">
      <c r="A429" s="168"/>
      <c r="B429" s="169"/>
      <c r="C429" s="168"/>
      <c r="D429" s="170"/>
      <c r="E429" s="150"/>
      <c r="F429" s="151"/>
      <c r="G429"/>
      <c r="H429"/>
    </row>
    <row r="430" spans="1:8" s="3" customFormat="1" x14ac:dyDescent="0.25">
      <c r="A430" s="168"/>
      <c r="B430" s="169"/>
      <c r="C430" s="168"/>
      <c r="D430" s="170"/>
      <c r="E430" s="7"/>
      <c r="F430" s="4"/>
      <c r="G430"/>
      <c r="H430"/>
    </row>
    <row r="431" spans="1:8" s="3" customFormat="1" x14ac:dyDescent="0.25">
      <c r="A431" s="31"/>
      <c r="B431" s="7"/>
      <c r="C431" s="31"/>
      <c r="D431" s="10"/>
      <c r="E431" s="75"/>
      <c r="F431" s="4"/>
    </row>
    <row r="432" spans="1:8" s="3" customFormat="1" x14ac:dyDescent="0.25">
      <c r="A432" s="28"/>
      <c r="B432" s="8"/>
      <c r="C432" s="28"/>
      <c r="D432" s="9"/>
      <c r="E432" s="75"/>
      <c r="F432" s="4"/>
    </row>
    <row r="433" spans="1:8" s="3" customFormat="1" x14ac:dyDescent="0.25">
      <c r="A433" s="28"/>
      <c r="B433" s="8"/>
      <c r="C433" s="28"/>
      <c r="D433" s="9"/>
      <c r="E433" s="75"/>
      <c r="F433" s="4"/>
    </row>
    <row r="434" spans="1:8" s="3" customFormat="1" x14ac:dyDescent="0.25">
      <c r="A434" s="30"/>
      <c r="B434" s="1"/>
      <c r="C434" s="29" t="s">
        <v>37</v>
      </c>
      <c r="D434" s="2">
        <f>D428+D431</f>
        <v>0</v>
      </c>
      <c r="E434" s="51" t="s">
        <v>35</v>
      </c>
      <c r="F434" s="2">
        <f>F428</f>
        <v>0</v>
      </c>
    </row>
    <row r="435" spans="1:8" x14ac:dyDescent="0.25">
      <c r="A435" s="30"/>
      <c r="B435" s="1"/>
      <c r="C435" s="29" t="s">
        <v>46</v>
      </c>
      <c r="D435" s="2"/>
      <c r="E435" s="51"/>
      <c r="F435" s="2"/>
      <c r="G435" s="3"/>
      <c r="H435" s="3"/>
    </row>
    <row r="436" spans="1:8" x14ac:dyDescent="0.25">
      <c r="A436" s="30"/>
      <c r="B436" s="1"/>
      <c r="C436" s="29" t="s">
        <v>47</v>
      </c>
      <c r="D436" s="2">
        <f>D434-F434-D435</f>
        <v>0</v>
      </c>
      <c r="E436" s="51"/>
      <c r="F436" s="2"/>
    </row>
    <row r="437" spans="1:8" s="3" customFormat="1" x14ac:dyDescent="0.25">
      <c r="A437" s="30"/>
      <c r="B437" s="1"/>
      <c r="C437" s="29"/>
      <c r="D437" s="2"/>
      <c r="E437" s="51"/>
      <c r="F437" s="2"/>
    </row>
    <row r="438" spans="1:8" s="3" customFormat="1" x14ac:dyDescent="0.25">
      <c r="A438" s="30"/>
      <c r="B438" s="1"/>
      <c r="C438" s="35">
        <v>44586</v>
      </c>
      <c r="D438" s="2"/>
      <c r="E438" s="51"/>
      <c r="F438" s="2"/>
    </row>
    <row r="439" spans="1:8" ht="14.25" customHeight="1" x14ac:dyDescent="0.25">
      <c r="A439" s="29" t="s">
        <v>0</v>
      </c>
      <c r="B439" s="3" t="s">
        <v>1</v>
      </c>
      <c r="C439" s="29" t="s">
        <v>2</v>
      </c>
      <c r="D439" s="3" t="s">
        <v>3</v>
      </c>
      <c r="E439" s="7" t="s">
        <v>4</v>
      </c>
      <c r="F439" s="4" t="s">
        <v>5</v>
      </c>
    </row>
    <row r="440" spans="1:8" x14ac:dyDescent="0.25">
      <c r="A440" s="34"/>
      <c r="B440" s="3"/>
      <c r="C440" s="29" t="s">
        <v>32</v>
      </c>
      <c r="D440" s="4"/>
      <c r="E440" s="4"/>
    </row>
    <row r="441" spans="1:8" x14ac:dyDescent="0.25">
      <c r="A441" s="28"/>
      <c r="B441" s="8"/>
      <c r="C441" s="28"/>
      <c r="D441" s="9"/>
    </row>
    <row r="442" spans="1:8" x14ac:dyDescent="0.25">
      <c r="A442" s="28"/>
      <c r="B442" s="8"/>
      <c r="C442" s="28"/>
      <c r="D442" s="9"/>
      <c r="F442" s="10"/>
    </row>
    <row r="443" spans="1:8" x14ac:dyDescent="0.25">
      <c r="A443" s="31"/>
      <c r="B443" s="7"/>
      <c r="C443" s="31"/>
      <c r="D443" s="10"/>
      <c r="F443" s="10"/>
      <c r="G443" s="3"/>
      <c r="H443" s="3"/>
    </row>
    <row r="444" spans="1:8" x14ac:dyDescent="0.25">
      <c r="A444" s="31"/>
      <c r="B444" s="7"/>
      <c r="C444" s="31"/>
      <c r="D444" s="10"/>
      <c r="F444" s="10"/>
      <c r="G444" s="3"/>
      <c r="H444" s="3"/>
    </row>
    <row r="445" spans="1:8" s="3" customFormat="1" x14ac:dyDescent="0.25">
      <c r="A445" s="28"/>
      <c r="B445" s="8"/>
      <c r="C445" s="29" t="s">
        <v>37</v>
      </c>
      <c r="D445" s="10">
        <f>D440</f>
        <v>0</v>
      </c>
      <c r="E445" s="7"/>
      <c r="F445" s="10">
        <f>SUM(F440:F444)</f>
        <v>0</v>
      </c>
    </row>
    <row r="446" spans="1:8" s="3" customFormat="1" x14ac:dyDescent="0.25">
      <c r="A446" s="28"/>
      <c r="B446" s="8"/>
      <c r="C446" s="29" t="s">
        <v>46</v>
      </c>
      <c r="D446" s="10"/>
      <c r="E446" s="7"/>
      <c r="F446" s="10"/>
      <c r="G446"/>
      <c r="H446"/>
    </row>
    <row r="447" spans="1:8" x14ac:dyDescent="0.25">
      <c r="A447" s="30"/>
      <c r="B447" s="1"/>
      <c r="C447" s="30" t="s">
        <v>47</v>
      </c>
      <c r="D447" s="2"/>
      <c r="E447" s="51"/>
      <c r="F447" s="2"/>
    </row>
    <row r="448" spans="1:8" x14ac:dyDescent="0.25">
      <c r="D448" s="4"/>
    </row>
    <row r="449" spans="1:8" x14ac:dyDescent="0.25">
      <c r="B449" s="3"/>
      <c r="C449" s="35"/>
      <c r="D449" s="3"/>
    </row>
    <row r="450" spans="1:8" x14ac:dyDescent="0.25">
      <c r="B450" s="3"/>
      <c r="C450" s="35">
        <v>44587</v>
      </c>
      <c r="D450" s="3"/>
    </row>
    <row r="451" spans="1:8" x14ac:dyDescent="0.25">
      <c r="A451" s="29" t="s">
        <v>0</v>
      </c>
      <c r="B451" s="3" t="s">
        <v>1</v>
      </c>
      <c r="C451" s="29" t="s">
        <v>2</v>
      </c>
      <c r="D451" s="3" t="s">
        <v>3</v>
      </c>
      <c r="E451" s="7" t="s">
        <v>4</v>
      </c>
      <c r="F451" s="4" t="s">
        <v>5</v>
      </c>
    </row>
    <row r="452" spans="1:8" s="3" customFormat="1" x14ac:dyDescent="0.25">
      <c r="A452" s="34"/>
      <c r="C452" s="29" t="s">
        <v>32</v>
      </c>
      <c r="D452" s="4"/>
      <c r="E452" s="7"/>
      <c r="F452" s="4"/>
      <c r="G452"/>
      <c r="H452"/>
    </row>
    <row r="453" spans="1:8" s="3" customFormat="1" x14ac:dyDescent="0.25">
      <c r="A453" s="165"/>
      <c r="B453" s="166"/>
      <c r="C453" s="165"/>
      <c r="D453" s="167"/>
      <c r="E453" s="7"/>
      <c r="F453" s="4"/>
    </row>
    <row r="454" spans="1:8" s="3" customFormat="1" x14ac:dyDescent="0.25">
      <c r="A454" s="165"/>
      <c r="B454" s="166"/>
      <c r="C454" s="165"/>
      <c r="D454" s="167"/>
      <c r="E454" s="8"/>
      <c r="F454" s="9"/>
    </row>
    <row r="455" spans="1:8" s="3" customFormat="1" x14ac:dyDescent="0.25">
      <c r="A455" s="165"/>
      <c r="B455" s="166"/>
      <c r="C455" s="165"/>
      <c r="D455" s="167"/>
      <c r="E455" s="75"/>
      <c r="F455" s="9"/>
    </row>
    <row r="456" spans="1:8" s="3" customFormat="1" x14ac:dyDescent="0.25">
      <c r="A456" s="28"/>
      <c r="B456" s="8"/>
      <c r="C456" s="28"/>
      <c r="D456" s="9"/>
      <c r="E456" s="7"/>
      <c r="F456" s="4"/>
      <c r="G456"/>
    </row>
    <row r="457" spans="1:8" s="3" customFormat="1" x14ac:dyDescent="0.25">
      <c r="A457" s="28"/>
      <c r="B457" s="8"/>
      <c r="C457" s="28"/>
      <c r="D457" s="9"/>
      <c r="E457" s="7"/>
      <c r="F457" s="4"/>
    </row>
    <row r="458" spans="1:8" s="3" customFormat="1" x14ac:dyDescent="0.25">
      <c r="A458" s="28"/>
      <c r="B458" s="8"/>
      <c r="C458" s="28"/>
      <c r="D458" s="9"/>
      <c r="E458" s="7"/>
      <c r="F458" s="4"/>
    </row>
    <row r="459" spans="1:8" s="3" customFormat="1" x14ac:dyDescent="0.25">
      <c r="A459" s="28"/>
      <c r="B459" s="8"/>
      <c r="C459" s="28"/>
      <c r="D459" s="9"/>
      <c r="E459" s="7"/>
      <c r="F459" s="4"/>
    </row>
    <row r="460" spans="1:8" s="3" customFormat="1" x14ac:dyDescent="0.25">
      <c r="A460" s="28"/>
      <c r="B460" s="8"/>
      <c r="C460" s="28"/>
      <c r="D460" s="9"/>
      <c r="E460" s="7"/>
      <c r="F460" s="4"/>
    </row>
    <row r="461" spans="1:8" s="3" customFormat="1" x14ac:dyDescent="0.25">
      <c r="A461" s="29"/>
      <c r="C461" s="29" t="s">
        <v>28</v>
      </c>
      <c r="D461" s="4">
        <f>D452</f>
        <v>0</v>
      </c>
      <c r="E461" s="7" t="s">
        <v>35</v>
      </c>
      <c r="F461" s="4">
        <f>F452+F453</f>
        <v>0</v>
      </c>
      <c r="G461"/>
    </row>
    <row r="462" spans="1:8" x14ac:dyDescent="0.25">
      <c r="B462" s="3"/>
      <c r="C462" s="29" t="s">
        <v>28</v>
      </c>
      <c r="D462" s="4"/>
    </row>
    <row r="463" spans="1:8" x14ac:dyDescent="0.25">
      <c r="C463" s="29" t="s">
        <v>32</v>
      </c>
      <c r="D463" s="4">
        <f>D461-F461-D462</f>
        <v>0</v>
      </c>
    </row>
    <row r="464" spans="1:8" s="3" customFormat="1" x14ac:dyDescent="0.25">
      <c r="A464" s="29"/>
      <c r="C464" s="29"/>
      <c r="E464" s="7"/>
      <c r="F464" s="4"/>
    </row>
    <row r="465" spans="1:14" x14ac:dyDescent="0.25">
      <c r="B465" s="3"/>
      <c r="C465" s="35">
        <v>44588</v>
      </c>
      <c r="D465" s="3"/>
    </row>
    <row r="466" spans="1:14" x14ac:dyDescent="0.25">
      <c r="B466" s="3"/>
      <c r="D466" s="3"/>
    </row>
    <row r="467" spans="1:14" x14ac:dyDescent="0.25">
      <c r="A467" s="29" t="s">
        <v>0</v>
      </c>
      <c r="B467" s="3" t="s">
        <v>1</v>
      </c>
      <c r="C467" s="29" t="s">
        <v>2</v>
      </c>
      <c r="D467" s="3" t="s">
        <v>3</v>
      </c>
      <c r="E467" s="7" t="s">
        <v>4</v>
      </c>
      <c r="F467" s="4" t="s">
        <v>5</v>
      </c>
    </row>
    <row r="468" spans="1:14" s="3" customFormat="1" x14ac:dyDescent="0.25">
      <c r="A468" s="34"/>
      <c r="C468" s="29" t="s">
        <v>32</v>
      </c>
      <c r="D468" s="4"/>
      <c r="E468" s="7"/>
      <c r="F468" s="4"/>
    </row>
    <row r="469" spans="1:14" s="3" customFormat="1" x14ac:dyDescent="0.25">
      <c r="A469" s="31"/>
      <c r="B469" s="7"/>
      <c r="C469" s="31"/>
      <c r="D469" s="10"/>
      <c r="E469" s="7"/>
      <c r="F469" s="4"/>
    </row>
    <row r="470" spans="1:14" s="3" customFormat="1" ht="0.75" customHeight="1" x14ac:dyDescent="0.25">
      <c r="A470" s="28"/>
      <c r="B470" s="8"/>
      <c r="C470" s="28"/>
      <c r="D470" s="9"/>
      <c r="E470" s="75"/>
      <c r="F470" s="4"/>
    </row>
    <row r="471" spans="1:14" s="3" customFormat="1" x14ac:dyDescent="0.25">
      <c r="A471" s="28"/>
      <c r="B471" s="8"/>
      <c r="C471" s="28"/>
      <c r="D471" s="9"/>
      <c r="E471" s="7"/>
      <c r="F471" s="4"/>
    </row>
    <row r="472" spans="1:14" s="3" customFormat="1" x14ac:dyDescent="0.25">
      <c r="A472" s="28"/>
      <c r="B472" s="8"/>
      <c r="C472" s="28"/>
      <c r="D472" s="9"/>
      <c r="E472" s="7"/>
      <c r="F472" s="4"/>
    </row>
    <row r="473" spans="1:14" s="3" customFormat="1" x14ac:dyDescent="0.25">
      <c r="A473" s="28"/>
      <c r="B473" s="8"/>
      <c r="C473" s="28"/>
      <c r="D473" s="9"/>
      <c r="E473" s="75"/>
      <c r="F473" s="4"/>
    </row>
    <row r="474" spans="1:14" s="3" customFormat="1" x14ac:dyDescent="0.25">
      <c r="A474" s="31"/>
      <c r="B474" s="7"/>
      <c r="C474" s="31"/>
      <c r="D474" s="10"/>
      <c r="E474" s="7"/>
      <c r="F474" s="9"/>
    </row>
    <row r="475" spans="1:14" s="3" customFormat="1" x14ac:dyDescent="0.25">
      <c r="A475" s="31"/>
      <c r="B475" s="7"/>
      <c r="C475" s="31" t="s">
        <v>37</v>
      </c>
      <c r="D475" s="10">
        <f>D468+D469</f>
        <v>0</v>
      </c>
      <c r="E475" s="7" t="s">
        <v>23</v>
      </c>
      <c r="F475" s="4">
        <f>SUM(F468:F472)</f>
        <v>0</v>
      </c>
    </row>
    <row r="476" spans="1:14" s="3" customFormat="1" x14ac:dyDescent="0.25">
      <c r="A476" s="29"/>
      <c r="C476" s="29" t="s">
        <v>28</v>
      </c>
      <c r="D476" s="4"/>
      <c r="E476" s="7"/>
      <c r="F476" s="4"/>
    </row>
    <row r="477" spans="1:14" s="3" customFormat="1" ht="17.25" customHeight="1" x14ac:dyDescent="0.25">
      <c r="A477" s="29"/>
      <c r="C477" s="29" t="s">
        <v>29</v>
      </c>
      <c r="D477" s="4">
        <f>D475-F475</f>
        <v>0</v>
      </c>
      <c r="E477" s="7"/>
      <c r="F477" s="4"/>
      <c r="I477" s="8"/>
    </row>
    <row r="478" spans="1:14" s="8" customFormat="1" x14ac:dyDescent="0.25">
      <c r="A478" s="3"/>
      <c r="B478" s="3"/>
      <c r="C478" s="3"/>
      <c r="D478" s="3"/>
      <c r="E478" s="3"/>
      <c r="F478" s="3"/>
      <c r="H478" s="78"/>
      <c r="I478" s="1"/>
      <c r="J478" s="78"/>
      <c r="K478" s="78"/>
      <c r="L478" s="78"/>
      <c r="M478" s="78"/>
      <c r="N478" s="78"/>
    </row>
    <row r="479" spans="1:14" s="3" customFormat="1" x14ac:dyDescent="0.25">
      <c r="A479" s="29"/>
      <c r="C479" s="35"/>
      <c r="E479" s="7"/>
      <c r="F479" s="4"/>
      <c r="H479" s="51"/>
      <c r="I479" s="51"/>
      <c r="J479" s="51"/>
      <c r="K479" s="51"/>
      <c r="L479" s="51"/>
      <c r="M479" s="51"/>
      <c r="N479" s="51"/>
    </row>
    <row r="480" spans="1:14" s="3" customFormat="1" x14ac:dyDescent="0.25">
      <c r="A480" s="29"/>
      <c r="C480" s="35">
        <v>44589</v>
      </c>
      <c r="E480" s="7"/>
      <c r="F480" s="4"/>
      <c r="H480" s="53"/>
      <c r="I480" s="109"/>
      <c r="J480" s="53"/>
      <c r="K480" s="53"/>
      <c r="L480" s="53"/>
      <c r="M480" s="53"/>
      <c r="N480" s="53"/>
    </row>
    <row r="481" spans="1:14" s="87" customFormat="1" x14ac:dyDescent="0.25">
      <c r="A481" s="92" t="s">
        <v>54</v>
      </c>
      <c r="B481" s="93" t="s">
        <v>53</v>
      </c>
      <c r="C481" s="94" t="s">
        <v>26</v>
      </c>
      <c r="D481" s="93" t="s">
        <v>27</v>
      </c>
      <c r="E481" s="93" t="s">
        <v>52</v>
      </c>
      <c r="F481" s="95"/>
      <c r="H481" s="109"/>
      <c r="I481" s="89"/>
      <c r="J481" s="109"/>
      <c r="K481" s="109"/>
      <c r="L481" s="109"/>
      <c r="M481" s="109"/>
      <c r="N481" s="109"/>
    </row>
    <row r="482" spans="1:14" s="87" customFormat="1" x14ac:dyDescent="0.25">
      <c r="A482" s="144"/>
      <c r="B482" s="145"/>
      <c r="C482" s="144" t="s">
        <v>32</v>
      </c>
      <c r="D482" s="146"/>
      <c r="E482" s="145"/>
      <c r="F482" s="146"/>
      <c r="H482" s="109"/>
      <c r="I482" s="89"/>
      <c r="J482" s="109"/>
      <c r="K482" s="109"/>
      <c r="L482" s="109"/>
      <c r="M482" s="109"/>
      <c r="N482" s="109"/>
    </row>
    <row r="483" spans="1:14" s="88" customFormat="1" x14ac:dyDescent="0.25">
      <c r="A483" s="171"/>
      <c r="B483" s="118"/>
      <c r="C483" s="119"/>
      <c r="D483" s="120"/>
      <c r="E483" s="117"/>
      <c r="F483" s="128"/>
      <c r="H483" s="89"/>
      <c r="I483" s="53"/>
      <c r="J483" s="89"/>
      <c r="K483" s="89"/>
      <c r="L483" s="89"/>
      <c r="M483" s="89"/>
      <c r="N483" s="89"/>
    </row>
    <row r="484" spans="1:14" s="3" customFormat="1" x14ac:dyDescent="0.25">
      <c r="A484" s="130"/>
      <c r="B484" s="117"/>
      <c r="C484" s="131"/>
      <c r="D484" s="126"/>
      <c r="E484" s="118"/>
      <c r="F484" s="127"/>
      <c r="H484" s="53"/>
      <c r="I484" s="53"/>
      <c r="J484" s="53"/>
      <c r="K484" s="53"/>
      <c r="L484" s="53"/>
      <c r="M484" s="53"/>
      <c r="N484" s="53"/>
    </row>
    <row r="485" spans="1:14" s="3" customFormat="1" ht="15" customHeight="1" x14ac:dyDescent="0.25">
      <c r="A485" s="171"/>
      <c r="B485" s="118"/>
      <c r="C485" s="119"/>
      <c r="D485" s="120"/>
      <c r="E485" s="117"/>
      <c r="F485" s="128"/>
      <c r="H485" s="51"/>
      <c r="I485" s="51"/>
      <c r="J485" s="51"/>
      <c r="K485" s="51"/>
      <c r="L485" s="51"/>
      <c r="M485" s="51"/>
      <c r="N485" s="51"/>
    </row>
    <row r="486" spans="1:14" s="3" customFormat="1" ht="15" customHeight="1" x14ac:dyDescent="0.25">
      <c r="A486" s="130"/>
      <c r="B486" s="117"/>
      <c r="C486" s="131"/>
      <c r="D486" s="126"/>
      <c r="E486" s="118"/>
      <c r="F486" s="127"/>
      <c r="H486" s="1"/>
      <c r="I486" s="1"/>
      <c r="J486" s="1"/>
      <c r="K486" s="1"/>
      <c r="L486" s="1"/>
      <c r="M486" s="1"/>
      <c r="N486" s="1"/>
    </row>
    <row r="487" spans="1:14" s="3" customFormat="1" ht="15" customHeight="1" x14ac:dyDescent="0.25">
      <c r="A487" s="121"/>
      <c r="B487" s="122"/>
      <c r="C487" s="123"/>
      <c r="D487" s="124"/>
      <c r="E487" s="172"/>
      <c r="F487" s="173"/>
    </row>
    <row r="488" spans="1:14" s="91" customFormat="1" ht="15" customHeight="1" x14ac:dyDescent="0.25">
      <c r="A488" s="113"/>
      <c r="B488" s="114"/>
      <c r="C488" s="115"/>
      <c r="D488" s="116"/>
      <c r="E488" s="96"/>
      <c r="F488" s="97"/>
    </row>
    <row r="489" spans="1:14" s="90" customFormat="1" ht="15" customHeight="1" x14ac:dyDescent="0.25">
      <c r="A489" s="171"/>
      <c r="B489" s="118"/>
      <c r="C489" s="119"/>
      <c r="D489" s="120"/>
      <c r="E489" s="98"/>
      <c r="F489" s="99"/>
    </row>
    <row r="490" spans="1:14" s="90" customFormat="1" ht="15" customHeight="1" x14ac:dyDescent="0.25">
      <c r="A490" s="113"/>
      <c r="B490" s="114"/>
      <c r="C490" s="115"/>
      <c r="D490" s="116"/>
      <c r="E490" s="103"/>
      <c r="F490" s="183"/>
    </row>
    <row r="491" spans="1:14" s="90" customFormat="1" ht="15" customHeight="1" x14ac:dyDescent="0.25">
      <c r="A491" s="100"/>
      <c r="B491" s="98"/>
      <c r="C491" s="119" t="s">
        <v>37</v>
      </c>
      <c r="D491" s="120">
        <f>D482+D483+D484+D486+D489</f>
        <v>0</v>
      </c>
      <c r="E491" s="98"/>
      <c r="F491" s="99">
        <f>SUM(F483:F490)</f>
        <v>0</v>
      </c>
    </row>
    <row r="492" spans="1:14" s="90" customFormat="1" ht="15" customHeight="1" x14ac:dyDescent="0.25">
      <c r="A492" s="101"/>
      <c r="B492" s="102"/>
      <c r="C492" s="125" t="s">
        <v>28</v>
      </c>
      <c r="D492" s="129"/>
      <c r="E492" s="103"/>
      <c r="F492" s="104"/>
    </row>
    <row r="493" spans="1:14" s="90" customFormat="1" ht="15" customHeight="1" x14ac:dyDescent="0.25">
      <c r="A493" s="105"/>
      <c r="B493" s="106"/>
      <c r="C493" s="132" t="s">
        <v>29</v>
      </c>
      <c r="D493" s="133">
        <f>D491-F491-D492</f>
        <v>0</v>
      </c>
      <c r="E493" s="107"/>
      <c r="F493" s="108"/>
    </row>
    <row r="494" spans="1:14" s="3" customFormat="1" x14ac:dyDescent="0.25"/>
    <row r="495" spans="1:14" s="3" customFormat="1" x14ac:dyDescent="0.25"/>
    <row r="496" spans="1:14" s="3" customFormat="1" x14ac:dyDescent="0.25">
      <c r="A496" s="29"/>
      <c r="C496" s="35">
        <v>44592</v>
      </c>
      <c r="E496" s="7"/>
      <c r="F496" s="4"/>
    </row>
    <row r="497" spans="1:9" s="3" customFormat="1" x14ac:dyDescent="0.25">
      <c r="A497" s="29"/>
      <c r="C497" s="29"/>
      <c r="E497" s="7"/>
      <c r="F497" s="4"/>
    </row>
    <row r="498" spans="1:9" s="3" customFormat="1" x14ac:dyDescent="0.25">
      <c r="A498" s="29" t="s">
        <v>0</v>
      </c>
      <c r="B498" s="3" t="s">
        <v>1</v>
      </c>
      <c r="C498" s="29" t="s">
        <v>2</v>
      </c>
      <c r="D498" s="3" t="s">
        <v>3</v>
      </c>
      <c r="E498" s="7" t="s">
        <v>4</v>
      </c>
      <c r="F498" s="4" t="s">
        <v>5</v>
      </c>
    </row>
    <row r="499" spans="1:9" s="3" customFormat="1" x14ac:dyDescent="0.25">
      <c r="A499" s="34"/>
      <c r="C499" s="29" t="s">
        <v>32</v>
      </c>
      <c r="D499" s="4"/>
      <c r="E499" s="7"/>
      <c r="F499" s="4"/>
    </row>
    <row r="500" spans="1:9" s="3" customFormat="1" x14ac:dyDescent="0.25">
      <c r="A500" s="28"/>
      <c r="B500" s="8"/>
      <c r="C500" s="28"/>
      <c r="D500" s="9"/>
      <c r="E500" s="7"/>
      <c r="F500" s="4"/>
      <c r="I500"/>
    </row>
    <row r="501" spans="1:9" x14ac:dyDescent="0.25">
      <c r="A501" s="28"/>
      <c r="B501" s="8"/>
      <c r="C501" s="28"/>
      <c r="D501" s="9"/>
      <c r="E501" s="75"/>
      <c r="F501" s="9"/>
    </row>
    <row r="502" spans="1:9" s="3" customFormat="1" x14ac:dyDescent="0.25">
      <c r="A502" s="28"/>
      <c r="B502" s="8"/>
      <c r="C502" s="28"/>
      <c r="D502" s="9"/>
      <c r="E502" s="75"/>
      <c r="F502" s="9"/>
    </row>
    <row r="503" spans="1:9" s="3" customFormat="1" x14ac:dyDescent="0.25">
      <c r="A503" s="28"/>
      <c r="B503" s="8"/>
      <c r="C503" s="28"/>
      <c r="D503" s="9"/>
      <c r="E503" s="75"/>
      <c r="F503" s="9"/>
    </row>
    <row r="504" spans="1:9" s="3" customFormat="1" x14ac:dyDescent="0.25">
      <c r="A504" s="28"/>
      <c r="B504" s="8"/>
      <c r="C504" s="28"/>
      <c r="D504" s="9"/>
      <c r="E504" s="75"/>
      <c r="F504" s="9"/>
    </row>
    <row r="505" spans="1:9" s="3" customFormat="1" x14ac:dyDescent="0.25">
      <c r="A505" s="28"/>
      <c r="B505" s="8"/>
      <c r="C505" s="28"/>
      <c r="D505" s="9"/>
      <c r="E505" s="136"/>
      <c r="F505" s="9"/>
    </row>
    <row r="506" spans="1:9" s="3" customFormat="1" x14ac:dyDescent="0.25">
      <c r="A506" s="28"/>
      <c r="B506" s="8"/>
      <c r="C506" s="28"/>
      <c r="D506" s="9"/>
      <c r="E506" s="75"/>
      <c r="F506" s="9"/>
    </row>
    <row r="507" spans="1:9" s="3" customFormat="1" x14ac:dyDescent="0.25">
      <c r="A507" s="28"/>
      <c r="B507" s="8"/>
      <c r="C507" s="28"/>
      <c r="D507" s="9"/>
      <c r="E507" s="75"/>
      <c r="F507" s="9"/>
    </row>
    <row r="508" spans="1:9" s="3" customFormat="1" x14ac:dyDescent="0.25">
      <c r="A508" s="28"/>
      <c r="B508" s="8"/>
      <c r="C508" s="28"/>
      <c r="D508" s="9"/>
      <c r="E508" s="75"/>
      <c r="F508" s="9"/>
    </row>
    <row r="509" spans="1:9" x14ac:dyDescent="0.25">
      <c r="A509" s="31"/>
      <c r="B509" s="7"/>
      <c r="C509" s="31" t="s">
        <v>37</v>
      </c>
      <c r="D509" s="10">
        <f>D499</f>
        <v>0</v>
      </c>
      <c r="E509" s="7" t="s">
        <v>23</v>
      </c>
      <c r="F509" s="4">
        <f>SUM(F499:F500)</f>
        <v>0</v>
      </c>
      <c r="I509" s="3"/>
    </row>
    <row r="510" spans="1:9" s="3" customFormat="1" x14ac:dyDescent="0.25">
      <c r="A510" s="29"/>
      <c r="C510" s="29" t="s">
        <v>28</v>
      </c>
      <c r="D510" s="4"/>
      <c r="E510" s="7"/>
      <c r="F510" s="4"/>
    </row>
    <row r="511" spans="1:9" s="3" customFormat="1" x14ac:dyDescent="0.25">
      <c r="A511" s="29"/>
      <c r="C511" s="29" t="s">
        <v>29</v>
      </c>
      <c r="D511" s="4">
        <f>D509-F509-D510</f>
        <v>0</v>
      </c>
      <c r="E511" s="7"/>
      <c r="F511" s="4"/>
    </row>
    <row r="512" spans="1:9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pans="1:9" s="3" customFormat="1" x14ac:dyDescent="0.25"/>
    <row r="530" spans="1:9" s="3" customFormat="1" x14ac:dyDescent="0.25"/>
    <row r="531" spans="1:9" s="3" customFormat="1" x14ac:dyDescent="0.25"/>
    <row r="532" spans="1:9" s="3" customFormat="1" x14ac:dyDescent="0.25">
      <c r="I532"/>
    </row>
    <row r="533" spans="1:9" x14ac:dyDescent="0.25">
      <c r="A533"/>
      <c r="C533"/>
      <c r="E533"/>
      <c r="F533"/>
    </row>
    <row r="534" spans="1:9" x14ac:dyDescent="0.25">
      <c r="A534"/>
      <c r="C534"/>
      <c r="E534"/>
      <c r="F534"/>
    </row>
    <row r="535" spans="1:9" x14ac:dyDescent="0.25">
      <c r="A535"/>
      <c r="C535"/>
      <c r="E535"/>
      <c r="F535"/>
    </row>
    <row r="536" spans="1:9" x14ac:dyDescent="0.25">
      <c r="A536"/>
      <c r="C536"/>
      <c r="E536"/>
      <c r="F536"/>
    </row>
    <row r="537" spans="1:9" x14ac:dyDescent="0.25">
      <c r="A537"/>
      <c r="C537"/>
      <c r="E537"/>
      <c r="F537"/>
    </row>
    <row r="538" spans="1:9" x14ac:dyDescent="0.25">
      <c r="A538"/>
      <c r="C538"/>
      <c r="E538"/>
      <c r="F538"/>
    </row>
    <row r="539" spans="1:9" x14ac:dyDescent="0.25">
      <c r="A539"/>
      <c r="C539"/>
      <c r="E539"/>
      <c r="F539"/>
    </row>
    <row r="540" spans="1:9" x14ac:dyDescent="0.25">
      <c r="A540"/>
      <c r="C540"/>
      <c r="E540"/>
      <c r="F540"/>
    </row>
    <row r="541" spans="1:9" x14ac:dyDescent="0.25">
      <c r="A541"/>
      <c r="C541"/>
      <c r="E541"/>
      <c r="F541"/>
    </row>
    <row r="542" spans="1:9" x14ac:dyDescent="0.25">
      <c r="A542"/>
      <c r="C542"/>
      <c r="E542"/>
      <c r="F542"/>
    </row>
    <row r="543" spans="1:9" x14ac:dyDescent="0.25">
      <c r="A543"/>
      <c r="C543"/>
      <c r="E543"/>
      <c r="F543"/>
    </row>
    <row r="544" spans="1:9" x14ac:dyDescent="0.25">
      <c r="A544"/>
      <c r="C544"/>
      <c r="E544"/>
      <c r="F544"/>
    </row>
    <row r="545" spans="1:6" x14ac:dyDescent="0.25">
      <c r="A545"/>
      <c r="C545"/>
      <c r="E545"/>
      <c r="F545"/>
    </row>
    <row r="546" spans="1:6" x14ac:dyDescent="0.25">
      <c r="A546"/>
      <c r="C546"/>
      <c r="E546"/>
      <c r="F546"/>
    </row>
    <row r="547" spans="1:6" x14ac:dyDescent="0.25">
      <c r="A547"/>
      <c r="C547"/>
      <c r="E547"/>
      <c r="F547"/>
    </row>
    <row r="548" spans="1:6" x14ac:dyDescent="0.25">
      <c r="A548"/>
      <c r="C548"/>
      <c r="E548"/>
      <c r="F548"/>
    </row>
    <row r="549" spans="1:6" x14ac:dyDescent="0.25">
      <c r="A549"/>
      <c r="C549"/>
      <c r="E549"/>
      <c r="F549"/>
    </row>
    <row r="550" spans="1:6" x14ac:dyDescent="0.25">
      <c r="A550"/>
      <c r="C550"/>
      <c r="E550"/>
      <c r="F550"/>
    </row>
    <row r="551" spans="1:6" x14ac:dyDescent="0.25">
      <c r="A551"/>
      <c r="C551"/>
      <c r="E551"/>
      <c r="F551"/>
    </row>
    <row r="552" spans="1:6" x14ac:dyDescent="0.25">
      <c r="A552"/>
      <c r="C552"/>
      <c r="E552"/>
      <c r="F552"/>
    </row>
    <row r="553" spans="1:6" x14ac:dyDescent="0.25">
      <c r="A553"/>
      <c r="C553"/>
      <c r="E553"/>
      <c r="F553"/>
    </row>
    <row r="554" spans="1:6" x14ac:dyDescent="0.25">
      <c r="A554"/>
      <c r="C554"/>
      <c r="E554"/>
      <c r="F554"/>
    </row>
    <row r="555" spans="1:6" x14ac:dyDescent="0.25">
      <c r="A555"/>
      <c r="C555"/>
      <c r="E555"/>
      <c r="F555"/>
    </row>
    <row r="556" spans="1:6" x14ac:dyDescent="0.25">
      <c r="A556"/>
      <c r="C556"/>
      <c r="E556"/>
      <c r="F556"/>
    </row>
    <row r="557" spans="1:6" x14ac:dyDescent="0.25">
      <c r="A557"/>
      <c r="C557"/>
      <c r="E557"/>
      <c r="F557"/>
    </row>
    <row r="558" spans="1:6" x14ac:dyDescent="0.25">
      <c r="A558"/>
      <c r="C558"/>
      <c r="E558"/>
      <c r="F558"/>
    </row>
    <row r="559" spans="1:6" x14ac:dyDescent="0.25">
      <c r="A559"/>
      <c r="C559"/>
      <c r="E559"/>
      <c r="F559"/>
    </row>
    <row r="560" spans="1:6" x14ac:dyDescent="0.25">
      <c r="A560"/>
      <c r="C560"/>
      <c r="E560"/>
      <c r="F560"/>
    </row>
    <row r="561" spans="1:6" x14ac:dyDescent="0.25">
      <c r="A561"/>
      <c r="C561"/>
      <c r="E561"/>
      <c r="F561"/>
    </row>
    <row r="562" spans="1:6" x14ac:dyDescent="0.25">
      <c r="A562"/>
      <c r="C562"/>
      <c r="E562"/>
      <c r="F562"/>
    </row>
    <row r="563" spans="1:6" x14ac:dyDescent="0.25">
      <c r="A563"/>
      <c r="C563"/>
      <c r="E563"/>
      <c r="F563"/>
    </row>
    <row r="564" spans="1:6" x14ac:dyDescent="0.25">
      <c r="A564" s="31"/>
      <c r="B564" s="7"/>
      <c r="C564" s="31"/>
      <c r="D564" s="10"/>
      <c r="F564" s="9"/>
    </row>
    <row r="565" spans="1:6" x14ac:dyDescent="0.25">
      <c r="B565" s="3"/>
      <c r="D565" s="4"/>
    </row>
    <row r="566" spans="1:6" x14ac:dyDescent="0.25">
      <c r="A566" s="31"/>
      <c r="B566" s="7"/>
      <c r="C566" s="31"/>
      <c r="D566" s="10"/>
    </row>
    <row r="567" spans="1:6" x14ac:dyDescent="0.25">
      <c r="B567" s="3"/>
      <c r="D567" s="4"/>
    </row>
    <row r="568" spans="1:6" x14ac:dyDescent="0.25">
      <c r="B568" s="3"/>
      <c r="D568" s="4"/>
    </row>
    <row r="569" spans="1:6" x14ac:dyDescent="0.25">
      <c r="B569" s="3"/>
      <c r="D569" s="4"/>
    </row>
  </sheetData>
  <printOptions verticalCentered="1"/>
  <pageMargins left="1.3779527559055118" right="0.70866141732283472" top="0.74803149606299213" bottom="3.4645669291338583" header="0.31496062992125984" footer="0.11811023622047245"/>
  <pageSetup orientation="landscape" horizontalDpi="200" verticalDpi="200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A25" sqref="A25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mensual </vt:lpstr>
      <vt:lpstr>resumen diario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2023-01-06T19:47:13Z</dcterms:modified>
</cp:coreProperties>
</file>