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fink/Desktop/"/>
    </mc:Choice>
  </mc:AlternateContent>
  <xr:revisionPtr revIDLastSave="0" documentId="13_ncr:1_{7226B001-58FE-5144-A3E8-E3B2E20CA921}" xr6:coauthVersionLast="47" xr6:coauthVersionMax="47" xr10:uidLastSave="{00000000-0000-0000-0000-000000000000}"/>
  <bookViews>
    <workbookView xWindow="0" yWindow="760" windowWidth="30200" windowHeight="18780" firstSheet="17" activeTab="22" xr2:uid="{8FE8A39D-189E-7B48-A7BB-969D0A474057}"/>
  </bookViews>
  <sheets>
    <sheet name="Übungsaufgabe 2.4" sheetId="3" r:id="rId1"/>
    <sheet name="Übungsaufgabe 2.5" sheetId="5" r:id="rId2"/>
    <sheet name="Übungsaufgabe 2.6" sheetId="6" r:id="rId3"/>
    <sheet name="Übungsaufgabe 2.7" sheetId="7" r:id="rId4"/>
    <sheet name="Übungsaufgabe 2.9" sheetId="8" r:id="rId5"/>
    <sheet name="Übungsaufgabe 2.10" sheetId="9" r:id="rId6"/>
    <sheet name="Übungsaufgabe 2.11" sheetId="10" r:id="rId7"/>
    <sheet name="Übungsaufgabe 2.12" sheetId="11" r:id="rId8"/>
    <sheet name="Übungsaufgabe 2.13" sheetId="12" r:id="rId9"/>
    <sheet name="Übungsaufgabe 2.14" sheetId="13" r:id="rId10"/>
    <sheet name="Übungsaufgabe 2.15" sheetId="14" r:id="rId11"/>
    <sheet name="Übungsaufgabe 2.16" sheetId="15" r:id="rId12"/>
    <sheet name="Übungsaufgabe 2.17" sheetId="16" r:id="rId13"/>
    <sheet name="Übungsaufgabe 2.20" sheetId="17" r:id="rId14"/>
    <sheet name="Übungsaufgabe 2.21" sheetId="18" r:id="rId15"/>
    <sheet name="Übungsaufgabe 2.24" sheetId="19" r:id="rId16"/>
    <sheet name="Übungsaufgabe 2.25" sheetId="20" r:id="rId17"/>
    <sheet name="Übungsaufgabe 2.27" sheetId="21" r:id="rId18"/>
    <sheet name="Übungsaufgabe 2.35" sheetId="22" r:id="rId19"/>
    <sheet name="Übungsaufgabe 2.36" sheetId="23" r:id="rId20"/>
    <sheet name="Übungsaufgabe 2.40" sheetId="24" r:id="rId21"/>
    <sheet name="Übungsaufgabe 2.41" sheetId="25" r:id="rId22"/>
    <sheet name="Übungsaufgabe 2.48" sheetId="26" r:id="rId23"/>
  </sheets>
  <definedNames>
    <definedName name="_xlchart.v1.0" hidden="1">'Übungsaufgabe 2.20'!$B$2:$B$6</definedName>
    <definedName name="_xlchart.v1.1" hidden="1">'Übungsaufgabe 2.20'!$D$2:$D$6</definedName>
    <definedName name="_xlchart.v1.2" hidden="1">'Übungsaufgabe 2.20'!$B$2:$B$6</definedName>
    <definedName name="_xlchart.v1.3" hidden="1">'Übungsaufgabe 2.20'!$D$2:$D$6</definedName>
    <definedName name="ALL" localSheetId="13">'Übungsaufgabe 2.20'!$B$2:$B$57</definedName>
    <definedName name="ALL" localSheetId="14">'Übungsaufgabe 2.21'!$B$3:$B$58</definedName>
    <definedName name="ALL" localSheetId="15">'Übungsaufgabe 2.24'!$B$3:$B$58</definedName>
    <definedName name="ALL" localSheetId="16">'Übungsaufgabe 2.25'!$B$3:$B$58</definedName>
    <definedName name="ALL" localSheetId="17">'Übungsaufgabe 2.27'!$B$3:$B$58</definedName>
    <definedName name="ALL" localSheetId="18">'Übungsaufgabe 2.35'!$B$3:$B$58</definedName>
    <definedName name="ALL" localSheetId="19">'Übungsaufgabe 2.36'!$B$3:$B$58</definedName>
    <definedName name="ALL" localSheetId="20">'Übungsaufgabe 2.40'!$B$3:$B$58</definedName>
    <definedName name="ALL" localSheetId="21">'Übungsaufgabe 2.41'!$B$3:$B$58</definedName>
    <definedName name="ALL" localSheetId="22">'Übungsaufgabe 2.48'!$B$3:$B$58</definedName>
    <definedName name="ALL">'Übungsaufgabe 2.17'!$B$2:$B$57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6" l="1"/>
  <c r="K6" i="26"/>
  <c r="I7" i="26"/>
  <c r="I6" i="26"/>
  <c r="C2" i="26"/>
  <c r="C1" i="26"/>
  <c r="G1" i="25" a="1"/>
  <c r="G1" i="25" s="1"/>
  <c r="D2" i="25"/>
  <c r="D1" i="25"/>
  <c r="B1" i="25" a="1"/>
  <c r="B1" i="25" s="1"/>
  <c r="D1" i="24"/>
  <c r="B1" i="24" a="1"/>
  <c r="B1" i="24" s="1"/>
  <c r="B1" i="23" a="1"/>
  <c r="B1" i="23" s="1"/>
  <c r="D1" i="23"/>
  <c r="E2" i="22"/>
  <c r="E1" i="22"/>
  <c r="C1" i="22" a="1"/>
  <c r="C1" i="22" s="1"/>
  <c r="E1" i="21"/>
  <c r="B1" i="21"/>
  <c r="D1" i="20"/>
  <c r="B1" i="20"/>
  <c r="B1" i="19"/>
  <c r="G3" i="18"/>
  <c r="G4" i="18"/>
  <c r="G5" i="18"/>
  <c r="G6" i="18"/>
  <c r="G2" i="18"/>
  <c r="E7" i="18"/>
  <c r="F3" i="18" s="1"/>
  <c r="B2" i="18" a="1"/>
  <c r="B2" i="18" s="1"/>
  <c r="H3" i="17"/>
  <c r="H4" i="17"/>
  <c r="H5" i="17"/>
  <c r="H6" i="17"/>
  <c r="H2" i="17"/>
  <c r="E7" i="17"/>
  <c r="E3" i="17"/>
  <c r="E4" i="17"/>
  <c r="E5" i="17"/>
  <c r="E6" i="17"/>
  <c r="E2" i="17"/>
  <c r="D7" i="17"/>
  <c r="D3" i="17"/>
  <c r="D4" i="17"/>
  <c r="D5" i="17"/>
  <c r="D6" i="17"/>
  <c r="D2" i="17"/>
  <c r="C7" i="17"/>
  <c r="E3" i="16"/>
  <c r="E2" i="16"/>
  <c r="B2" i="16" a="1"/>
  <c r="B2" i="16" s="1"/>
  <c r="C3" i="16"/>
  <c r="C2" i="16"/>
  <c r="A2" i="15"/>
  <c r="A1" i="13"/>
  <c r="A1" i="15"/>
  <c r="A2" i="14"/>
  <c r="A1" i="14"/>
  <c r="A1" i="12"/>
  <c r="A1" i="9"/>
  <c r="A2" i="12"/>
  <c r="A1" i="11"/>
  <c r="A1" i="10"/>
  <c r="F11" i="8"/>
  <c r="G11" i="8"/>
  <c r="G3" i="8"/>
  <c r="G4" i="8"/>
  <c r="G5" i="8"/>
  <c r="G6" i="8"/>
  <c r="G7" i="8"/>
  <c r="G8" i="8"/>
  <c r="G9" i="8"/>
  <c r="G10" i="8"/>
  <c r="G2" i="8"/>
  <c r="F3" i="8"/>
  <c r="F4" i="8"/>
  <c r="F5" i="8"/>
  <c r="F6" i="8"/>
  <c r="F7" i="8"/>
  <c r="F8" i="8"/>
  <c r="F9" i="8"/>
  <c r="F10" i="8"/>
  <c r="F2" i="8"/>
  <c r="E11" i="8"/>
  <c r="B2" i="8" a="1"/>
  <c r="B2" i="8" s="1"/>
  <c r="B9" i="7"/>
  <c r="B8" i="7"/>
  <c r="B6" i="7"/>
  <c r="C5" i="7" s="1"/>
  <c r="D5" i="7" s="1"/>
  <c r="B8" i="6"/>
  <c r="C5" i="6" s="1"/>
  <c r="D5" i="6" s="1"/>
  <c r="C7" i="6"/>
  <c r="D7" i="6" s="1"/>
  <c r="C6" i="6"/>
  <c r="D6" i="6" s="1"/>
  <c r="C4" i="6"/>
  <c r="D4" i="6" s="1"/>
  <c r="C3" i="6"/>
  <c r="D3" i="6" s="1"/>
  <c r="C2" i="6"/>
  <c r="C8" i="6" s="1"/>
  <c r="B8" i="5"/>
  <c r="C5" i="5" s="1"/>
  <c r="D5" i="5" s="1"/>
  <c r="C6" i="5"/>
  <c r="D6" i="5" s="1"/>
  <c r="C4" i="5"/>
  <c r="D4" i="5" s="1"/>
  <c r="C3" i="5"/>
  <c r="D3" i="5" s="1"/>
  <c r="C2" i="5"/>
  <c r="D8" i="3"/>
  <c r="D3" i="3"/>
  <c r="D4" i="3"/>
  <c r="D5" i="3"/>
  <c r="D6" i="3"/>
  <c r="D7" i="3"/>
  <c r="D2" i="3"/>
  <c r="C8" i="3"/>
  <c r="C3" i="3"/>
  <c r="C4" i="3"/>
  <c r="C5" i="3"/>
  <c r="C6" i="3"/>
  <c r="C7" i="3"/>
  <c r="C2" i="3"/>
  <c r="B8" i="3"/>
  <c r="I2" i="25" l="1"/>
  <c r="I1" i="25"/>
  <c r="F2" i="18"/>
  <c r="F6" i="18"/>
  <c r="F5" i="18"/>
  <c r="F4" i="18"/>
  <c r="C2" i="7"/>
  <c r="C3" i="7"/>
  <c r="D3" i="7" s="1"/>
  <c r="C4" i="7"/>
  <c r="D4" i="7" s="1"/>
  <c r="D2" i="7"/>
  <c r="D2" i="6"/>
  <c r="D8" i="6" s="1"/>
  <c r="C7" i="5"/>
  <c r="D7" i="5" s="1"/>
  <c r="C8" i="5"/>
  <c r="D2" i="5"/>
  <c r="D8" i="5" s="1"/>
  <c r="F7" i="18" l="1"/>
  <c r="D6" i="7"/>
  <c r="C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<sst xmlns="http://schemas.openxmlformats.org/spreadsheetml/2006/main" count="108" uniqueCount="74">
  <si>
    <t>weiß</t>
  </si>
  <si>
    <t>gelb</t>
  </si>
  <si>
    <t>orange</t>
  </si>
  <si>
    <t>hellrot</t>
  </si>
  <si>
    <t>dunkelrot</t>
  </si>
  <si>
    <t>grün</t>
  </si>
  <si>
    <t>Merkmalsausprägung</t>
  </si>
  <si>
    <t>Absolute Häufigkeit</t>
  </si>
  <si>
    <t>Union</t>
  </si>
  <si>
    <t>SPD</t>
  </si>
  <si>
    <t>AfD</t>
  </si>
  <si>
    <t>FDP</t>
  </si>
  <si>
    <t>Linke</t>
  </si>
  <si>
    <t>Grüne</t>
  </si>
  <si>
    <t>Rel. Häufigkeit</t>
  </si>
  <si>
    <t>Rel. Hfgkt. [%]</t>
  </si>
  <si>
    <t>Summe</t>
  </si>
  <si>
    <t>Farbe</t>
  </si>
  <si>
    <t>Anzahl</t>
  </si>
  <si>
    <t>Note</t>
  </si>
  <si>
    <t>Sprache</t>
  </si>
  <si>
    <t>englisch</t>
  </si>
  <si>
    <t>spanisch</t>
  </si>
  <si>
    <t>englisch/spanisch</t>
  </si>
  <si>
    <t>keine Fremdsprache</t>
  </si>
  <si>
    <t>a)</t>
  </si>
  <si>
    <t>b)</t>
  </si>
  <si>
    <t>Klassen</t>
  </si>
  <si>
    <t>[401; 450)</t>
  </si>
  <si>
    <t>[451; 500)</t>
  </si>
  <si>
    <t>[501; 550)</t>
  </si>
  <si>
    <t>[551; 600)</t>
  </si>
  <si>
    <t>[601; 650)</t>
  </si>
  <si>
    <t>[651; 700)</t>
  </si>
  <si>
    <t>Rel. Hfgkt.</t>
  </si>
  <si>
    <t>Rel. Hfgkt [%]</t>
  </si>
  <si>
    <t>Sturges</t>
  </si>
  <si>
    <t>Wurzel</t>
  </si>
  <si>
    <t>Breite</t>
  </si>
  <si>
    <t>Bildungseinrichtung</t>
  </si>
  <si>
    <t>Ungefähres Alter</t>
  </si>
  <si>
    <t>Anzahl (gerundet)</t>
  </si>
  <si>
    <t>Kinderkrippe</t>
  </si>
  <si>
    <t>0 bis 2 Jahre</t>
  </si>
  <si>
    <t>Kindergarten</t>
  </si>
  <si>
    <t>2 bis 5 Jahre</t>
  </si>
  <si>
    <t>Volksschule (1. bis 4. Schulstufe)</t>
  </si>
  <si>
    <t>5 bis 9 Jahre</t>
  </si>
  <si>
    <t>Sekundarstufe 1 (5. bis 8. Schulstufe)</t>
  </si>
  <si>
    <t>9 bis 13 Jahre</t>
  </si>
  <si>
    <t>Sekundarstufe 2 (9. bis 13. Schulstufe)</t>
  </si>
  <si>
    <t>13 bis 20 Jahre</t>
  </si>
  <si>
    <t>Prozent</t>
  </si>
  <si>
    <t>[0;2)</t>
  </si>
  <si>
    <t>[2;5)</t>
  </si>
  <si>
    <t>[5;9)</t>
  </si>
  <si>
    <t>[9;13)</t>
  </si>
  <si>
    <t>[13;20)</t>
  </si>
  <si>
    <t>Klasse</t>
  </si>
  <si>
    <t>[250; 299]</t>
  </si>
  <si>
    <t>[300; 349]</t>
  </si>
  <si>
    <t>[350; 399]</t>
  </si>
  <si>
    <t>[160; 165)</t>
  </si>
  <si>
    <t>[165; 170)</t>
  </si>
  <si>
    <t>[170; 175)</t>
  </si>
  <si>
    <t>[175; 180)</t>
  </si>
  <si>
    <t>[180; 185)</t>
  </si>
  <si>
    <t>Abs. Hfgkt.</t>
  </si>
  <si>
    <t>Dichte</t>
  </si>
  <si>
    <t>Mittelwert:</t>
  </si>
  <si>
    <t>Median:</t>
  </si>
  <si>
    <t>Standardabweichung:</t>
  </si>
  <si>
    <t>Ort 1</t>
  </si>
  <si>
    <t>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</si>
</sst>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616161"/>
      <name val="Inte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15-7646-BECC-A248671D3BA0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15-7646-BECC-A248671D3BA0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15-7646-BECC-A248671D3BA0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15-7646-BECC-A248671D3BA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C15-7646-BECC-A248671D3BA0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15-7646-BECC-A248671D3BA0}"/>
              </c:ext>
            </c:extLst>
          </c:dPt>
          <c:cat>
            <c:strRef>
              <c:f>'Übungsaufgabe 2.4'!$A$2:$A$7</c:f>
              <c:strCache>
                <c:ptCount val="6"/>
                <c:pt idx="0">
                  <c:v>Union</c:v>
                </c:pt>
                <c:pt idx="1">
                  <c:v>SPD</c:v>
                </c:pt>
                <c:pt idx="2">
                  <c:v>AfD</c:v>
                </c:pt>
                <c:pt idx="3">
                  <c:v>FDP</c:v>
                </c:pt>
                <c:pt idx="4">
                  <c:v>Linke</c:v>
                </c:pt>
                <c:pt idx="5">
                  <c:v>Grüne</c:v>
                </c:pt>
              </c:strCache>
            </c:strRef>
          </c:cat>
          <c:val>
            <c:numRef>
              <c:f>'Übungsaufgabe 2.4'!$D$2:$D$7</c:f>
              <c:numCache>
                <c:formatCode>0.00</c:formatCode>
                <c:ptCount val="6"/>
                <c:pt idx="0">
                  <c:v>34.696755994358256</c:v>
                </c:pt>
                <c:pt idx="1">
                  <c:v>21.579689703808182</c:v>
                </c:pt>
                <c:pt idx="2">
                  <c:v>13.258110014104371</c:v>
                </c:pt>
                <c:pt idx="3">
                  <c:v>11.283497884344147</c:v>
                </c:pt>
                <c:pt idx="4">
                  <c:v>9.7320169252468265</c:v>
                </c:pt>
                <c:pt idx="5">
                  <c:v>9.4499294781382233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7646-BECC-A248671D3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8587312"/>
        <c:axId val="328589584"/>
      </c:barChart>
      <c:catAx>
        <c:axId val="32858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589584"/>
        <c:crosses val="autoZero"/>
        <c:auto val="1"/>
        <c:lblAlgn val="ctr"/>
        <c:lblOffset val="100"/>
        <c:noMultiLvlLbl val="0"/>
      </c:catAx>
      <c:valAx>
        <c:axId val="32858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58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48-B04F-834F-BC8C38DC84BC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48-B04F-834F-BC8C38DC84BC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148-B04F-834F-BC8C38DC84BC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148-B04F-834F-BC8C38DC84BC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148-B04F-834F-BC8C38DC84BC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148-B04F-834F-BC8C38DC84BC}"/>
              </c:ext>
            </c:extLst>
          </c:dPt>
          <c:cat>
            <c:strRef>
              <c:f>'Übungsaufgabe 2.5'!$A$2:$A$7</c:f>
              <c:strCache>
                <c:ptCount val="6"/>
                <c:pt idx="0">
                  <c:v>weiß</c:v>
                </c:pt>
                <c:pt idx="1">
                  <c:v>gelb</c:v>
                </c:pt>
                <c:pt idx="2">
                  <c:v>grün</c:v>
                </c:pt>
                <c:pt idx="3">
                  <c:v>hellrot</c:v>
                </c:pt>
                <c:pt idx="4">
                  <c:v>orange</c:v>
                </c:pt>
                <c:pt idx="5">
                  <c:v>dunkelrot</c:v>
                </c:pt>
              </c:strCache>
            </c:strRef>
          </c:cat>
          <c:val>
            <c:numRef>
              <c:f>'Übungsaufgabe 2.5'!$D$2:$D$7</c:f>
              <c:numCache>
                <c:formatCode>0.00</c:formatCode>
                <c:ptCount val="6"/>
                <c:pt idx="0">
                  <c:v>15</c:v>
                </c:pt>
                <c:pt idx="1">
                  <c:v>18</c:v>
                </c:pt>
                <c:pt idx="2">
                  <c:v>16</c:v>
                </c:pt>
                <c:pt idx="3">
                  <c:v>15</c:v>
                </c:pt>
                <c:pt idx="4">
                  <c:v>20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48-B04F-834F-BC8C38DC8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8587312"/>
        <c:axId val="328589584"/>
      </c:barChart>
      <c:catAx>
        <c:axId val="32858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589584"/>
        <c:crosses val="autoZero"/>
        <c:auto val="1"/>
        <c:lblAlgn val="ctr"/>
        <c:lblOffset val="100"/>
        <c:noMultiLvlLbl val="0"/>
      </c:catAx>
      <c:valAx>
        <c:axId val="32858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58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'Übungsaufgabe 2.9'!$D$2:$D$10</c:f>
              <c:strCache>
                <c:ptCount val="9"/>
                <c:pt idx="0">
                  <c:v>[250; 299]</c:v>
                </c:pt>
                <c:pt idx="1">
                  <c:v>[300; 349]</c:v>
                </c:pt>
                <c:pt idx="2">
                  <c:v>[350; 399]</c:v>
                </c:pt>
                <c:pt idx="3">
                  <c:v>[401; 450)</c:v>
                </c:pt>
                <c:pt idx="4">
                  <c:v>[451; 500)</c:v>
                </c:pt>
                <c:pt idx="5">
                  <c:v>[501; 550)</c:v>
                </c:pt>
                <c:pt idx="6">
                  <c:v>[551; 600)</c:v>
                </c:pt>
                <c:pt idx="7">
                  <c:v>[601; 650)</c:v>
                </c:pt>
                <c:pt idx="8">
                  <c:v>[651; 700)</c:v>
                </c:pt>
              </c:strCache>
            </c:strRef>
          </c:cat>
          <c:val>
            <c:numRef>
              <c:f>'Übungsaufgabe 2.9'!$G$2:$G$10</c:f>
              <c:numCache>
                <c:formatCode>General</c:formatCode>
                <c:ptCount val="9"/>
                <c:pt idx="0">
                  <c:v>40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9-3744-B847-60617C834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063200"/>
        <c:axId val="329064928"/>
      </c:barChart>
      <c:catAx>
        <c:axId val="32906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064928"/>
        <c:crosses val="autoZero"/>
        <c:auto val="1"/>
        <c:lblAlgn val="ctr"/>
        <c:lblOffset val="100"/>
        <c:noMultiLvlLbl val="0"/>
      </c:catAx>
      <c:valAx>
        <c:axId val="3290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06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'Übungsaufgabe 2.20'!$A$2:$A$6</c:f>
              <c:strCache>
                <c:ptCount val="5"/>
                <c:pt idx="0">
                  <c:v>Kinderkrippe</c:v>
                </c:pt>
                <c:pt idx="1">
                  <c:v>Kindergarten</c:v>
                </c:pt>
                <c:pt idx="2">
                  <c:v>Volksschule (1. bis 4. Schulstufe)</c:v>
                </c:pt>
                <c:pt idx="3">
                  <c:v>Sekundarstufe 1 (5. bis 8. Schulstufe)</c:v>
                </c:pt>
                <c:pt idx="4">
                  <c:v>Sekundarstufe 2 (9. bis 13. Schulstufe)</c:v>
                </c:pt>
              </c:strCache>
            </c:strRef>
          </c:cat>
          <c:val>
            <c:numRef>
              <c:f>'Übungsaufgabe 2.20'!$E$2:$E$6</c:f>
              <c:numCache>
                <c:formatCode>0.00</c:formatCode>
                <c:ptCount val="5"/>
                <c:pt idx="0">
                  <c:v>2.2878228782287824</c:v>
                </c:pt>
                <c:pt idx="1">
                  <c:v>14.760147601476014</c:v>
                </c:pt>
                <c:pt idx="2">
                  <c:v>23.763837638376383</c:v>
                </c:pt>
                <c:pt idx="3">
                  <c:v>26.715867158671585</c:v>
                </c:pt>
                <c:pt idx="4">
                  <c:v>32.472324723247233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8-D446-8993-D033EBEC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0511103"/>
        <c:axId val="830512815"/>
      </c:barChart>
      <c:catAx>
        <c:axId val="83051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512815"/>
        <c:crosses val="autoZero"/>
        <c:auto val="1"/>
        <c:lblAlgn val="ctr"/>
        <c:lblOffset val="100"/>
        <c:noMultiLvlLbl val="0"/>
      </c:catAx>
      <c:valAx>
        <c:axId val="83051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51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'Übungsaufgabe 2.25'!$A$1:$A$12</c:f>
              <c:numCache>
                <c:formatCode>General</c:formatCode>
                <c:ptCount val="12"/>
                <c:pt idx="0">
                  <c:v>4.3</c:v>
                </c:pt>
                <c:pt idx="1">
                  <c:v>5.7</c:v>
                </c:pt>
                <c:pt idx="2">
                  <c:v>5.8</c:v>
                </c:pt>
                <c:pt idx="3">
                  <c:v>9.6</c:v>
                </c:pt>
                <c:pt idx="4">
                  <c:v>14</c:v>
                </c:pt>
                <c:pt idx="5">
                  <c:v>18.100000000000001</c:v>
                </c:pt>
                <c:pt idx="6">
                  <c:v>20.5</c:v>
                </c:pt>
                <c:pt idx="7">
                  <c:v>19.8</c:v>
                </c:pt>
                <c:pt idx="8">
                  <c:v>17.7</c:v>
                </c:pt>
                <c:pt idx="9">
                  <c:v>9.5</c:v>
                </c:pt>
                <c:pt idx="10">
                  <c:v>5.7</c:v>
                </c:pt>
                <c:pt idx="1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3-D343-A1EB-0924E9C31A6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'Übungsaufgabe 2.25'!$C$1:$C$12</c:f>
              <c:numCache>
                <c:formatCode>General</c:formatCode>
                <c:ptCount val="12"/>
                <c:pt idx="0">
                  <c:v>0.5</c:v>
                </c:pt>
                <c:pt idx="1">
                  <c:v>2.9</c:v>
                </c:pt>
                <c:pt idx="2">
                  <c:v>3.7</c:v>
                </c:pt>
                <c:pt idx="3">
                  <c:v>7.5</c:v>
                </c:pt>
                <c:pt idx="4">
                  <c:v>13.3</c:v>
                </c:pt>
                <c:pt idx="5">
                  <c:v>17.100000000000001</c:v>
                </c:pt>
                <c:pt idx="6">
                  <c:v>18.7</c:v>
                </c:pt>
                <c:pt idx="7">
                  <c:v>17.8</c:v>
                </c:pt>
                <c:pt idx="8">
                  <c:v>17.100000000000001</c:v>
                </c:pt>
                <c:pt idx="9">
                  <c:v>8.1999999999999993</c:v>
                </c:pt>
                <c:pt idx="10">
                  <c:v>3.6</c:v>
                </c:pt>
                <c:pt idx="1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D343-A1EB-0924E9C31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0758863"/>
        <c:axId val="830760655"/>
      </c:barChart>
      <c:catAx>
        <c:axId val="830758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760655"/>
        <c:crosses val="autoZero"/>
        <c:auto val="1"/>
        <c:lblAlgn val="ctr"/>
        <c:lblOffset val="100"/>
        <c:noMultiLvlLbl val="0"/>
      </c:catAx>
      <c:valAx>
        <c:axId val="83076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75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254000</xdr:colOff>
      <xdr:row>22</xdr:row>
      <xdr:rowOff>12700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1818A14-E2DC-0233-A725-E27720A89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254000</xdr:colOff>
      <xdr:row>22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A616CAE-8D62-3644-A84B-7C0CB055B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793750</xdr:colOff>
      <xdr:row>0</xdr:row>
      <xdr:rowOff>0</xdr:rowOff>
    </xdr:from>
    <xdr:to>
      <xdr:col>15</xdr:col>
      <xdr:colOff>165100</xdr:colOff>
      <xdr:row>13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79D057F-755B-CD2B-746E-772D1E762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0</xdr:rowOff>
    </xdr:from>
    <xdr:to>
      <xdr:col>2</xdr:col>
      <xdr:colOff>82550</xdr:colOff>
      <xdr:row>18</xdr:row>
      <xdr:rowOff>203200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DE065E6-B7F3-1DB8-C20F-3E7019973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0</xdr:rowOff>
    </xdr:from>
    <xdr:to>
      <xdr:col>7</xdr:col>
      <xdr:colOff>577850</xdr:colOff>
      <xdr:row>10</xdr:row>
      <xdr:rowOff>203200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648BC5A-57DD-BAF9-B4F9-43592EDA5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4BC-D406-2A4A-BE66-C4E88D1C5E08}">
  <dimension ref="A1:D8"/>
  <sheetViews>
    <sheetView showGridLines="0" workbookViewId="0">
      <selection activeCell="K20" sqref="K20"/>
    </sheetView>
  </sheetViews>
  <sheetFormatPr baseColWidth="10" defaultRowHeight="16"/>
  <cols>
    <col min="1" max="1" width="30" style="2" customWidth="1"/>
    <col min="2" max="2" width="26.6640625" style="2" customWidth="1"/>
    <col min="3" max="3" width="18.5" style="2" customWidth="1"/>
    <col min="4" max="4" width="21.83203125" style="2" customWidth="1"/>
    <col min="5" max="16384" width="10.83203125" style="2"/>
  </cols>
  <sheetData>
    <row r="1" spans="1:4">
      <c r="A1" s="8" t="s">
        <v>6</v>
      </c>
      <c r="B1" s="9" t="s">
        <v>7</v>
      </c>
      <c r="C1" s="9" t="s">
        <v>14</v>
      </c>
      <c r="D1" s="10" t="s">
        <v>15</v>
      </c>
    </row>
    <row r="2" spans="1:4">
      <c r="A2" s="6" t="s">
        <v>8</v>
      </c>
      <c r="B2" s="4">
        <v>246</v>
      </c>
      <c r="C2" s="4">
        <f>B2/$B$8</f>
        <v>0.34696755994358253</v>
      </c>
      <c r="D2" s="7">
        <f>C2*100</f>
        <v>34.696755994358256</v>
      </c>
    </row>
    <row r="3" spans="1:4">
      <c r="A3" s="6" t="s">
        <v>9</v>
      </c>
      <c r="B3" s="4">
        <v>153</v>
      </c>
      <c r="C3" s="4">
        <f t="shared" ref="C3:C7" si="0">B3/$B$8</f>
        <v>0.2157968970380818</v>
      </c>
      <c r="D3" s="7">
        <f t="shared" ref="D3:D7" si="1">C3*100</f>
        <v>21.579689703808182</v>
      </c>
    </row>
    <row r="4" spans="1:4">
      <c r="A4" s="6" t="s">
        <v>10</v>
      </c>
      <c r="B4" s="4">
        <v>94</v>
      </c>
      <c r="C4" s="4">
        <f t="shared" si="0"/>
        <v>0.13258110014104371</v>
      </c>
      <c r="D4" s="7">
        <f t="shared" si="1"/>
        <v>13.258110014104371</v>
      </c>
    </row>
    <row r="5" spans="1:4">
      <c r="A5" s="6" t="s">
        <v>11</v>
      </c>
      <c r="B5" s="4">
        <v>80</v>
      </c>
      <c r="C5" s="4">
        <f t="shared" si="0"/>
        <v>0.11283497884344147</v>
      </c>
      <c r="D5" s="7">
        <f t="shared" si="1"/>
        <v>11.283497884344147</v>
      </c>
    </row>
    <row r="6" spans="1:4">
      <c r="A6" s="6" t="s">
        <v>12</v>
      </c>
      <c r="B6" s="4">
        <v>69</v>
      </c>
      <c r="C6" s="4">
        <f t="shared" si="0"/>
        <v>9.7320169252468267E-2</v>
      </c>
      <c r="D6" s="7">
        <f t="shared" si="1"/>
        <v>9.7320169252468265</v>
      </c>
    </row>
    <row r="7" spans="1:4" ht="17" thickBot="1">
      <c r="A7" s="13" t="s">
        <v>13</v>
      </c>
      <c r="B7" s="14">
        <v>67</v>
      </c>
      <c r="C7" s="14">
        <f t="shared" si="0"/>
        <v>9.4499294781382234E-2</v>
      </c>
      <c r="D7" s="15">
        <f t="shared" si="1"/>
        <v>9.4499294781382233</v>
      </c>
    </row>
    <row r="8" spans="1:4" ht="18" thickTop="1" thickBot="1">
      <c r="A8" s="11" t="s">
        <v>16</v>
      </c>
      <c r="B8" s="12">
        <f>SUM(B2:B7)</f>
        <v>709</v>
      </c>
      <c r="C8" s="12">
        <f>SUM(C2:C7)</f>
        <v>1</v>
      </c>
      <c r="D8" s="16">
        <f>SUM(D2:D7)</f>
        <v>100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AF08-D517-C04F-93EE-976EE1BC7E52}">
  <dimension ref="A1:D8"/>
  <sheetViews>
    <sheetView showGridLines="0" workbookViewId="0">
      <selection activeCell="D17" sqref="D17"/>
    </sheetView>
  </sheetViews>
  <sheetFormatPr baseColWidth="10" defaultRowHeight="16"/>
  <cols>
    <col min="1" max="1" width="30" style="2" customWidth="1"/>
    <col min="2" max="2" width="26.6640625" style="2" customWidth="1"/>
    <col min="3" max="3" width="18.5" style="2" customWidth="1"/>
    <col min="4" max="4" width="21.83203125" style="2" customWidth="1"/>
    <col min="5" max="16384" width="10.83203125" style="2"/>
  </cols>
  <sheetData>
    <row r="1" spans="1:4">
      <c r="A1" s="8" t="s">
        <v>17</v>
      </c>
      <c r="B1" s="9" t="s">
        <v>18</v>
      </c>
      <c r="C1" s="9" t="s">
        <v>14</v>
      </c>
      <c r="D1" s="10" t="s">
        <v>15</v>
      </c>
    </row>
    <row r="2" spans="1:4">
      <c r="A2" s="6" t="s">
        <v>0</v>
      </c>
      <c r="B2" s="4">
        <v>30</v>
      </c>
      <c r="C2" s="4">
        <f>B2/$B$8</f>
        <v>0.15</v>
      </c>
      <c r="D2" s="7">
        <f>C2*100</f>
        <v>15</v>
      </c>
    </row>
    <row r="3" spans="1:4">
      <c r="A3" s="6" t="s">
        <v>1</v>
      </c>
      <c r="B3" s="4">
        <v>36</v>
      </c>
      <c r="C3" s="4">
        <f t="shared" ref="C3:C7" si="0">B3/$B$8</f>
        <v>0.18</v>
      </c>
      <c r="D3" s="7">
        <f t="shared" ref="D3:D7" si="1">C3*100</f>
        <v>18</v>
      </c>
    </row>
    <row r="4" spans="1:4">
      <c r="A4" s="6" t="s">
        <v>5</v>
      </c>
      <c r="B4" s="4">
        <v>32</v>
      </c>
      <c r="C4" s="4">
        <f t="shared" si="0"/>
        <v>0.16</v>
      </c>
      <c r="D4" s="7">
        <f t="shared" si="1"/>
        <v>16</v>
      </c>
    </row>
    <row r="5" spans="1:4">
      <c r="A5" s="6" t="s">
        <v>3</v>
      </c>
      <c r="B5" s="4">
        <v>30</v>
      </c>
      <c r="C5" s="4">
        <f t="shared" si="0"/>
        <v>0.15</v>
      </c>
      <c r="D5" s="7">
        <f t="shared" si="1"/>
        <v>15</v>
      </c>
    </row>
    <row r="6" spans="1:4">
      <c r="A6" s="6" t="s">
        <v>2</v>
      </c>
      <c r="B6" s="4">
        <v>40</v>
      </c>
      <c r="C6" s="4">
        <f t="shared" si="0"/>
        <v>0.2</v>
      </c>
      <c r="D6" s="7">
        <f t="shared" si="1"/>
        <v>20</v>
      </c>
    </row>
    <row r="7" spans="1:4" ht="17" thickBot="1">
      <c r="A7" s="13" t="s">
        <v>4</v>
      </c>
      <c r="B7" s="14">
        <v>32</v>
      </c>
      <c r="C7" s="14">
        <f t="shared" si="0"/>
        <v>0.16</v>
      </c>
      <c r="D7" s="15">
        <f t="shared" si="1"/>
        <v>16</v>
      </c>
    </row>
    <row r="8" spans="1:4" ht="18" thickTop="1" thickBot="1">
      <c r="A8" s="11" t="s">
        <v>16</v>
      </c>
      <c r="B8" s="12">
        <f>SUM(B2:B7)</f>
        <v>200</v>
      </c>
      <c r="C8" s="12">
        <f>SUM(C2:C7)</f>
        <v>1</v>
      </c>
      <c r="D8" s="16">
        <f>SUM(D2:D7)</f>
        <v>100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1DAD-EC93-7B45-B64A-1940CAB51E3C}">
  <dimension ref="A1:D8"/>
  <sheetViews>
    <sheetView showGridLines="0" workbookViewId="0">
      <selection activeCell="A2" sqref="A2:B7"/>
    </sheetView>
  </sheetViews>
  <sheetFormatPr baseColWidth="10" defaultRowHeight="16"/>
  <cols>
    <col min="1" max="1" width="30" style="2" customWidth="1"/>
    <col min="2" max="2" width="26.6640625" style="2" customWidth="1"/>
    <col min="3" max="3" width="18.5" style="2" customWidth="1"/>
    <col min="4" max="4" width="21.83203125" style="2" customWidth="1"/>
    <col min="5" max="16384" width="10.83203125" style="2"/>
  </cols>
  <sheetData>
    <row r="1" spans="1:4">
      <c r="A1" s="8" t="s">
        <v>19</v>
      </c>
      <c r="B1" s="9" t="s">
        <v>18</v>
      </c>
      <c r="C1" s="9" t="s">
        <v>14</v>
      </c>
      <c r="D1" s="10" t="s">
        <v>15</v>
      </c>
    </row>
    <row r="2" spans="1:4">
      <c r="A2" s="6">
        <v>1</v>
      </c>
      <c r="B2" s="4">
        <v>3</v>
      </c>
      <c r="C2" s="4">
        <f>B2/$B$8</f>
        <v>0.10344827586206896</v>
      </c>
      <c r="D2" s="7">
        <f>C2*100</f>
        <v>10.344827586206897</v>
      </c>
    </row>
    <row r="3" spans="1:4">
      <c r="A3" s="6">
        <v>2</v>
      </c>
      <c r="B3" s="4">
        <v>2</v>
      </c>
      <c r="C3" s="4">
        <f t="shared" ref="C3:C7" si="0">B3/$B$8</f>
        <v>6.8965517241379309E-2</v>
      </c>
      <c r="D3" s="7">
        <f t="shared" ref="D3:D7" si="1">C3*100</f>
        <v>6.8965517241379306</v>
      </c>
    </row>
    <row r="4" spans="1:4">
      <c r="A4" s="6">
        <v>3</v>
      </c>
      <c r="B4" s="4">
        <v>9</v>
      </c>
      <c r="C4" s="4">
        <f t="shared" si="0"/>
        <v>0.31034482758620691</v>
      </c>
      <c r="D4" s="7">
        <f t="shared" si="1"/>
        <v>31.03448275862069</v>
      </c>
    </row>
    <row r="5" spans="1:4">
      <c r="A5" s="6">
        <v>4</v>
      </c>
      <c r="B5" s="4">
        <v>6</v>
      </c>
      <c r="C5" s="4">
        <f t="shared" si="0"/>
        <v>0.20689655172413793</v>
      </c>
      <c r="D5" s="7">
        <f t="shared" si="1"/>
        <v>20.689655172413794</v>
      </c>
    </row>
    <row r="6" spans="1:4">
      <c r="A6" s="6">
        <v>5</v>
      </c>
      <c r="B6" s="4">
        <v>7</v>
      </c>
      <c r="C6" s="4">
        <f t="shared" si="0"/>
        <v>0.2413793103448276</v>
      </c>
      <c r="D6" s="7">
        <f t="shared" si="1"/>
        <v>24.137931034482758</v>
      </c>
    </row>
    <row r="7" spans="1:4" ht="17" thickBot="1">
      <c r="A7" s="13">
        <v>6</v>
      </c>
      <c r="B7" s="14">
        <v>2</v>
      </c>
      <c r="C7" s="14">
        <f t="shared" si="0"/>
        <v>6.8965517241379309E-2</v>
      </c>
      <c r="D7" s="15">
        <f t="shared" si="1"/>
        <v>6.8965517241379306</v>
      </c>
    </row>
    <row r="8" spans="1:4" ht="18" thickTop="1" thickBot="1">
      <c r="A8" s="11" t="s">
        <v>16</v>
      </c>
      <c r="B8" s="12">
        <f>SUM(B2:B7)</f>
        <v>29</v>
      </c>
      <c r="C8" s="12">
        <f>SUM(C2:C7)</f>
        <v>1</v>
      </c>
      <c r="D8" s="16">
        <f>SUM(D2:D7)</f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2BB0-9A5B-8A46-9DFB-4B65F885A106}">
  <dimension ref="A1:D9"/>
  <sheetViews>
    <sheetView showGridLines="0" workbookViewId="0">
      <selection activeCell="D14" sqref="D14"/>
    </sheetView>
  </sheetViews>
  <sheetFormatPr baseColWidth="10" defaultRowHeight="16"/>
  <cols>
    <col min="1" max="1" width="30" style="2" customWidth="1"/>
    <col min="2" max="2" width="26.6640625" style="2" customWidth="1"/>
    <col min="3" max="3" width="18.5" style="2" customWidth="1"/>
    <col min="4" max="4" width="21.83203125" style="2" customWidth="1"/>
    <col min="5" max="16384" width="10.83203125" style="2"/>
  </cols>
  <sheetData>
    <row r="1" spans="1:4">
      <c r="A1" s="8" t="s">
        <v>20</v>
      </c>
      <c r="B1" s="9" t="s">
        <v>18</v>
      </c>
      <c r="C1" s="9" t="s">
        <v>14</v>
      </c>
      <c r="D1" s="10" t="s">
        <v>15</v>
      </c>
    </row>
    <row r="2" spans="1:4">
      <c r="A2" s="6" t="s">
        <v>21</v>
      </c>
      <c r="B2" s="4">
        <v>110</v>
      </c>
      <c r="C2" s="4">
        <f>B2/$B$6</f>
        <v>0.73333333333333328</v>
      </c>
      <c r="D2" s="7">
        <f>C2*100</f>
        <v>73.333333333333329</v>
      </c>
    </row>
    <row r="3" spans="1:4">
      <c r="A3" s="6" t="s">
        <v>22</v>
      </c>
      <c r="B3" s="4">
        <v>20</v>
      </c>
      <c r="C3" s="4">
        <f>B3/$B$6</f>
        <v>0.13333333333333333</v>
      </c>
      <c r="D3" s="7">
        <f t="shared" ref="D3:D5" si="0">C3*100</f>
        <v>13.333333333333334</v>
      </c>
    </row>
    <row r="4" spans="1:4">
      <c r="A4" s="6" t="s">
        <v>23</v>
      </c>
      <c r="B4" s="4">
        <v>15</v>
      </c>
      <c r="C4" s="4">
        <f>B4/$B$6</f>
        <v>0.1</v>
      </c>
      <c r="D4" s="7">
        <f t="shared" si="0"/>
        <v>10</v>
      </c>
    </row>
    <row r="5" spans="1:4" ht="17" thickBot="1">
      <c r="A5" s="13" t="s">
        <v>24</v>
      </c>
      <c r="B5" s="14">
        <v>5</v>
      </c>
      <c r="C5" s="14">
        <f>B5/$B$6</f>
        <v>3.3333333333333333E-2</v>
      </c>
      <c r="D5" s="15">
        <f t="shared" si="0"/>
        <v>3.3333333333333335</v>
      </c>
    </row>
    <row r="6" spans="1:4" ht="18" thickTop="1" thickBot="1">
      <c r="A6" s="11" t="s">
        <v>16</v>
      </c>
      <c r="B6" s="12">
        <f>SUM(B2:B5)</f>
        <v>150</v>
      </c>
      <c r="C6" s="12">
        <f>SUM(C2:C5)</f>
        <v>0.99999999999999989</v>
      </c>
      <c r="D6" s="16">
        <f>SUM(D2:D5)</f>
        <v>99.999999999999986</v>
      </c>
    </row>
    <row r="8" spans="1:4">
      <c r="A8" s="2" t="s">
        <v>25</v>
      </c>
      <c r="B8" s="3">
        <f>SUM(D2:D4)</f>
        <v>96.666666666666657</v>
      </c>
    </row>
    <row r="9" spans="1:4">
      <c r="A9" s="2" t="s">
        <v>26</v>
      </c>
      <c r="B9" s="3">
        <f>D5</f>
        <v>3.3333333333333335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B47A-470B-804D-A79A-AB39AA92FB51}">
  <dimension ref="A1:G21"/>
  <sheetViews>
    <sheetView showGridLines="0" workbookViewId="0">
      <selection activeCell="D5" sqref="D5"/>
    </sheetView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 ht="17" thickBot="1">
      <c r="D1" s="30" t="s">
        <v>27</v>
      </c>
      <c r="E1" s="31" t="s">
        <v>18</v>
      </c>
      <c r="F1" s="31" t="s">
        <v>34</v>
      </c>
      <c r="G1" s="32" t="s">
        <v>35</v>
      </c>
    </row>
    <row r="2" spans="1:7" ht="17" thickTop="1">
      <c r="A2" s="19">
        <v>310</v>
      </c>
      <c r="B2" s="19" cm="1">
        <f t="array" ref="B2:B21">_xlfn._xlws.SORT(A2:A21)</f>
        <v>250</v>
      </c>
      <c r="C2" s="20"/>
      <c r="D2" s="33" t="s">
        <v>59</v>
      </c>
      <c r="E2" s="28">
        <v>8</v>
      </c>
      <c r="F2" s="28">
        <f>E2/$E$11</f>
        <v>0.4</v>
      </c>
      <c r="G2" s="29">
        <f>F2*100</f>
        <v>40</v>
      </c>
    </row>
    <row r="3" spans="1:7">
      <c r="A3" s="20">
        <v>480</v>
      </c>
      <c r="B3" s="19">
        <v>260</v>
      </c>
      <c r="C3" s="20"/>
      <c r="D3" s="34" t="s">
        <v>60</v>
      </c>
      <c r="E3" s="21">
        <v>3</v>
      </c>
      <c r="F3" s="21">
        <f t="shared" ref="F3:F10" si="0">E3/$E$11</f>
        <v>0.15</v>
      </c>
      <c r="G3" s="22">
        <f t="shared" ref="G3:G11" si="1">F3*100</f>
        <v>15</v>
      </c>
    </row>
    <row r="4" spans="1:7">
      <c r="A4" s="20">
        <v>260</v>
      </c>
      <c r="B4" s="19">
        <v>260</v>
      </c>
      <c r="C4" s="20"/>
      <c r="D4" s="34" t="s">
        <v>61</v>
      </c>
      <c r="E4" s="21">
        <v>2</v>
      </c>
      <c r="F4" s="21">
        <f t="shared" si="0"/>
        <v>0.1</v>
      </c>
      <c r="G4" s="22">
        <f t="shared" si="1"/>
        <v>10</v>
      </c>
    </row>
    <row r="5" spans="1:7">
      <c r="A5" s="20">
        <v>270</v>
      </c>
      <c r="B5" s="19">
        <v>270</v>
      </c>
      <c r="C5" s="20"/>
      <c r="D5" s="34" t="s">
        <v>28</v>
      </c>
      <c r="E5" s="21">
        <v>3</v>
      </c>
      <c r="F5" s="21">
        <f t="shared" si="0"/>
        <v>0.15</v>
      </c>
      <c r="G5" s="22">
        <f t="shared" si="1"/>
        <v>15</v>
      </c>
    </row>
    <row r="6" spans="1:7">
      <c r="A6" s="19">
        <v>350</v>
      </c>
      <c r="B6" s="19">
        <v>295</v>
      </c>
      <c r="C6" s="20"/>
      <c r="D6" s="34" t="s">
        <v>29</v>
      </c>
      <c r="E6" s="21">
        <v>3</v>
      </c>
      <c r="F6" s="21">
        <f t="shared" si="0"/>
        <v>0.15</v>
      </c>
      <c r="G6" s="22">
        <f t="shared" si="1"/>
        <v>15</v>
      </c>
    </row>
    <row r="7" spans="1:7">
      <c r="A7" s="19">
        <v>260</v>
      </c>
      <c r="B7" s="19">
        <v>300</v>
      </c>
      <c r="C7" s="20"/>
      <c r="D7" s="34" t="s">
        <v>30</v>
      </c>
      <c r="E7" s="21">
        <v>0</v>
      </c>
      <c r="F7" s="21">
        <f t="shared" si="0"/>
        <v>0</v>
      </c>
      <c r="G7" s="22">
        <f t="shared" si="1"/>
        <v>0</v>
      </c>
    </row>
    <row r="8" spans="1:7">
      <c r="A8" s="19">
        <v>480</v>
      </c>
      <c r="B8" s="19">
        <v>300</v>
      </c>
      <c r="D8" s="34" t="s">
        <v>31</v>
      </c>
      <c r="E8" s="21">
        <v>0</v>
      </c>
      <c r="F8" s="21">
        <f t="shared" si="0"/>
        <v>0</v>
      </c>
      <c r="G8" s="22">
        <f t="shared" si="1"/>
        <v>0</v>
      </c>
    </row>
    <row r="9" spans="1:7">
      <c r="A9" s="19">
        <v>500</v>
      </c>
      <c r="B9" s="19">
        <v>300</v>
      </c>
      <c r="D9" s="34" t="s">
        <v>32</v>
      </c>
      <c r="E9" s="21">
        <v>0</v>
      </c>
      <c r="F9" s="21">
        <f t="shared" si="0"/>
        <v>0</v>
      </c>
      <c r="G9" s="22">
        <f t="shared" si="1"/>
        <v>0</v>
      </c>
    </row>
    <row r="10" spans="1:7" ht="17" thickBot="1">
      <c r="A10" s="19">
        <v>680</v>
      </c>
      <c r="B10" s="19">
        <v>310</v>
      </c>
      <c r="D10" s="35" t="s">
        <v>33</v>
      </c>
      <c r="E10" s="26">
        <v>1</v>
      </c>
      <c r="F10" s="26">
        <f t="shared" si="0"/>
        <v>0.05</v>
      </c>
      <c r="G10" s="27">
        <f t="shared" si="1"/>
        <v>5</v>
      </c>
    </row>
    <row r="11" spans="1:7" ht="18" thickTop="1" thickBot="1">
      <c r="A11" s="19">
        <v>430</v>
      </c>
      <c r="B11" s="19">
        <v>320</v>
      </c>
      <c r="D11" s="23"/>
      <c r="E11" s="24">
        <f>SUM(E2:E10)</f>
        <v>20</v>
      </c>
      <c r="F11" s="24">
        <f>SUM(F2:F10)</f>
        <v>1</v>
      </c>
      <c r="G11" s="25">
        <f t="shared" si="1"/>
        <v>100</v>
      </c>
    </row>
    <row r="12" spans="1:7">
      <c r="A12" s="19">
        <v>320</v>
      </c>
      <c r="B12" s="19">
        <v>350</v>
      </c>
    </row>
    <row r="13" spans="1:7">
      <c r="A13" s="19">
        <v>295</v>
      </c>
      <c r="B13" s="19">
        <v>360</v>
      </c>
    </row>
    <row r="14" spans="1:7">
      <c r="A14" s="19">
        <v>370</v>
      </c>
      <c r="B14" s="19">
        <v>370</v>
      </c>
    </row>
    <row r="15" spans="1:7">
      <c r="A15" s="19">
        <v>300</v>
      </c>
      <c r="B15" s="19">
        <v>410</v>
      </c>
    </row>
    <row r="16" spans="1:7">
      <c r="A16" s="19">
        <v>300</v>
      </c>
      <c r="B16" s="19">
        <v>430</v>
      </c>
    </row>
    <row r="17" spans="1:2">
      <c r="A17" s="19">
        <v>360</v>
      </c>
      <c r="B17" s="19">
        <v>450</v>
      </c>
    </row>
    <row r="18" spans="1:2">
      <c r="A18" s="19">
        <v>250</v>
      </c>
      <c r="B18" s="19">
        <v>480</v>
      </c>
    </row>
    <row r="19" spans="1:2">
      <c r="A19" s="19">
        <v>410</v>
      </c>
      <c r="B19" s="19">
        <v>480</v>
      </c>
    </row>
    <row r="20" spans="1:2">
      <c r="A20" s="19">
        <v>450</v>
      </c>
      <c r="B20" s="19">
        <v>500</v>
      </c>
    </row>
    <row r="21" spans="1:2">
      <c r="A21" s="19">
        <v>300</v>
      </c>
      <c r="B21" s="19">
        <v>680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3C7A-1934-FD4E-941C-005E05B9C950}">
  <dimension ref="A1:G22"/>
  <sheetViews>
    <sheetView showGridLines="0" workbookViewId="0">
      <selection activeCell="A2" sqref="A2"/>
    </sheetView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1+LOG(374, 2)</f>
        <v>9.5468944598876373</v>
      </c>
      <c r="B1" s="20"/>
      <c r="C1" s="20"/>
      <c r="D1" s="36"/>
      <c r="E1" s="36"/>
      <c r="F1" s="36"/>
      <c r="G1" s="36"/>
    </row>
    <row r="2" spans="1:7">
      <c r="A2" s="20"/>
      <c r="B2" s="20"/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36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498-A5B0-1A42-AF7F-F3CAA63667F7}">
  <dimension ref="A1:G22"/>
  <sheetViews>
    <sheetView showGridLines="0" workbookViewId="0"/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SQRT(250)</f>
        <v>15.811388300841896</v>
      </c>
      <c r="B1" s="20"/>
      <c r="C1" s="20"/>
      <c r="D1" s="36"/>
      <c r="E1" s="36"/>
      <c r="F1" s="36"/>
      <c r="G1" s="36"/>
    </row>
    <row r="2" spans="1:7">
      <c r="A2" s="20"/>
      <c r="B2" s="20"/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36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CA25-56C3-1148-9CD8-3CDD2B0C4806}">
  <dimension ref="A1:G22"/>
  <sheetViews>
    <sheetView showGridLines="0" workbookViewId="0"/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(70-10)/10</f>
        <v>6</v>
      </c>
      <c r="B1" s="20"/>
      <c r="C1" s="20"/>
      <c r="D1" s="36"/>
      <c r="E1" s="36"/>
      <c r="F1" s="36"/>
      <c r="G1" s="36"/>
    </row>
    <row r="2" spans="1:7">
      <c r="A2" s="20"/>
      <c r="B2" s="20"/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36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2C7B-F011-614B-B110-A8736D9DE43C}">
  <dimension ref="A1:G22"/>
  <sheetViews>
    <sheetView showGridLines="0" workbookViewId="0">
      <selection activeCell="A2" sqref="A2"/>
    </sheetView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1+LOG(400, 2)</f>
        <v>9.6438561897747253</v>
      </c>
      <c r="B1" s="20" t="s">
        <v>36</v>
      </c>
      <c r="C1" s="20"/>
      <c r="D1" s="36"/>
      <c r="E1" s="36"/>
      <c r="F1" s="36"/>
      <c r="G1" s="36"/>
    </row>
    <row r="2" spans="1:7">
      <c r="A2" s="20">
        <f>SQRT(400)</f>
        <v>20</v>
      </c>
      <c r="B2" s="20" t="s">
        <v>37</v>
      </c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36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0EFA-CBD5-B548-8EF2-2E2D43E761BB}">
  <dimension ref="A1:G22"/>
  <sheetViews>
    <sheetView showGridLines="0" workbookViewId="0">
      <selection activeCell="B2" sqref="B2"/>
    </sheetView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(45-15)/8</f>
        <v>3.75</v>
      </c>
      <c r="B1" s="20"/>
      <c r="C1" s="20"/>
      <c r="D1" s="36"/>
      <c r="E1" s="36"/>
      <c r="F1" s="36"/>
      <c r="G1" s="36"/>
    </row>
    <row r="2" spans="1:7">
      <c r="A2" s="20"/>
      <c r="B2" s="20"/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36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B33C-4B6C-804D-B5F9-37F7FE28E6C1}">
  <dimension ref="A1:G22"/>
  <sheetViews>
    <sheetView showGridLines="0" workbookViewId="0">
      <selection sqref="A1:B2"/>
    </sheetView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1+LOG(20, 2)</f>
        <v>5.3219280948873626</v>
      </c>
      <c r="B1" s="20" t="s">
        <v>36</v>
      </c>
      <c r="C1" s="20"/>
      <c r="D1" s="36"/>
      <c r="E1" s="36"/>
      <c r="F1" s="36"/>
      <c r="G1" s="36"/>
    </row>
    <row r="2" spans="1:7">
      <c r="A2" s="20">
        <f>SQRT(20)</f>
        <v>4.4721359549995796</v>
      </c>
      <c r="B2" s="20" t="s">
        <v>37</v>
      </c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36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CDC9-0B50-EE4D-BF45-1E96A65CADBA}">
  <dimension ref="A1:G21"/>
  <sheetViews>
    <sheetView showGridLines="0" workbookViewId="0">
      <selection activeCell="A2" sqref="A2"/>
    </sheetView>
  </sheetViews>
  <sheetFormatPr baseColWidth="10" defaultRowHeight="16"/>
  <cols>
    <col min="1" max="1" width="30" style="19" customWidth="1"/>
    <col min="2" max="2" width="18.5" style="19" customWidth="1"/>
    <col min="3" max="3" width="21.83203125" style="19" customWidth="1"/>
    <col min="4" max="6" width="10.83203125" style="19"/>
    <col min="7" max="7" width="19.83203125" style="19" customWidth="1"/>
    <col min="8" max="16384" width="10.83203125" style="19"/>
  </cols>
  <sheetData>
    <row r="1" spans="1:7">
      <c r="A1" s="20">
        <f>SQRT(5000)</f>
        <v>70.710678118654755</v>
      </c>
      <c r="B1" s="20" t="s">
        <v>37</v>
      </c>
      <c r="C1" s="20"/>
      <c r="D1" s="36"/>
      <c r="E1" s="20"/>
      <c r="F1" s="20"/>
      <c r="G1" s="20"/>
    </row>
    <row r="2" spans="1:7">
      <c r="A2" s="20">
        <f>(2000-100)/70</f>
        <v>27.142857142857142</v>
      </c>
      <c r="B2" s="20" t="s">
        <v>38</v>
      </c>
      <c r="C2" s="20"/>
      <c r="D2" s="36"/>
      <c r="E2" s="20"/>
      <c r="F2" s="20"/>
      <c r="G2" s="20"/>
    </row>
    <row r="3" spans="1:7">
      <c r="A3" s="20"/>
      <c r="B3" s="20"/>
      <c r="C3" s="20"/>
      <c r="D3" s="36"/>
      <c r="E3" s="20"/>
      <c r="F3" s="20"/>
      <c r="G3" s="20"/>
    </row>
    <row r="4" spans="1:7">
      <c r="A4" s="20"/>
      <c r="B4" s="20"/>
      <c r="C4" s="20"/>
      <c r="D4" s="36"/>
      <c r="E4" s="20"/>
      <c r="F4" s="20"/>
      <c r="G4" s="20"/>
    </row>
    <row r="5" spans="1:7">
      <c r="A5" s="20"/>
      <c r="B5" s="20"/>
      <c r="C5" s="20"/>
      <c r="D5" s="36"/>
      <c r="E5" s="20"/>
      <c r="F5" s="20"/>
      <c r="G5" s="20"/>
    </row>
    <row r="6" spans="1:7">
      <c r="A6" s="20"/>
      <c r="B6" s="20"/>
      <c r="C6" s="20"/>
      <c r="D6" s="36"/>
      <c r="E6" s="20"/>
      <c r="F6" s="20"/>
      <c r="G6" s="20"/>
    </row>
    <row r="7" spans="1:7">
      <c r="A7" s="20"/>
      <c r="B7" s="20"/>
      <c r="C7" s="20"/>
      <c r="D7" s="36"/>
      <c r="E7" s="20"/>
      <c r="F7" s="20"/>
      <c r="G7" s="20"/>
    </row>
    <row r="8" spans="1:7">
      <c r="A8" s="20"/>
      <c r="B8" s="20"/>
      <c r="C8" s="20"/>
      <c r="D8" s="36"/>
      <c r="E8" s="20"/>
      <c r="F8" s="20"/>
      <c r="G8" s="20"/>
    </row>
    <row r="9" spans="1:7">
      <c r="A9" s="20"/>
      <c r="B9" s="20"/>
      <c r="C9" s="20"/>
      <c r="D9" s="36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1A01-C3A9-814E-B7C9-2524149EE847}">
  <dimension ref="A1:G57"/>
  <sheetViews>
    <sheetView showGridLines="0" workbookViewId="0">
      <selection activeCell="E4" sqref="E4"/>
    </sheetView>
  </sheetViews>
  <sheetFormatPr baseColWidth="10" defaultRowHeight="16"/>
  <cols>
    <col min="1" max="1" width="30" style="38" customWidth="1"/>
    <col min="2" max="2" width="18.5" style="38" customWidth="1"/>
    <col min="3" max="3" width="21.83203125" style="38" customWidth="1"/>
    <col min="4" max="6" width="10.83203125" style="38"/>
    <col min="7" max="7" width="19.83203125" style="38" customWidth="1"/>
    <col min="8" max="16384" width="10.83203125" style="38"/>
  </cols>
  <sheetData>
    <row r="1" spans="1:7">
      <c r="A1" s="37"/>
      <c r="B1" s="37"/>
      <c r="C1" s="37"/>
      <c r="D1" s="37"/>
      <c r="E1" s="37" t="s">
        <v>38</v>
      </c>
      <c r="F1" s="37"/>
      <c r="G1" s="37"/>
    </row>
    <row r="2" spans="1:7">
      <c r="A2" s="39">
        <v>81</v>
      </c>
      <c r="B2" s="37" cm="1">
        <f t="array" ref="B2:B57">_xlfn._xlws.SORT(A2:A57)</f>
        <v>81</v>
      </c>
      <c r="C2" s="20">
        <f>1+LOG(56, 2)</f>
        <v>6.8073549220576046</v>
      </c>
      <c r="D2" s="20" t="s">
        <v>36</v>
      </c>
      <c r="E2" s="37">
        <f>(MAX(ALL)-MIN(ALL))/7</f>
        <v>27.428571428571427</v>
      </c>
      <c r="F2" s="37"/>
      <c r="G2" s="37"/>
    </row>
    <row r="3" spans="1:7">
      <c r="A3" s="37">
        <v>84</v>
      </c>
      <c r="B3" s="37">
        <v>84</v>
      </c>
      <c r="C3" s="20">
        <f>SQRT(56)</f>
        <v>7.4833147735478827</v>
      </c>
      <c r="D3" s="20" t="s">
        <v>37</v>
      </c>
      <c r="E3" s="37">
        <f>(MAX(ALL)-MIN(ALL))/8</f>
        <v>24</v>
      </c>
      <c r="F3" s="37"/>
      <c r="G3" s="37"/>
    </row>
    <row r="4" spans="1:7">
      <c r="A4" s="37">
        <v>91</v>
      </c>
      <c r="B4" s="37">
        <v>91</v>
      </c>
      <c r="C4" s="37"/>
      <c r="D4" s="37"/>
      <c r="E4" s="37"/>
      <c r="F4" s="37"/>
      <c r="G4" s="37"/>
    </row>
    <row r="5" spans="1:7">
      <c r="A5" s="37">
        <v>92</v>
      </c>
      <c r="B5" s="37">
        <v>92</v>
      </c>
      <c r="C5" s="37"/>
      <c r="D5" s="37"/>
      <c r="E5" s="37"/>
      <c r="F5" s="37"/>
      <c r="G5" s="37"/>
    </row>
    <row r="6" spans="1:7">
      <c r="A6" s="37">
        <v>94</v>
      </c>
      <c r="B6" s="37">
        <v>94</v>
      </c>
      <c r="C6" s="37"/>
      <c r="D6" s="37"/>
      <c r="E6" s="37"/>
      <c r="F6" s="37"/>
      <c r="G6" s="37"/>
    </row>
    <row r="7" spans="1:7">
      <c r="A7" s="37">
        <v>99</v>
      </c>
      <c r="B7" s="37">
        <v>99</v>
      </c>
      <c r="C7" s="37"/>
      <c r="D7" s="37"/>
      <c r="E7" s="37"/>
      <c r="F7" s="37"/>
      <c r="G7" s="37"/>
    </row>
    <row r="8" spans="1:7">
      <c r="A8" s="37">
        <v>101</v>
      </c>
      <c r="B8" s="37">
        <v>101</v>
      </c>
      <c r="C8" s="37"/>
      <c r="D8" s="37"/>
      <c r="E8" s="37"/>
      <c r="F8" s="37"/>
      <c r="G8" s="37"/>
    </row>
    <row r="9" spans="1:7">
      <c r="A9" s="38">
        <v>106</v>
      </c>
      <c r="B9" s="37">
        <v>106</v>
      </c>
      <c r="C9" s="37"/>
      <c r="D9" s="37"/>
      <c r="E9" s="37"/>
      <c r="F9" s="37"/>
      <c r="G9" s="37"/>
    </row>
    <row r="10" spans="1:7">
      <c r="A10" s="38">
        <v>109</v>
      </c>
      <c r="B10" s="37">
        <v>109</v>
      </c>
      <c r="C10" s="37"/>
      <c r="D10" s="37"/>
      <c r="E10" s="37"/>
      <c r="F10" s="37"/>
      <c r="G10" s="37"/>
    </row>
    <row r="11" spans="1:7">
      <c r="A11" s="38">
        <v>112</v>
      </c>
      <c r="B11" s="37">
        <v>112</v>
      </c>
      <c r="C11" s="37"/>
      <c r="D11" s="37"/>
      <c r="E11" s="37"/>
      <c r="F11" s="37"/>
      <c r="G11" s="37"/>
    </row>
    <row r="12" spans="1:7">
      <c r="A12" s="38">
        <v>115</v>
      </c>
      <c r="B12" s="37">
        <v>115</v>
      </c>
      <c r="C12" s="37"/>
      <c r="D12" s="37"/>
      <c r="E12" s="37"/>
      <c r="F12" s="37"/>
      <c r="G12" s="37"/>
    </row>
    <row r="13" spans="1:7">
      <c r="A13" s="38">
        <v>119</v>
      </c>
      <c r="B13" s="37">
        <v>119</v>
      </c>
      <c r="C13" s="37"/>
      <c r="D13" s="37"/>
      <c r="E13" s="37"/>
      <c r="F13" s="37"/>
      <c r="G13" s="37"/>
    </row>
    <row r="14" spans="1:7">
      <c r="A14" s="38">
        <v>123</v>
      </c>
      <c r="B14" s="37">
        <v>123</v>
      </c>
      <c r="C14" s="37"/>
      <c r="D14" s="37"/>
      <c r="E14" s="37"/>
      <c r="F14" s="37"/>
      <c r="G14" s="37"/>
    </row>
    <row r="15" spans="1:7">
      <c r="A15" s="38">
        <v>125</v>
      </c>
      <c r="B15" s="37">
        <v>125</v>
      </c>
      <c r="C15" s="37"/>
      <c r="D15" s="37"/>
      <c r="E15" s="37"/>
      <c r="F15" s="37"/>
      <c r="G15" s="37"/>
    </row>
    <row r="16" spans="1:7">
      <c r="A16" s="38">
        <v>127</v>
      </c>
      <c r="B16" s="37">
        <v>127</v>
      </c>
      <c r="C16" s="37"/>
      <c r="D16" s="37"/>
      <c r="E16" s="37"/>
      <c r="F16" s="37"/>
      <c r="G16" s="37"/>
    </row>
    <row r="17" spans="1:7">
      <c r="A17" s="38">
        <v>131</v>
      </c>
      <c r="B17" s="37">
        <v>131</v>
      </c>
      <c r="C17" s="37"/>
      <c r="D17" s="37"/>
      <c r="E17" s="37"/>
      <c r="F17" s="37"/>
      <c r="G17" s="37"/>
    </row>
    <row r="18" spans="1:7">
      <c r="A18" s="38">
        <v>135</v>
      </c>
      <c r="B18" s="37">
        <v>135</v>
      </c>
      <c r="C18" s="37"/>
      <c r="D18" s="37"/>
      <c r="E18" s="37"/>
      <c r="F18" s="37"/>
      <c r="G18" s="37"/>
    </row>
    <row r="19" spans="1:7">
      <c r="A19" s="38">
        <v>138</v>
      </c>
      <c r="B19" s="37">
        <v>138</v>
      </c>
      <c r="C19" s="37"/>
      <c r="D19" s="37"/>
      <c r="E19" s="37"/>
      <c r="F19" s="37"/>
      <c r="G19" s="37"/>
    </row>
    <row r="20" spans="1:7">
      <c r="A20" s="38">
        <v>139</v>
      </c>
      <c r="B20" s="37">
        <v>139</v>
      </c>
      <c r="C20" s="37"/>
      <c r="D20" s="37"/>
      <c r="E20" s="37"/>
      <c r="F20" s="37"/>
      <c r="G20" s="37"/>
    </row>
    <row r="21" spans="1:7">
      <c r="A21" s="38">
        <v>142</v>
      </c>
      <c r="B21" s="38">
        <v>142</v>
      </c>
    </row>
    <row r="22" spans="1:7">
      <c r="A22" s="38">
        <v>145</v>
      </c>
      <c r="B22" s="38">
        <v>145</v>
      </c>
    </row>
    <row r="23" spans="1:7">
      <c r="A23" s="38">
        <v>145</v>
      </c>
      <c r="B23" s="38">
        <v>145</v>
      </c>
    </row>
    <row r="24" spans="1:7">
      <c r="A24" s="38">
        <v>148</v>
      </c>
      <c r="B24" s="38">
        <v>148</v>
      </c>
    </row>
    <row r="25" spans="1:7">
      <c r="A25" s="38">
        <v>151</v>
      </c>
      <c r="B25" s="38">
        <v>151</v>
      </c>
    </row>
    <row r="26" spans="1:7">
      <c r="A26" s="38">
        <v>155</v>
      </c>
      <c r="B26" s="38">
        <v>155</v>
      </c>
    </row>
    <row r="27" spans="1:7">
      <c r="A27" s="38">
        <v>159</v>
      </c>
      <c r="B27" s="38">
        <v>159</v>
      </c>
    </row>
    <row r="28" spans="1:7">
      <c r="A28" s="38">
        <v>159</v>
      </c>
      <c r="B28" s="38">
        <v>159</v>
      </c>
    </row>
    <row r="29" spans="1:7">
      <c r="A29" s="38">
        <v>164</v>
      </c>
      <c r="B29" s="38">
        <v>164</v>
      </c>
    </row>
    <row r="30" spans="1:7">
      <c r="A30" s="38">
        <v>167</v>
      </c>
      <c r="B30" s="38">
        <v>167</v>
      </c>
    </row>
    <row r="31" spans="1:7">
      <c r="A31" s="38">
        <v>169</v>
      </c>
      <c r="B31" s="38">
        <v>169</v>
      </c>
    </row>
    <row r="32" spans="1:7">
      <c r="A32" s="38">
        <v>172</v>
      </c>
      <c r="B32" s="38">
        <v>172</v>
      </c>
    </row>
    <row r="33" spans="1:2">
      <c r="A33" s="38">
        <v>176</v>
      </c>
      <c r="B33" s="38">
        <v>176</v>
      </c>
    </row>
    <row r="34" spans="1:2">
      <c r="A34" s="38">
        <v>181</v>
      </c>
      <c r="B34" s="38">
        <v>181</v>
      </c>
    </row>
    <row r="35" spans="1:2">
      <c r="A35" s="38">
        <v>184</v>
      </c>
      <c r="B35" s="38">
        <v>184</v>
      </c>
    </row>
    <row r="36" spans="1:2">
      <c r="A36" s="38">
        <v>188</v>
      </c>
      <c r="B36" s="38">
        <v>188</v>
      </c>
    </row>
    <row r="37" spans="1:2">
      <c r="A37" s="38">
        <v>191</v>
      </c>
      <c r="B37" s="38">
        <v>191</v>
      </c>
    </row>
    <row r="38" spans="1:2">
      <c r="A38" s="38">
        <v>196</v>
      </c>
      <c r="B38" s="38">
        <v>196</v>
      </c>
    </row>
    <row r="39" spans="1:2">
      <c r="A39" s="38">
        <v>199</v>
      </c>
      <c r="B39" s="38">
        <v>199</v>
      </c>
    </row>
    <row r="40" spans="1:2">
      <c r="A40" s="38">
        <v>204</v>
      </c>
      <c r="B40" s="38">
        <v>204</v>
      </c>
    </row>
    <row r="41" spans="1:2">
      <c r="A41" s="38">
        <v>207</v>
      </c>
      <c r="B41" s="38">
        <v>207</v>
      </c>
    </row>
    <row r="42" spans="1:2">
      <c r="A42" s="38">
        <v>211</v>
      </c>
      <c r="B42" s="38">
        <v>211</v>
      </c>
    </row>
    <row r="43" spans="1:2">
      <c r="A43" s="38">
        <v>215</v>
      </c>
      <c r="B43" s="38">
        <v>215</v>
      </c>
    </row>
    <row r="44" spans="1:2">
      <c r="A44" s="38">
        <v>218</v>
      </c>
      <c r="B44" s="38">
        <v>218</v>
      </c>
    </row>
    <row r="45" spans="1:2">
      <c r="A45" s="38">
        <v>223</v>
      </c>
      <c r="B45" s="38">
        <v>223</v>
      </c>
    </row>
    <row r="46" spans="1:2">
      <c r="A46" s="38">
        <v>227</v>
      </c>
      <c r="B46" s="38">
        <v>227</v>
      </c>
    </row>
    <row r="47" spans="1:2">
      <c r="A47" s="38">
        <v>231</v>
      </c>
      <c r="B47" s="38">
        <v>231</v>
      </c>
    </row>
    <row r="48" spans="1:2">
      <c r="A48" s="38">
        <v>235</v>
      </c>
      <c r="B48" s="38">
        <v>235</v>
      </c>
    </row>
    <row r="49" spans="1:2">
      <c r="A49" s="38">
        <v>239</v>
      </c>
      <c r="B49" s="38">
        <v>239</v>
      </c>
    </row>
    <row r="50" spans="1:2">
      <c r="A50" s="38">
        <v>243</v>
      </c>
      <c r="B50" s="38">
        <v>243</v>
      </c>
    </row>
    <row r="51" spans="1:2">
      <c r="A51" s="38">
        <v>248</v>
      </c>
      <c r="B51" s="38">
        <v>248</v>
      </c>
    </row>
    <row r="52" spans="1:2">
      <c r="A52" s="38">
        <v>252</v>
      </c>
      <c r="B52" s="38">
        <v>252</v>
      </c>
    </row>
    <row r="53" spans="1:2">
      <c r="A53" s="38">
        <v>257</v>
      </c>
      <c r="B53" s="38">
        <v>257</v>
      </c>
    </row>
    <row r="54" spans="1:2">
      <c r="A54" s="38">
        <v>259</v>
      </c>
      <c r="B54" s="38">
        <v>259</v>
      </c>
    </row>
    <row r="55" spans="1:2">
      <c r="A55" s="38">
        <v>264</v>
      </c>
      <c r="B55" s="38">
        <v>264</v>
      </c>
    </row>
    <row r="56" spans="1:2">
      <c r="A56" s="38">
        <v>268</v>
      </c>
      <c r="B56" s="38">
        <v>268</v>
      </c>
    </row>
    <row r="57" spans="1:2">
      <c r="A57" s="38">
        <v>273</v>
      </c>
      <c r="B57" s="38">
        <v>273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42C1-8EE6-934F-BC05-6AD7A0D479E8}">
  <dimension ref="A1:H20"/>
  <sheetViews>
    <sheetView showGridLines="0" workbookViewId="0">
      <selection activeCell="I9" sqref="I9"/>
    </sheetView>
  </sheetViews>
  <sheetFormatPr baseColWidth="10" defaultRowHeight="20" customHeight="1"/>
  <cols>
    <col min="1" max="1" width="37.33203125" style="19" customWidth="1"/>
    <col min="2" max="2" width="24.33203125" style="19" customWidth="1"/>
    <col min="3" max="3" width="31.33203125" style="19" customWidth="1"/>
    <col min="4" max="5" width="10.83203125" style="19"/>
    <col min="6" max="6" width="12.33203125" style="19" customWidth="1"/>
    <col min="7" max="7" width="19.83203125" style="19" customWidth="1"/>
    <col min="8" max="16384" width="10.83203125" style="19"/>
  </cols>
  <sheetData>
    <row r="1" spans="1:8" ht="20" customHeight="1">
      <c r="A1" s="41" t="s">
        <v>39</v>
      </c>
      <c r="B1" s="41" t="s">
        <v>40</v>
      </c>
      <c r="C1" s="41" t="s">
        <v>41</v>
      </c>
      <c r="D1" s="36" t="s">
        <v>34</v>
      </c>
      <c r="E1" s="36" t="s">
        <v>52</v>
      </c>
      <c r="F1" s="36" t="s">
        <v>58</v>
      </c>
      <c r="G1" s="36" t="s">
        <v>38</v>
      </c>
    </row>
    <row r="2" spans="1:8" ht="20" customHeight="1">
      <c r="A2" s="17" t="s">
        <v>42</v>
      </c>
      <c r="B2" s="17" t="s">
        <v>43</v>
      </c>
      <c r="C2" s="17">
        <v>31000</v>
      </c>
      <c r="D2" s="18">
        <f>C2/$C$7</f>
        <v>2.2878228782287822E-2</v>
      </c>
      <c r="E2" s="18">
        <f>D2*100</f>
        <v>2.2878228782287824</v>
      </c>
      <c r="F2" s="20" t="s">
        <v>53</v>
      </c>
      <c r="G2" s="20">
        <v>2</v>
      </c>
      <c r="H2" s="3">
        <f>D2/G2</f>
        <v>1.1439114391143911E-2</v>
      </c>
    </row>
    <row r="3" spans="1:8" ht="20" customHeight="1">
      <c r="A3" s="17" t="s">
        <v>44</v>
      </c>
      <c r="B3" s="17" t="s">
        <v>45</v>
      </c>
      <c r="C3" s="17">
        <v>200000</v>
      </c>
      <c r="D3" s="18">
        <f t="shared" ref="D3:D6" si="0">C3/$C$7</f>
        <v>0.14760147601476015</v>
      </c>
      <c r="E3" s="18">
        <f t="shared" ref="E3:E6" si="1">D3*100</f>
        <v>14.760147601476014</v>
      </c>
      <c r="F3" s="20" t="s">
        <v>54</v>
      </c>
      <c r="G3" s="20">
        <v>3</v>
      </c>
      <c r="H3" s="3">
        <f t="shared" ref="H3:H6" si="2">D3/G3</f>
        <v>4.9200492004920049E-2</v>
      </c>
    </row>
    <row r="4" spans="1:8" ht="20" customHeight="1">
      <c r="A4" s="17" t="s">
        <v>46</v>
      </c>
      <c r="B4" s="17" t="s">
        <v>47</v>
      </c>
      <c r="C4" s="17">
        <v>322000</v>
      </c>
      <c r="D4" s="18">
        <f t="shared" si="0"/>
        <v>0.23763837638376384</v>
      </c>
      <c r="E4" s="18">
        <f t="shared" si="1"/>
        <v>23.763837638376383</v>
      </c>
      <c r="F4" s="20" t="s">
        <v>55</v>
      </c>
      <c r="G4" s="20">
        <v>4</v>
      </c>
      <c r="H4" s="3">
        <f t="shared" si="2"/>
        <v>5.940959409594096E-2</v>
      </c>
    </row>
    <row r="5" spans="1:8" ht="20" customHeight="1">
      <c r="A5" s="17" t="s">
        <v>48</v>
      </c>
      <c r="B5" s="17" t="s">
        <v>49</v>
      </c>
      <c r="C5" s="17">
        <v>362000</v>
      </c>
      <c r="D5" s="18">
        <f t="shared" si="0"/>
        <v>0.26715867158671586</v>
      </c>
      <c r="E5" s="18">
        <f t="shared" si="1"/>
        <v>26.715867158671585</v>
      </c>
      <c r="F5" s="20" t="s">
        <v>56</v>
      </c>
      <c r="G5" s="20">
        <v>4</v>
      </c>
      <c r="H5" s="3">
        <f t="shared" si="2"/>
        <v>6.6789667896678964E-2</v>
      </c>
    </row>
    <row r="6" spans="1:8" ht="20" customHeight="1">
      <c r="A6" s="17" t="s">
        <v>50</v>
      </c>
      <c r="B6" s="17" t="s">
        <v>51</v>
      </c>
      <c r="C6" s="17">
        <v>440000</v>
      </c>
      <c r="D6" s="18">
        <f t="shared" si="0"/>
        <v>0.32472324723247231</v>
      </c>
      <c r="E6" s="18">
        <f t="shared" si="1"/>
        <v>32.472324723247233</v>
      </c>
      <c r="F6" s="20" t="s">
        <v>57</v>
      </c>
      <c r="G6" s="20">
        <v>7</v>
      </c>
      <c r="H6" s="3">
        <f t="shared" si="2"/>
        <v>4.6389035318924618E-2</v>
      </c>
    </row>
    <row r="7" spans="1:8" ht="20" customHeight="1">
      <c r="A7" s="20"/>
      <c r="B7" s="20"/>
      <c r="C7" s="20">
        <f>SUM(C2:C6)</f>
        <v>1355000</v>
      </c>
      <c r="D7" s="20">
        <f>SUM(D2:D6)</f>
        <v>1</v>
      </c>
      <c r="E7" s="20">
        <f>SUM(E2:E6)</f>
        <v>100</v>
      </c>
      <c r="F7" s="20"/>
      <c r="G7" s="20"/>
    </row>
    <row r="8" spans="1:8" ht="20" customHeight="1">
      <c r="A8" s="20"/>
      <c r="B8" s="20"/>
      <c r="C8" s="20"/>
      <c r="D8" s="20"/>
      <c r="E8" s="20"/>
      <c r="F8" s="20"/>
      <c r="G8" s="20"/>
    </row>
    <row r="9" spans="1:8" ht="20" customHeight="1">
      <c r="B9" s="20"/>
      <c r="C9" s="20"/>
      <c r="D9" s="20"/>
      <c r="E9" s="20"/>
      <c r="F9" s="20"/>
      <c r="G9" s="20"/>
    </row>
    <row r="10" spans="1:8" ht="20" customHeight="1">
      <c r="B10" s="20"/>
      <c r="C10" s="20"/>
      <c r="D10" s="20"/>
      <c r="E10" s="20"/>
      <c r="F10" s="20"/>
      <c r="G10" s="20"/>
    </row>
    <row r="11" spans="1:8" ht="20" customHeight="1">
      <c r="B11" s="20"/>
      <c r="C11" s="20"/>
      <c r="D11" s="20"/>
      <c r="E11" s="20"/>
      <c r="F11" s="20"/>
      <c r="G11" s="20"/>
    </row>
    <row r="12" spans="1:8" ht="20" customHeight="1">
      <c r="B12" s="20"/>
      <c r="C12" s="20"/>
      <c r="D12" s="20"/>
      <c r="E12" s="20"/>
      <c r="F12" s="20"/>
      <c r="G12" s="20"/>
    </row>
    <row r="13" spans="1:8" ht="20" customHeight="1">
      <c r="B13" s="20"/>
      <c r="C13" s="20"/>
      <c r="D13" s="20"/>
      <c r="E13" s="20"/>
      <c r="F13" s="20"/>
      <c r="G13" s="20"/>
    </row>
    <row r="14" spans="1:8" ht="20" customHeight="1">
      <c r="B14" s="20"/>
      <c r="C14" s="20"/>
      <c r="D14" s="20"/>
      <c r="E14" s="20"/>
      <c r="F14" s="20"/>
      <c r="G14" s="20"/>
    </row>
    <row r="15" spans="1:8" ht="20" customHeight="1">
      <c r="B15" s="20"/>
      <c r="C15" s="20"/>
      <c r="D15" s="20"/>
      <c r="E15" s="20"/>
      <c r="F15" s="20"/>
      <c r="G15" s="20"/>
    </row>
    <row r="16" spans="1:8" ht="20" customHeight="1">
      <c r="B16" s="20"/>
      <c r="C16" s="20"/>
      <c r="D16" s="20"/>
      <c r="E16" s="20"/>
      <c r="F16" s="20"/>
      <c r="G16" s="20"/>
    </row>
    <row r="17" spans="2:7" ht="20" customHeight="1">
      <c r="B17" s="20"/>
      <c r="C17" s="20"/>
      <c r="D17" s="20"/>
      <c r="E17" s="20"/>
      <c r="F17" s="20"/>
      <c r="G17" s="20"/>
    </row>
    <row r="18" spans="2:7" ht="20" customHeight="1">
      <c r="B18" s="20"/>
      <c r="C18" s="20"/>
      <c r="D18" s="20"/>
      <c r="E18" s="20"/>
      <c r="F18" s="20"/>
      <c r="G18" s="20"/>
    </row>
    <row r="19" spans="2:7" ht="20" customHeight="1">
      <c r="B19" s="20"/>
      <c r="C19" s="20"/>
      <c r="D19" s="20"/>
      <c r="E19" s="20"/>
      <c r="F19" s="20"/>
      <c r="G19" s="20"/>
    </row>
    <row r="20" spans="2:7" ht="20" customHeight="1">
      <c r="B20" s="20"/>
      <c r="C20" s="20"/>
      <c r="D20" s="20"/>
      <c r="E20" s="20"/>
      <c r="F20" s="20"/>
      <c r="G20" s="20"/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514C-5B85-3C40-BDAE-243B6E842089}">
  <dimension ref="A1:K41"/>
  <sheetViews>
    <sheetView showGridLines="0" workbookViewId="0">
      <selection activeCell="F15" sqref="F15"/>
    </sheetView>
  </sheetViews>
  <sheetFormatPr baseColWidth="10" defaultColWidth="17.5" defaultRowHeight="20" customHeight="1"/>
  <cols>
    <col min="1" max="16384" width="17.5" style="19"/>
  </cols>
  <sheetData>
    <row r="1" spans="1:11" ht="20" customHeight="1" thickBot="1">
      <c r="C1" s="30" t="s">
        <v>58</v>
      </c>
      <c r="D1" s="31" t="s">
        <v>38</v>
      </c>
      <c r="E1" s="31" t="s">
        <v>67</v>
      </c>
      <c r="F1" s="31" t="s">
        <v>34</v>
      </c>
      <c r="G1" s="32" t="s">
        <v>68</v>
      </c>
    </row>
    <row r="2" spans="1:11" ht="20" customHeight="1" thickTop="1">
      <c r="A2" s="2">
        <v>172</v>
      </c>
      <c r="B2" s="2" cm="1">
        <f t="array" ref="B2:B41">_xlfn._xlws.SORT(A2:A41)</f>
        <v>160</v>
      </c>
      <c r="C2" s="44" t="s">
        <v>62</v>
      </c>
      <c r="D2" s="40">
        <v>5</v>
      </c>
      <c r="E2" s="45">
        <v>6</v>
      </c>
      <c r="F2" s="45">
        <f>E2/$E$7</f>
        <v>0.15</v>
      </c>
      <c r="G2" s="46">
        <f>F2/5</f>
        <v>0.03</v>
      </c>
      <c r="H2" s="2"/>
      <c r="I2" s="2"/>
      <c r="J2" s="2"/>
      <c r="K2" s="2"/>
    </row>
    <row r="3" spans="1:11" ht="20" customHeight="1">
      <c r="A3" s="2">
        <v>178</v>
      </c>
      <c r="B3" s="2">
        <v>160</v>
      </c>
      <c r="C3" s="42" t="s">
        <v>63</v>
      </c>
      <c r="D3" s="4">
        <v>5</v>
      </c>
      <c r="E3" s="5">
        <v>9</v>
      </c>
      <c r="F3" s="5">
        <f t="shared" ref="F3:F6" si="0">E3/$E$7</f>
        <v>0.22500000000000001</v>
      </c>
      <c r="G3" s="43">
        <f t="shared" ref="G3:G6" si="1">F3/5</f>
        <v>4.4999999999999998E-2</v>
      </c>
      <c r="H3" s="2"/>
      <c r="I3" s="2"/>
      <c r="J3" s="2"/>
      <c r="K3" s="2"/>
    </row>
    <row r="4" spans="1:11" ht="20" customHeight="1">
      <c r="A4" s="2">
        <v>170</v>
      </c>
      <c r="B4" s="2">
        <v>161</v>
      </c>
      <c r="C4" s="42" t="s">
        <v>64</v>
      </c>
      <c r="D4" s="4">
        <v>5</v>
      </c>
      <c r="E4" s="5">
        <v>11</v>
      </c>
      <c r="F4" s="5">
        <f t="shared" si="0"/>
        <v>0.27500000000000002</v>
      </c>
      <c r="G4" s="43">
        <f t="shared" si="1"/>
        <v>5.5000000000000007E-2</v>
      </c>
      <c r="H4" s="2"/>
      <c r="I4" s="2"/>
      <c r="J4" s="2"/>
      <c r="K4" s="2"/>
    </row>
    <row r="5" spans="1:11" ht="20" customHeight="1">
      <c r="A5" s="2">
        <v>182</v>
      </c>
      <c r="B5" s="2">
        <v>162</v>
      </c>
      <c r="C5" s="42" t="s">
        <v>65</v>
      </c>
      <c r="D5" s="4">
        <v>5</v>
      </c>
      <c r="E5" s="5">
        <v>9</v>
      </c>
      <c r="F5" s="5">
        <f t="shared" si="0"/>
        <v>0.22500000000000001</v>
      </c>
      <c r="G5" s="43">
        <f t="shared" si="1"/>
        <v>4.4999999999999998E-2</v>
      </c>
      <c r="H5" s="2"/>
      <c r="I5" s="2"/>
      <c r="J5" s="2"/>
      <c r="K5" s="2"/>
    </row>
    <row r="6" spans="1:11" ht="20" customHeight="1" thickBot="1">
      <c r="A6" s="2">
        <v>180</v>
      </c>
      <c r="B6" s="17">
        <v>163</v>
      </c>
      <c r="C6" s="48" t="s">
        <v>66</v>
      </c>
      <c r="D6" s="14">
        <v>5</v>
      </c>
      <c r="E6" s="49">
        <v>5</v>
      </c>
      <c r="F6" s="49">
        <f t="shared" si="0"/>
        <v>0.125</v>
      </c>
      <c r="G6" s="50">
        <f t="shared" si="1"/>
        <v>2.5000000000000001E-2</v>
      </c>
      <c r="H6" s="20"/>
      <c r="I6" s="3"/>
    </row>
    <row r="7" spans="1:11" ht="20" customHeight="1" thickTop="1" thickBot="1">
      <c r="A7" s="2">
        <v>165</v>
      </c>
      <c r="B7" s="17">
        <v>164</v>
      </c>
      <c r="C7" s="11"/>
      <c r="D7" s="12"/>
      <c r="E7" s="47">
        <f>SUM(E2:E6)</f>
        <v>40</v>
      </c>
      <c r="F7" s="47">
        <f>SUM(F2:F6)</f>
        <v>1</v>
      </c>
      <c r="G7" s="25"/>
      <c r="H7" s="20"/>
      <c r="I7" s="3"/>
    </row>
    <row r="8" spans="1:11" ht="20" customHeight="1">
      <c r="A8" s="2">
        <v>168</v>
      </c>
      <c r="B8" s="20">
        <v>165</v>
      </c>
      <c r="C8" s="20"/>
      <c r="D8" s="20"/>
      <c r="E8" s="20"/>
      <c r="F8" s="20"/>
      <c r="G8" s="20"/>
      <c r="H8" s="20"/>
    </row>
    <row r="9" spans="1:11" ht="20" customHeight="1">
      <c r="A9" s="2">
        <v>177</v>
      </c>
      <c r="B9" s="20">
        <v>165</v>
      </c>
      <c r="C9" s="20"/>
      <c r="D9" s="20"/>
      <c r="E9" s="20"/>
      <c r="F9" s="20"/>
      <c r="G9" s="20"/>
      <c r="H9" s="20"/>
    </row>
    <row r="10" spans="1:11" ht="20" customHeight="1">
      <c r="A10" s="2">
        <v>160</v>
      </c>
      <c r="B10" s="20">
        <v>165</v>
      </c>
      <c r="C10" s="20"/>
      <c r="D10" s="20"/>
      <c r="E10" s="20"/>
      <c r="F10" s="20"/>
      <c r="G10" s="20"/>
      <c r="H10" s="20"/>
    </row>
    <row r="11" spans="1:11" ht="20" customHeight="1">
      <c r="A11" s="2">
        <v>174</v>
      </c>
      <c r="B11" s="20">
        <v>166</v>
      </c>
      <c r="C11" s="20"/>
      <c r="D11" s="20"/>
      <c r="E11" s="20"/>
      <c r="F11" s="20"/>
      <c r="G11" s="20"/>
      <c r="H11" s="20"/>
    </row>
    <row r="12" spans="1:11" ht="20" customHeight="1">
      <c r="A12" s="2">
        <v>182</v>
      </c>
      <c r="B12" s="20">
        <v>167</v>
      </c>
      <c r="C12" s="20"/>
      <c r="D12" s="20"/>
      <c r="E12" s="20"/>
      <c r="F12" s="20"/>
      <c r="G12" s="20"/>
      <c r="H12" s="20"/>
    </row>
    <row r="13" spans="1:11" ht="20" customHeight="1">
      <c r="A13" s="2">
        <v>169</v>
      </c>
      <c r="B13" s="20">
        <v>168</v>
      </c>
      <c r="C13" s="20"/>
      <c r="D13" s="20"/>
      <c r="E13" s="20"/>
      <c r="F13" s="20"/>
      <c r="G13" s="20"/>
      <c r="H13" s="20"/>
    </row>
    <row r="14" spans="1:11" ht="20" customHeight="1">
      <c r="A14" s="2">
        <v>175</v>
      </c>
      <c r="B14" s="20">
        <v>168</v>
      </c>
      <c r="C14" s="20"/>
      <c r="D14" s="20"/>
      <c r="E14" s="20"/>
      <c r="F14" s="20"/>
      <c r="G14" s="20"/>
      <c r="H14" s="20"/>
    </row>
    <row r="15" spans="1:11" ht="20" customHeight="1">
      <c r="A15" s="2">
        <v>164</v>
      </c>
      <c r="B15" s="20">
        <v>169</v>
      </c>
      <c r="C15" s="20"/>
      <c r="D15" s="20"/>
      <c r="E15" s="20"/>
      <c r="F15" s="20"/>
      <c r="G15" s="20"/>
      <c r="H15" s="20"/>
    </row>
    <row r="16" spans="1:11" ht="20" customHeight="1">
      <c r="A16" s="2">
        <v>170</v>
      </c>
      <c r="B16" s="20">
        <v>169</v>
      </c>
      <c r="C16" s="20"/>
      <c r="D16" s="20"/>
      <c r="E16" s="20"/>
      <c r="F16" s="20"/>
      <c r="G16" s="20"/>
      <c r="H16" s="20"/>
    </row>
    <row r="17" spans="1:8" ht="20" customHeight="1">
      <c r="A17" s="2">
        <v>181</v>
      </c>
      <c r="B17" s="20">
        <v>170</v>
      </c>
      <c r="C17" s="20"/>
      <c r="D17" s="20"/>
      <c r="E17" s="20"/>
      <c r="F17" s="20"/>
      <c r="G17" s="20"/>
      <c r="H17" s="20"/>
    </row>
    <row r="18" spans="1:8" ht="20" customHeight="1">
      <c r="A18" s="2">
        <v>179</v>
      </c>
      <c r="B18" s="20">
        <v>170</v>
      </c>
      <c r="C18" s="20"/>
      <c r="D18" s="20"/>
      <c r="E18" s="20"/>
      <c r="F18" s="20"/>
      <c r="G18" s="20"/>
      <c r="H18" s="20"/>
    </row>
    <row r="19" spans="1:8" ht="20" customHeight="1">
      <c r="A19" s="2">
        <v>171</v>
      </c>
      <c r="B19" s="20">
        <v>170</v>
      </c>
      <c r="C19" s="20"/>
      <c r="D19" s="20"/>
      <c r="E19" s="20"/>
      <c r="F19" s="20"/>
      <c r="G19" s="20"/>
      <c r="H19" s="20"/>
    </row>
    <row r="20" spans="1:8" ht="20" customHeight="1">
      <c r="A20" s="2">
        <v>167</v>
      </c>
      <c r="B20" s="20">
        <v>171</v>
      </c>
      <c r="C20" s="20"/>
      <c r="D20" s="20"/>
      <c r="E20" s="20"/>
      <c r="F20" s="20"/>
      <c r="G20" s="20"/>
      <c r="H20" s="20"/>
    </row>
    <row r="21" spans="1:8" ht="20" customHeight="1">
      <c r="A21" s="2">
        <v>173</v>
      </c>
      <c r="B21" s="20">
        <v>171</v>
      </c>
      <c r="C21" s="20"/>
      <c r="D21" s="20"/>
      <c r="E21" s="20"/>
      <c r="F21" s="20"/>
      <c r="G21" s="20"/>
      <c r="H21" s="20"/>
    </row>
    <row r="22" spans="1:8" ht="20" customHeight="1">
      <c r="A22" s="2">
        <v>166</v>
      </c>
      <c r="B22" s="19">
        <v>172</v>
      </c>
    </row>
    <row r="23" spans="1:8" ht="20" customHeight="1">
      <c r="A23" s="2">
        <v>172</v>
      </c>
      <c r="B23" s="19">
        <v>172</v>
      </c>
    </row>
    <row r="24" spans="1:8" ht="20" customHeight="1">
      <c r="A24" s="2">
        <v>176</v>
      </c>
      <c r="B24" s="19">
        <v>173</v>
      </c>
    </row>
    <row r="25" spans="1:8" ht="20" customHeight="1">
      <c r="A25" s="2">
        <v>165</v>
      </c>
      <c r="B25" s="19">
        <v>173</v>
      </c>
    </row>
    <row r="26" spans="1:8" ht="20" customHeight="1">
      <c r="A26" s="2">
        <v>180</v>
      </c>
      <c r="B26" s="19">
        <v>174</v>
      </c>
    </row>
    <row r="27" spans="1:8" ht="20" customHeight="1">
      <c r="A27" s="2">
        <v>162</v>
      </c>
      <c r="B27" s="19">
        <v>174</v>
      </c>
    </row>
    <row r="28" spans="1:8" ht="20" customHeight="1">
      <c r="A28" s="2">
        <v>169</v>
      </c>
      <c r="B28" s="19">
        <v>175</v>
      </c>
    </row>
    <row r="29" spans="1:8" ht="20" customHeight="1">
      <c r="A29" s="2">
        <v>177</v>
      </c>
      <c r="B29" s="19">
        <v>175</v>
      </c>
    </row>
    <row r="30" spans="1:8" ht="20" customHeight="1">
      <c r="A30" s="2">
        <v>163</v>
      </c>
      <c r="B30" s="19">
        <v>176</v>
      </c>
    </row>
    <row r="31" spans="1:8" ht="20" customHeight="1">
      <c r="A31" s="2">
        <v>168</v>
      </c>
      <c r="B31" s="19">
        <v>176</v>
      </c>
    </row>
    <row r="32" spans="1:8" ht="20" customHeight="1">
      <c r="A32" s="2">
        <v>161</v>
      </c>
      <c r="B32" s="19">
        <v>177</v>
      </c>
    </row>
    <row r="33" spans="1:2" ht="20" customHeight="1">
      <c r="A33" s="2">
        <v>178</v>
      </c>
      <c r="B33" s="19">
        <v>177</v>
      </c>
    </row>
    <row r="34" spans="1:2" ht="20" customHeight="1">
      <c r="A34" s="2">
        <v>173</v>
      </c>
      <c r="B34" s="19">
        <v>178</v>
      </c>
    </row>
    <row r="35" spans="1:2" ht="20" customHeight="1">
      <c r="A35" s="2">
        <v>174</v>
      </c>
      <c r="B35" s="19">
        <v>178</v>
      </c>
    </row>
    <row r="36" spans="1:2" ht="20" customHeight="1">
      <c r="A36" s="2">
        <v>175</v>
      </c>
      <c r="B36" s="19">
        <v>179</v>
      </c>
    </row>
    <row r="37" spans="1:2" ht="20" customHeight="1">
      <c r="A37" s="2">
        <v>170</v>
      </c>
      <c r="B37" s="19">
        <v>180</v>
      </c>
    </row>
    <row r="38" spans="1:2" ht="20" customHeight="1">
      <c r="A38" s="2">
        <v>171</v>
      </c>
      <c r="B38" s="19">
        <v>180</v>
      </c>
    </row>
    <row r="39" spans="1:2" ht="20" customHeight="1">
      <c r="A39" s="2">
        <v>165</v>
      </c>
      <c r="B39" s="19">
        <v>181</v>
      </c>
    </row>
    <row r="40" spans="1:2" ht="20" customHeight="1">
      <c r="A40" s="2">
        <v>160</v>
      </c>
      <c r="B40" s="19">
        <v>182</v>
      </c>
    </row>
    <row r="41" spans="1:2" ht="20" customHeight="1">
      <c r="A41" s="2">
        <v>176</v>
      </c>
      <c r="B41" s="19">
        <v>182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8CA5-5ADD-A64E-8D77-7E49DE6C282F}">
  <dimension ref="A1:L41"/>
  <sheetViews>
    <sheetView showGridLines="0" workbookViewId="0">
      <selection activeCell="B2" sqref="B2"/>
    </sheetView>
  </sheetViews>
  <sheetFormatPr baseColWidth="10" defaultColWidth="17.5" defaultRowHeight="20" customHeight="1"/>
  <cols>
    <col min="1" max="16384" width="17.5" style="20"/>
  </cols>
  <sheetData>
    <row r="1" spans="1:12" ht="20" customHeight="1">
      <c r="A1" s="2">
        <v>4.3</v>
      </c>
      <c r="B1" s="2">
        <f>AVERAGE(A1:A12)</f>
        <v>10.916666666666666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2">
        <v>5.7</v>
      </c>
      <c r="B2" s="17"/>
      <c r="C2" s="17"/>
      <c r="D2" s="17"/>
      <c r="E2" s="18"/>
      <c r="F2" s="18"/>
      <c r="G2" s="17"/>
      <c r="H2" s="17"/>
      <c r="I2" s="17"/>
      <c r="J2" s="17"/>
      <c r="K2" s="17"/>
    </row>
    <row r="3" spans="1:12" ht="20" customHeight="1">
      <c r="A3" s="2">
        <v>5.8</v>
      </c>
      <c r="B3" s="17"/>
      <c r="C3" s="17"/>
      <c r="D3" s="17"/>
      <c r="E3" s="18"/>
      <c r="F3" s="18"/>
      <c r="G3" s="17"/>
      <c r="H3" s="17"/>
      <c r="I3" s="17"/>
      <c r="J3" s="17"/>
      <c r="K3" s="17"/>
    </row>
    <row r="4" spans="1:12" ht="20" customHeight="1">
      <c r="A4" s="2">
        <v>9.6</v>
      </c>
      <c r="B4" s="17"/>
      <c r="C4" s="17"/>
      <c r="D4" s="17"/>
      <c r="E4" s="18"/>
      <c r="F4" s="18"/>
      <c r="G4" s="17"/>
      <c r="H4" s="17"/>
      <c r="I4" s="17"/>
      <c r="J4" s="17"/>
      <c r="K4" s="17"/>
    </row>
    <row r="5" spans="1:12" ht="20" customHeight="1">
      <c r="A5" s="2">
        <v>14</v>
      </c>
      <c r="B5" s="17"/>
      <c r="C5" s="17"/>
      <c r="D5" s="17"/>
      <c r="E5" s="18"/>
      <c r="F5" s="18"/>
      <c r="G5" s="17"/>
      <c r="H5" s="17"/>
      <c r="I5" s="17"/>
      <c r="J5" s="17"/>
      <c r="K5" s="17"/>
    </row>
    <row r="6" spans="1:12" ht="20" customHeight="1">
      <c r="A6" s="2">
        <v>18.100000000000001</v>
      </c>
      <c r="B6" s="17"/>
      <c r="C6" s="17"/>
      <c r="D6" s="17"/>
      <c r="E6" s="18"/>
      <c r="F6" s="18"/>
      <c r="G6" s="17"/>
      <c r="I6" s="18"/>
    </row>
    <row r="7" spans="1:12" ht="20" customHeight="1">
      <c r="A7" s="2">
        <v>20.5</v>
      </c>
      <c r="B7" s="17"/>
      <c r="C7" s="17"/>
      <c r="D7" s="17"/>
      <c r="E7" s="18"/>
      <c r="F7" s="18"/>
      <c r="I7" s="18"/>
    </row>
    <row r="8" spans="1:12" ht="20" customHeight="1">
      <c r="A8" s="2">
        <v>19.8</v>
      </c>
    </row>
    <row r="9" spans="1:12" ht="20" customHeight="1">
      <c r="A9" s="2">
        <v>17.7</v>
      </c>
    </row>
    <row r="10" spans="1:12" ht="20" customHeight="1">
      <c r="A10" s="2">
        <v>9.5</v>
      </c>
    </row>
    <row r="11" spans="1:12" ht="20" customHeight="1">
      <c r="A11" s="2">
        <v>5.7</v>
      </c>
    </row>
    <row r="12" spans="1:12" ht="20" customHeight="1">
      <c r="A12" s="2">
        <v>0.3</v>
      </c>
    </row>
    <row r="13" spans="1:12" ht="20" customHeight="1">
      <c r="A13" s="17"/>
    </row>
    <row r="14" spans="1:12" ht="20" customHeight="1">
      <c r="A14" s="17"/>
    </row>
    <row r="15" spans="1:12" ht="20" customHeight="1">
      <c r="A15" s="17"/>
    </row>
    <row r="16" spans="1:12" ht="20" customHeight="1">
      <c r="A16" s="17"/>
    </row>
    <row r="17" spans="1:1" ht="20" customHeight="1">
      <c r="A17" s="17"/>
    </row>
    <row r="18" spans="1:1" ht="20" customHeight="1">
      <c r="A18" s="17"/>
    </row>
    <row r="19" spans="1:1" ht="20" customHeight="1">
      <c r="A19" s="17"/>
    </row>
    <row r="20" spans="1:1" ht="20" customHeight="1">
      <c r="A20" s="17"/>
    </row>
    <row r="21" spans="1:1" ht="20" customHeight="1">
      <c r="A21" s="17"/>
    </row>
    <row r="22" spans="1:1" ht="20" customHeight="1">
      <c r="A22" s="17"/>
    </row>
    <row r="23" spans="1:1" ht="20" customHeight="1">
      <c r="A23" s="17"/>
    </row>
    <row r="24" spans="1:1" ht="20" customHeight="1">
      <c r="A24" s="17"/>
    </row>
    <row r="25" spans="1:1" ht="20" customHeight="1">
      <c r="A25" s="17"/>
    </row>
    <row r="26" spans="1:1" ht="20" customHeight="1">
      <c r="A26" s="17"/>
    </row>
    <row r="27" spans="1:1" ht="20" customHeight="1">
      <c r="A27" s="17"/>
    </row>
    <row r="28" spans="1:1" ht="20" customHeight="1">
      <c r="A28" s="17"/>
    </row>
    <row r="29" spans="1:1" ht="20" customHeight="1">
      <c r="A29" s="17"/>
    </row>
    <row r="30" spans="1:1" ht="20" customHeight="1">
      <c r="A30" s="17"/>
    </row>
    <row r="31" spans="1:1" ht="20" customHeight="1">
      <c r="A31" s="17"/>
    </row>
    <row r="32" spans="1:1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BE41-99B0-0841-93B8-2545CC1B527C}">
  <dimension ref="A1:N41"/>
  <sheetViews>
    <sheetView showGridLines="0" workbookViewId="0">
      <selection activeCell="I20" sqref="I20"/>
    </sheetView>
  </sheetViews>
  <sheetFormatPr baseColWidth="10" defaultColWidth="17.5" defaultRowHeight="20" customHeight="1"/>
  <cols>
    <col min="1" max="16384" width="17.5" style="20"/>
  </cols>
  <sheetData>
    <row r="1" spans="1:14" ht="20" customHeight="1">
      <c r="A1" s="2">
        <v>4.3</v>
      </c>
      <c r="B1" s="2">
        <f>AVERAGE(A1:A12)</f>
        <v>10.916666666666666</v>
      </c>
      <c r="C1" s="2">
        <v>0.5</v>
      </c>
      <c r="D1" s="2">
        <f>AVERAGE(C1:C12)</f>
        <v>9.3249999999999993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" customHeight="1">
      <c r="A2" s="2">
        <v>5.7</v>
      </c>
      <c r="B2" s="17"/>
      <c r="C2" s="2">
        <v>2.9</v>
      </c>
      <c r="D2" s="17"/>
      <c r="E2" s="18"/>
      <c r="F2" s="18"/>
      <c r="G2" s="17"/>
      <c r="H2" s="17"/>
      <c r="I2" s="17"/>
      <c r="J2" s="17"/>
      <c r="K2" s="17"/>
    </row>
    <row r="3" spans="1:14" ht="20" customHeight="1">
      <c r="A3" s="2">
        <v>5.8</v>
      </c>
      <c r="B3" s="17"/>
      <c r="C3" s="2">
        <v>3.7</v>
      </c>
      <c r="D3" s="17"/>
      <c r="E3" s="18"/>
      <c r="F3" s="18"/>
      <c r="G3" s="17"/>
      <c r="H3" s="17"/>
      <c r="I3" s="17"/>
      <c r="J3" s="17"/>
      <c r="K3" s="17"/>
    </row>
    <row r="4" spans="1:14" ht="20" customHeight="1">
      <c r="A4" s="2">
        <v>9.6</v>
      </c>
      <c r="B4" s="17"/>
      <c r="C4" s="2">
        <v>7.5</v>
      </c>
      <c r="D4" s="17"/>
      <c r="E4" s="18"/>
      <c r="F4" s="18"/>
      <c r="G4" s="17"/>
      <c r="H4" s="17"/>
      <c r="I4" s="17"/>
      <c r="J4" s="17"/>
      <c r="K4" s="17"/>
    </row>
    <row r="5" spans="1:14" ht="20" customHeight="1">
      <c r="A5" s="2">
        <v>14</v>
      </c>
      <c r="B5" s="17"/>
      <c r="C5" s="2">
        <v>13.3</v>
      </c>
      <c r="D5" s="17"/>
      <c r="E5" s="18"/>
      <c r="F5" s="18"/>
      <c r="G5" s="17"/>
      <c r="H5" s="17"/>
      <c r="I5" s="17"/>
      <c r="J5" s="17"/>
      <c r="K5" s="17"/>
    </row>
    <row r="6" spans="1:14" ht="20" customHeight="1">
      <c r="A6" s="2">
        <v>18.100000000000001</v>
      </c>
      <c r="B6" s="17"/>
      <c r="C6" s="2">
        <v>17.100000000000001</v>
      </c>
      <c r="D6" s="17"/>
      <c r="E6" s="18"/>
      <c r="F6" s="18"/>
      <c r="G6" s="17"/>
      <c r="I6" s="18"/>
    </row>
    <row r="7" spans="1:14" ht="20" customHeight="1">
      <c r="A7" s="2">
        <v>20.5</v>
      </c>
      <c r="B7" s="17"/>
      <c r="C7" s="2">
        <v>18.7</v>
      </c>
      <c r="D7" s="17"/>
      <c r="E7" s="18"/>
      <c r="F7" s="18"/>
      <c r="I7" s="18"/>
    </row>
    <row r="8" spans="1:14" ht="20" customHeight="1">
      <c r="A8" s="2">
        <v>19.8</v>
      </c>
      <c r="C8" s="2">
        <v>17.8</v>
      </c>
    </row>
    <row r="9" spans="1:14" ht="20" customHeight="1">
      <c r="A9" s="2">
        <v>17.7</v>
      </c>
      <c r="C9" s="2">
        <v>17.100000000000001</v>
      </c>
    </row>
    <row r="10" spans="1:14" ht="20" customHeight="1">
      <c r="A10" s="2">
        <v>9.5</v>
      </c>
      <c r="C10" s="2">
        <v>8.1999999999999993</v>
      </c>
    </row>
    <row r="11" spans="1:14" ht="20" customHeight="1">
      <c r="A11" s="2">
        <v>5.7</v>
      </c>
      <c r="C11" s="2">
        <v>3.6</v>
      </c>
    </row>
    <row r="12" spans="1:14" ht="20" customHeight="1">
      <c r="A12" s="2">
        <v>0.3</v>
      </c>
      <c r="C12" s="2">
        <v>1.5</v>
      </c>
    </row>
    <row r="13" spans="1:14" ht="20" customHeight="1">
      <c r="A13" s="17"/>
    </row>
    <row r="14" spans="1:14" ht="20" customHeight="1">
      <c r="A14" s="17"/>
    </row>
    <row r="15" spans="1:14" ht="20" customHeight="1">
      <c r="A15" s="17"/>
    </row>
    <row r="16" spans="1:14" ht="20" customHeight="1">
      <c r="A16" s="17"/>
    </row>
    <row r="17" spans="1:1" ht="20" customHeight="1">
      <c r="A17" s="17"/>
    </row>
    <row r="18" spans="1:1" ht="20" customHeight="1">
      <c r="A18" s="17"/>
    </row>
    <row r="19" spans="1:1" ht="20" customHeight="1">
      <c r="A19" s="17"/>
    </row>
    <row r="20" spans="1:1" ht="20" customHeight="1">
      <c r="A20" s="17"/>
    </row>
    <row r="21" spans="1:1" ht="20" customHeight="1">
      <c r="A21" s="17"/>
    </row>
    <row r="22" spans="1:1" ht="20" customHeight="1">
      <c r="A22" s="17"/>
    </row>
    <row r="23" spans="1:1" ht="20" customHeight="1">
      <c r="A23" s="17"/>
    </row>
    <row r="24" spans="1:1" ht="20" customHeight="1">
      <c r="A24" s="17"/>
    </row>
    <row r="25" spans="1:1" ht="20" customHeight="1">
      <c r="A25" s="17"/>
    </row>
    <row r="26" spans="1:1" ht="20" customHeight="1">
      <c r="A26" s="17"/>
    </row>
    <row r="27" spans="1:1" ht="20" customHeight="1">
      <c r="A27" s="17"/>
    </row>
    <row r="28" spans="1:1" ht="20" customHeight="1">
      <c r="A28" s="17"/>
    </row>
    <row r="29" spans="1:1" ht="20" customHeight="1">
      <c r="A29" s="17"/>
    </row>
    <row r="30" spans="1:1" ht="20" customHeight="1">
      <c r="A30" s="17"/>
    </row>
    <row r="31" spans="1:1" ht="20" customHeight="1">
      <c r="A31" s="17"/>
    </row>
    <row r="32" spans="1:1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3A62-E0BB-4547-955D-375CB842563D}">
  <dimension ref="A1:N41"/>
  <sheetViews>
    <sheetView showGridLines="0" workbookViewId="0">
      <selection activeCell="D7" sqref="D7"/>
    </sheetView>
  </sheetViews>
  <sheetFormatPr baseColWidth="10" defaultColWidth="17.5" defaultRowHeight="20" customHeight="1"/>
  <cols>
    <col min="1" max="16384" width="17.5" style="20"/>
  </cols>
  <sheetData>
    <row r="1" spans="1:14" ht="20" customHeight="1">
      <c r="A1" s="2">
        <v>18</v>
      </c>
      <c r="B1" s="2">
        <f>AVERAGE(A1:A12)</f>
        <v>21</v>
      </c>
      <c r="C1" s="2"/>
      <c r="D1" s="2">
        <v>18</v>
      </c>
      <c r="E1" s="2">
        <f>AVERAGE(D1:D12)</f>
        <v>30</v>
      </c>
      <c r="F1" s="1"/>
      <c r="G1" s="1"/>
      <c r="H1" s="1"/>
      <c r="I1" s="1"/>
      <c r="J1" s="1"/>
      <c r="K1" s="1"/>
      <c r="L1" s="1"/>
      <c r="M1" s="1"/>
      <c r="N1" s="1"/>
    </row>
    <row r="2" spans="1:14" ht="20" customHeight="1">
      <c r="A2" s="2">
        <v>20</v>
      </c>
      <c r="B2" s="17"/>
      <c r="C2" s="2"/>
      <c r="D2" s="2">
        <v>20</v>
      </c>
      <c r="E2" s="17"/>
      <c r="F2" s="18"/>
      <c r="G2" s="17"/>
      <c r="H2" s="17"/>
      <c r="I2" s="17"/>
      <c r="J2" s="17"/>
      <c r="K2" s="17"/>
    </row>
    <row r="3" spans="1:14" ht="20" customHeight="1">
      <c r="A3" s="2">
        <v>20</v>
      </c>
      <c r="B3" s="17"/>
      <c r="C3" s="2"/>
      <c r="D3" s="2">
        <v>20</v>
      </c>
      <c r="E3" s="17"/>
      <c r="F3" s="18"/>
      <c r="G3" s="17"/>
      <c r="H3" s="17"/>
      <c r="I3" s="17"/>
      <c r="J3" s="17"/>
      <c r="K3" s="17"/>
    </row>
    <row r="4" spans="1:14" ht="20" customHeight="1">
      <c r="A4" s="2">
        <v>22</v>
      </c>
      <c r="B4" s="17"/>
      <c r="C4" s="2"/>
      <c r="D4" s="2">
        <v>22</v>
      </c>
      <c r="E4" s="17"/>
      <c r="F4" s="18"/>
      <c r="G4" s="17"/>
      <c r="H4" s="17"/>
      <c r="I4" s="17"/>
      <c r="J4" s="17"/>
      <c r="K4" s="17"/>
    </row>
    <row r="5" spans="1:14" ht="20" customHeight="1">
      <c r="A5" s="2">
        <v>25</v>
      </c>
      <c r="B5" s="17"/>
      <c r="C5" s="2"/>
      <c r="D5" s="2">
        <v>25</v>
      </c>
      <c r="E5" s="17"/>
      <c r="F5" s="18"/>
      <c r="G5" s="17"/>
      <c r="H5" s="17"/>
      <c r="I5" s="17"/>
      <c r="J5" s="17"/>
      <c r="K5" s="17"/>
    </row>
    <row r="6" spans="1:14" ht="20" customHeight="1">
      <c r="A6" s="2"/>
      <c r="B6" s="17"/>
      <c r="C6" s="2"/>
      <c r="D6" s="17">
        <v>75</v>
      </c>
      <c r="E6" s="18"/>
      <c r="F6" s="18"/>
      <c r="G6" s="17"/>
      <c r="I6" s="18"/>
    </row>
    <row r="7" spans="1:14" ht="20" customHeight="1">
      <c r="A7" s="2"/>
      <c r="B7" s="17"/>
      <c r="C7" s="2"/>
      <c r="D7" s="17"/>
      <c r="E7" s="18"/>
      <c r="F7" s="18"/>
      <c r="I7" s="18"/>
    </row>
    <row r="8" spans="1:14" ht="20" customHeight="1">
      <c r="A8" s="2"/>
      <c r="C8" s="2"/>
    </row>
    <row r="9" spans="1:14" ht="20" customHeight="1">
      <c r="A9" s="2"/>
      <c r="C9" s="2"/>
    </row>
    <row r="10" spans="1:14" ht="20" customHeight="1">
      <c r="A10" s="2"/>
      <c r="C10" s="2"/>
    </row>
    <row r="11" spans="1:14" ht="20" customHeight="1">
      <c r="A11" s="2"/>
      <c r="C11" s="2"/>
    </row>
    <row r="12" spans="1:14" ht="20" customHeight="1">
      <c r="A12" s="2"/>
      <c r="C12" s="2"/>
    </row>
    <row r="13" spans="1:14" ht="20" customHeight="1">
      <c r="A13" s="17"/>
    </row>
    <row r="14" spans="1:14" ht="20" customHeight="1">
      <c r="A14" s="17"/>
    </row>
    <row r="15" spans="1:14" ht="20" customHeight="1">
      <c r="A15" s="17"/>
    </row>
    <row r="16" spans="1:14" ht="20" customHeight="1">
      <c r="A16" s="17"/>
    </row>
    <row r="17" spans="1:1" ht="20" customHeight="1">
      <c r="A17" s="17"/>
    </row>
    <row r="18" spans="1:1" ht="20" customHeight="1">
      <c r="A18" s="17"/>
    </row>
    <row r="19" spans="1:1" ht="20" customHeight="1">
      <c r="A19" s="17"/>
    </row>
    <row r="20" spans="1:1" ht="20" customHeight="1">
      <c r="A20" s="17"/>
    </row>
    <row r="21" spans="1:1" ht="20" customHeight="1">
      <c r="A21" s="17"/>
    </row>
    <row r="22" spans="1:1" ht="20" customHeight="1">
      <c r="A22" s="17"/>
    </row>
    <row r="23" spans="1:1" ht="20" customHeight="1">
      <c r="A23" s="17"/>
    </row>
    <row r="24" spans="1:1" ht="20" customHeight="1">
      <c r="A24" s="17"/>
    </row>
    <row r="25" spans="1:1" ht="20" customHeight="1">
      <c r="A25" s="17"/>
    </row>
    <row r="26" spans="1:1" ht="20" customHeight="1">
      <c r="A26" s="17"/>
    </row>
    <row r="27" spans="1:1" ht="20" customHeight="1">
      <c r="A27" s="17"/>
    </row>
    <row r="28" spans="1:1" ht="20" customHeight="1">
      <c r="A28" s="17"/>
    </row>
    <row r="29" spans="1:1" ht="20" customHeight="1">
      <c r="A29" s="17"/>
    </row>
    <row r="30" spans="1:1" ht="20" customHeight="1">
      <c r="A30" s="17"/>
    </row>
    <row r="31" spans="1:1" ht="20" customHeight="1">
      <c r="A31" s="17"/>
    </row>
    <row r="32" spans="1:1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D4F1-091E-E64D-A40E-C76EBC59432B}">
  <dimension ref="A1:N41"/>
  <sheetViews>
    <sheetView showGridLines="0" workbookViewId="0">
      <selection activeCell="E3" sqref="E3"/>
    </sheetView>
  </sheetViews>
  <sheetFormatPr baseColWidth="10" defaultColWidth="17.5" defaultRowHeight="20" customHeight="1"/>
  <cols>
    <col min="1" max="16384" width="17.5" style="20"/>
  </cols>
  <sheetData>
    <row r="1" spans="1:14" ht="20" customHeight="1">
      <c r="A1" s="2">
        <v>2741</v>
      </c>
      <c r="B1" s="2"/>
      <c r="C1" s="2" cm="1">
        <f t="array" ref="C1:C10">_xlfn._xlws.SORT(A1:A10)</f>
        <v>1477</v>
      </c>
      <c r="D1" s="2" t="s">
        <v>69</v>
      </c>
      <c r="E1" s="2">
        <f>AVERAGE(_xlfn.ANCHORARRAY(C1))</f>
        <v>2618.4</v>
      </c>
      <c r="F1" s="2"/>
      <c r="G1" s="2"/>
      <c r="H1" s="2"/>
      <c r="I1" s="2"/>
      <c r="J1" s="2"/>
      <c r="K1" s="2"/>
      <c r="L1" s="2"/>
      <c r="M1" s="2"/>
      <c r="N1" s="2"/>
    </row>
    <row r="2" spans="1:14" ht="20" customHeight="1">
      <c r="A2" s="2">
        <v>1576</v>
      </c>
      <c r="B2" s="17"/>
      <c r="C2" s="2">
        <v>1530</v>
      </c>
      <c r="D2" s="2" t="s">
        <v>70</v>
      </c>
      <c r="E2" s="17">
        <f>MEDIAN(_xlfn.ANCHORARRAY(C1))</f>
        <v>2227</v>
      </c>
      <c r="F2" s="18"/>
      <c r="G2" s="17"/>
      <c r="H2" s="17"/>
      <c r="I2" s="17"/>
      <c r="J2" s="17"/>
      <c r="K2" s="17"/>
    </row>
    <row r="3" spans="1:14" ht="20" customHeight="1">
      <c r="A3" s="2">
        <v>1477</v>
      </c>
      <c r="B3" s="17"/>
      <c r="C3" s="2">
        <v>1576</v>
      </c>
      <c r="D3" s="2"/>
      <c r="E3" s="17"/>
      <c r="F3" s="18"/>
      <c r="G3" s="17"/>
      <c r="H3" s="17"/>
      <c r="I3" s="17"/>
      <c r="J3" s="17"/>
      <c r="K3" s="17"/>
    </row>
    <row r="4" spans="1:14" ht="20" customHeight="1">
      <c r="A4" s="2">
        <v>2910</v>
      </c>
      <c r="B4" s="17"/>
      <c r="C4" s="2">
        <v>1976</v>
      </c>
      <c r="D4" s="2"/>
      <c r="E4" s="17"/>
      <c r="F4" s="18"/>
      <c r="G4" s="17"/>
      <c r="H4" s="17"/>
      <c r="I4" s="17"/>
      <c r="J4" s="17"/>
      <c r="K4" s="17"/>
    </row>
    <row r="5" spans="1:14" ht="20" customHeight="1">
      <c r="A5" s="2">
        <v>2112</v>
      </c>
      <c r="B5" s="17"/>
      <c r="C5" s="2">
        <v>2112</v>
      </c>
      <c r="D5" s="2"/>
      <c r="E5" s="17"/>
      <c r="F5" s="18"/>
      <c r="G5" s="17"/>
      <c r="H5" s="17"/>
      <c r="I5" s="17"/>
      <c r="J5" s="17"/>
      <c r="K5" s="17"/>
    </row>
    <row r="6" spans="1:14" ht="20" customHeight="1">
      <c r="A6" s="2">
        <v>1530</v>
      </c>
      <c r="B6" s="17"/>
      <c r="C6" s="2">
        <v>2342</v>
      </c>
      <c r="D6" s="17"/>
      <c r="E6" s="18"/>
      <c r="F6" s="18"/>
      <c r="G6" s="17"/>
      <c r="I6" s="18"/>
    </row>
    <row r="7" spans="1:14" ht="20" customHeight="1">
      <c r="A7" s="2">
        <v>5730</v>
      </c>
      <c r="B7" s="17"/>
      <c r="C7" s="2">
        <v>2741</v>
      </c>
      <c r="D7" s="17"/>
      <c r="E7" s="18"/>
      <c r="F7" s="18"/>
      <c r="I7" s="18"/>
    </row>
    <row r="8" spans="1:14" ht="20" customHeight="1">
      <c r="A8" s="2">
        <v>1976</v>
      </c>
      <c r="C8" s="2">
        <v>2910</v>
      </c>
    </row>
    <row r="9" spans="1:14" ht="20" customHeight="1">
      <c r="A9" s="2">
        <v>2342</v>
      </c>
      <c r="C9" s="2">
        <v>3790</v>
      </c>
    </row>
    <row r="10" spans="1:14" ht="20" customHeight="1">
      <c r="A10" s="2">
        <v>3790</v>
      </c>
      <c r="C10" s="2">
        <v>5730</v>
      </c>
    </row>
    <row r="11" spans="1:14" ht="20" customHeight="1">
      <c r="A11" s="2"/>
      <c r="C11" s="2"/>
    </row>
    <row r="12" spans="1:14" ht="20" customHeight="1">
      <c r="A12" s="2"/>
      <c r="C12" s="2"/>
    </row>
    <row r="13" spans="1:14" ht="20" customHeight="1">
      <c r="A13" s="17"/>
    </row>
    <row r="14" spans="1:14" ht="20" customHeight="1">
      <c r="A14" s="17"/>
    </row>
    <row r="15" spans="1:14" ht="20" customHeight="1">
      <c r="A15" s="17"/>
    </row>
    <row r="16" spans="1:14" ht="20" customHeight="1">
      <c r="A16" s="17"/>
    </row>
    <row r="17" spans="1:1" ht="20" customHeight="1">
      <c r="A17" s="17"/>
    </row>
    <row r="18" spans="1:1" ht="20" customHeight="1">
      <c r="A18" s="17"/>
    </row>
    <row r="19" spans="1:1" ht="20" customHeight="1">
      <c r="A19" s="17"/>
    </row>
    <row r="20" spans="1:1" ht="20" customHeight="1">
      <c r="A20" s="17"/>
    </row>
    <row r="21" spans="1:1" ht="20" customHeight="1">
      <c r="A21" s="17"/>
    </row>
    <row r="22" spans="1:1" ht="20" customHeight="1">
      <c r="A22" s="17"/>
    </row>
    <row r="23" spans="1:1" ht="20" customHeight="1">
      <c r="A23" s="17"/>
    </row>
    <row r="24" spans="1:1" ht="20" customHeight="1">
      <c r="A24" s="17"/>
    </row>
    <row r="25" spans="1:1" ht="20" customHeight="1">
      <c r="A25" s="17"/>
    </row>
    <row r="26" spans="1:1" ht="20" customHeight="1">
      <c r="A26" s="17"/>
    </row>
    <row r="27" spans="1:1" ht="20" customHeight="1">
      <c r="A27" s="17"/>
    </row>
    <row r="28" spans="1:1" ht="20" customHeight="1">
      <c r="A28" s="17"/>
    </row>
    <row r="29" spans="1:1" ht="20" customHeight="1">
      <c r="A29" s="17"/>
    </row>
    <row r="30" spans="1:1" ht="20" customHeight="1">
      <c r="A30" s="17"/>
    </row>
    <row r="31" spans="1:1" ht="20" customHeight="1">
      <c r="A31" s="17"/>
    </row>
    <row r="32" spans="1:1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30FE-B339-4B43-B2C1-6969672EE8E2}">
  <dimension ref="A1:N41"/>
  <sheetViews>
    <sheetView showGridLines="0" workbookViewId="0">
      <selection activeCell="A3" sqref="A3"/>
    </sheetView>
  </sheetViews>
  <sheetFormatPr baseColWidth="10" defaultColWidth="17.5" defaultRowHeight="20" customHeight="1"/>
  <cols>
    <col min="1" max="16384" width="17.5" style="20"/>
  </cols>
  <sheetData>
    <row r="1" spans="1:14" ht="20" customHeight="1">
      <c r="A1" s="2">
        <v>108</v>
      </c>
      <c r="B1" s="20" cm="1">
        <f t="array" ref="B1:B11">_xlfn._xlws.SORT(A1:A11)</f>
        <v>22</v>
      </c>
      <c r="C1" s="2" t="s">
        <v>70</v>
      </c>
      <c r="D1" s="2">
        <f>MEDIAN(A1:A11)</f>
        <v>98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" customHeight="1">
      <c r="A2" s="2">
        <v>103</v>
      </c>
      <c r="B2" s="17">
        <v>40</v>
      </c>
      <c r="C2" s="2"/>
      <c r="D2" s="2"/>
      <c r="E2" s="17"/>
      <c r="F2" s="18"/>
      <c r="G2" s="17"/>
      <c r="H2" s="17"/>
      <c r="I2" s="17"/>
      <c r="J2" s="17"/>
      <c r="K2" s="17"/>
    </row>
    <row r="3" spans="1:14" ht="20" customHeight="1">
      <c r="A3" s="2">
        <v>1252</v>
      </c>
      <c r="B3" s="17">
        <v>53</v>
      </c>
      <c r="C3" s="2"/>
      <c r="D3" s="2"/>
      <c r="E3" s="17"/>
      <c r="F3" s="18"/>
      <c r="G3" s="17"/>
      <c r="H3" s="17"/>
      <c r="I3" s="17"/>
      <c r="J3" s="17"/>
      <c r="K3" s="17"/>
    </row>
    <row r="4" spans="1:14" ht="20" customHeight="1">
      <c r="A4" s="2">
        <v>121</v>
      </c>
      <c r="B4" s="17">
        <v>57</v>
      </c>
      <c r="C4" s="2"/>
      <c r="D4" s="2"/>
      <c r="E4" s="17"/>
      <c r="F4" s="18"/>
      <c r="G4" s="17"/>
      <c r="H4" s="17"/>
      <c r="I4" s="17"/>
      <c r="J4" s="17"/>
      <c r="K4" s="17"/>
    </row>
    <row r="5" spans="1:14" ht="20" customHeight="1">
      <c r="A5" s="2">
        <v>93</v>
      </c>
      <c r="B5" s="17">
        <v>93</v>
      </c>
      <c r="C5" s="2"/>
      <c r="D5" s="2"/>
      <c r="E5" s="17"/>
      <c r="F5" s="18"/>
      <c r="G5" s="17"/>
      <c r="H5" s="17"/>
      <c r="I5" s="17"/>
      <c r="J5" s="17"/>
      <c r="K5" s="17"/>
    </row>
    <row r="6" spans="1:14" ht="20" customHeight="1">
      <c r="A6" s="2">
        <v>57</v>
      </c>
      <c r="B6" s="17">
        <v>98</v>
      </c>
      <c r="C6" s="2"/>
      <c r="D6" s="17"/>
      <c r="E6" s="18"/>
      <c r="F6" s="18"/>
      <c r="G6" s="17"/>
      <c r="I6" s="18"/>
    </row>
    <row r="7" spans="1:14" ht="20" customHeight="1">
      <c r="A7" s="2">
        <v>40</v>
      </c>
      <c r="B7" s="17">
        <v>103</v>
      </c>
      <c r="C7" s="2"/>
      <c r="D7" s="17"/>
      <c r="E7" s="18"/>
      <c r="F7" s="18"/>
      <c r="I7" s="18"/>
    </row>
    <row r="8" spans="1:14" ht="20" customHeight="1">
      <c r="A8" s="2">
        <v>53</v>
      </c>
      <c r="B8" s="20">
        <v>108</v>
      </c>
      <c r="C8" s="2"/>
    </row>
    <row r="9" spans="1:14" ht="20" customHeight="1">
      <c r="A9" s="2">
        <v>22</v>
      </c>
      <c r="B9" s="20">
        <v>116</v>
      </c>
      <c r="C9" s="2"/>
    </row>
    <row r="10" spans="1:14" ht="20" customHeight="1">
      <c r="A10" s="2">
        <v>116</v>
      </c>
      <c r="B10" s="20">
        <v>121</v>
      </c>
      <c r="C10" s="2"/>
    </row>
    <row r="11" spans="1:14" ht="20" customHeight="1">
      <c r="A11" s="2">
        <v>98</v>
      </c>
      <c r="B11" s="20">
        <v>1252</v>
      </c>
      <c r="C11" s="2"/>
    </row>
    <row r="12" spans="1:14" ht="20" customHeight="1">
      <c r="A12" s="2"/>
      <c r="C12" s="2"/>
    </row>
    <row r="13" spans="1:14" ht="20" customHeight="1">
      <c r="A13" s="17"/>
    </row>
    <row r="14" spans="1:14" ht="20" customHeight="1">
      <c r="A14" s="17"/>
    </row>
    <row r="15" spans="1:14" ht="20" customHeight="1">
      <c r="A15" s="17"/>
    </row>
    <row r="16" spans="1:14" ht="20" customHeight="1">
      <c r="A16" s="17"/>
    </row>
    <row r="17" spans="1:1" ht="20" customHeight="1">
      <c r="A17" s="17"/>
    </row>
    <row r="18" spans="1:1" ht="20" customHeight="1">
      <c r="A18" s="17"/>
    </row>
    <row r="19" spans="1:1" ht="20" customHeight="1">
      <c r="A19" s="17"/>
    </row>
    <row r="20" spans="1:1" ht="20" customHeight="1">
      <c r="A20" s="17"/>
    </row>
    <row r="21" spans="1:1" ht="20" customHeight="1">
      <c r="A21" s="17"/>
    </row>
    <row r="22" spans="1:1" ht="20" customHeight="1">
      <c r="A22" s="17"/>
    </row>
    <row r="23" spans="1:1" ht="20" customHeight="1">
      <c r="A23" s="17"/>
    </row>
    <row r="24" spans="1:1" ht="20" customHeight="1">
      <c r="A24" s="17"/>
    </row>
    <row r="25" spans="1:1" ht="20" customHeight="1">
      <c r="A25" s="17"/>
    </row>
    <row r="26" spans="1:1" ht="20" customHeight="1">
      <c r="A26" s="17"/>
    </row>
    <row r="27" spans="1:1" ht="20" customHeight="1">
      <c r="A27" s="17"/>
    </row>
    <row r="28" spans="1:1" ht="20" customHeight="1">
      <c r="A28" s="17"/>
    </row>
    <row r="29" spans="1:1" ht="20" customHeight="1">
      <c r="A29" s="17"/>
    </row>
    <row r="30" spans="1:1" ht="20" customHeight="1">
      <c r="A30" s="17"/>
    </row>
    <row r="31" spans="1:1" ht="20" customHeight="1">
      <c r="A31" s="17"/>
    </row>
    <row r="32" spans="1:1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4395-9DAB-7E43-B8C4-2533B26A1F75}">
  <dimension ref="A1:N41"/>
  <sheetViews>
    <sheetView showGridLines="0" workbookViewId="0">
      <selection activeCell="C2" sqref="C2"/>
    </sheetView>
  </sheetViews>
  <sheetFormatPr baseColWidth="10" defaultColWidth="17.5" defaultRowHeight="20" customHeight="1"/>
  <cols>
    <col min="1" max="16384" width="17.5" style="20"/>
  </cols>
  <sheetData>
    <row r="1" spans="1:14" ht="20" customHeight="1">
      <c r="A1" s="2">
        <v>55</v>
      </c>
      <c r="B1" s="20" cm="1">
        <f t="array" ref="B1:B11">_xlfn._xlws.SORT(A1:A11)</f>
        <v>25</v>
      </c>
      <c r="C1" s="2" t="s">
        <v>70</v>
      </c>
      <c r="D1" s="2">
        <f>MEDIAN(_xlfn.ANCHORARRAY(B1))</f>
        <v>55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" customHeight="1">
      <c r="A2" s="20">
        <v>56</v>
      </c>
      <c r="B2" s="17">
        <v>50</v>
      </c>
      <c r="C2" s="2"/>
      <c r="D2" s="2"/>
      <c r="E2" s="17"/>
      <c r="F2" s="18"/>
      <c r="G2" s="17"/>
      <c r="H2" s="17"/>
      <c r="I2" s="17"/>
      <c r="J2" s="17"/>
      <c r="K2" s="17"/>
    </row>
    <row r="3" spans="1:14" ht="20" customHeight="1">
      <c r="A3" s="2">
        <v>51</v>
      </c>
      <c r="B3" s="17">
        <v>51</v>
      </c>
      <c r="C3" s="2"/>
      <c r="D3" s="2"/>
      <c r="E3" s="17"/>
      <c r="F3" s="18"/>
      <c r="G3" s="17"/>
      <c r="H3" s="17"/>
      <c r="I3" s="17"/>
      <c r="J3" s="17"/>
      <c r="K3" s="17"/>
    </row>
    <row r="4" spans="1:14" ht="20" customHeight="1">
      <c r="A4" s="2">
        <v>56</v>
      </c>
      <c r="B4" s="17">
        <v>52</v>
      </c>
      <c r="C4" s="2"/>
      <c r="D4" s="2"/>
      <c r="E4" s="17"/>
      <c r="F4" s="18"/>
      <c r="G4" s="17"/>
      <c r="H4" s="17"/>
      <c r="I4" s="17"/>
      <c r="J4" s="17"/>
      <c r="K4" s="17"/>
    </row>
    <row r="5" spans="1:14" ht="20" customHeight="1">
      <c r="A5" s="2">
        <v>25</v>
      </c>
      <c r="B5" s="17">
        <v>55</v>
      </c>
      <c r="C5" s="2"/>
      <c r="D5" s="2"/>
      <c r="E5" s="17"/>
      <c r="F5" s="18"/>
      <c r="G5" s="17"/>
      <c r="H5" s="17"/>
      <c r="I5" s="17"/>
      <c r="J5" s="17"/>
      <c r="K5" s="17"/>
    </row>
    <row r="6" spans="1:14" ht="20" customHeight="1">
      <c r="A6" s="2">
        <v>58</v>
      </c>
      <c r="B6" s="17">
        <v>55</v>
      </c>
      <c r="C6" s="2"/>
      <c r="D6" s="17"/>
      <c r="E6" s="18"/>
      <c r="F6" s="18"/>
      <c r="G6" s="17"/>
      <c r="I6" s="18"/>
    </row>
    <row r="7" spans="1:14" ht="20" customHeight="1">
      <c r="A7" s="2">
        <v>55</v>
      </c>
      <c r="B7" s="17">
        <v>56</v>
      </c>
      <c r="C7" s="2"/>
      <c r="D7" s="17"/>
      <c r="E7" s="18"/>
      <c r="F7" s="18"/>
      <c r="I7" s="18"/>
    </row>
    <row r="8" spans="1:14" ht="20" customHeight="1">
      <c r="A8" s="2">
        <v>56</v>
      </c>
      <c r="B8" s="20">
        <v>56</v>
      </c>
      <c r="C8" s="2"/>
    </row>
    <row r="9" spans="1:14" ht="20" customHeight="1">
      <c r="A9" s="2">
        <v>56</v>
      </c>
      <c r="B9" s="20">
        <v>56</v>
      </c>
      <c r="C9" s="2"/>
    </row>
    <row r="10" spans="1:14" ht="20" customHeight="1">
      <c r="A10" s="2">
        <v>50</v>
      </c>
      <c r="B10" s="20">
        <v>56</v>
      </c>
      <c r="C10" s="2"/>
    </row>
    <row r="11" spans="1:14" ht="20" customHeight="1">
      <c r="A11" s="2">
        <v>52</v>
      </c>
      <c r="B11" s="20">
        <v>58</v>
      </c>
      <c r="C11" s="2"/>
    </row>
    <row r="12" spans="1:14" ht="20" customHeight="1">
      <c r="A12" s="2"/>
      <c r="C12" s="2"/>
    </row>
    <row r="13" spans="1:14" ht="20" customHeight="1">
      <c r="A13" s="17"/>
    </row>
    <row r="14" spans="1:14" ht="20" customHeight="1">
      <c r="A14" s="17"/>
    </row>
    <row r="15" spans="1:14" ht="20" customHeight="1">
      <c r="A15" s="17"/>
    </row>
    <row r="16" spans="1:14" ht="20" customHeight="1">
      <c r="A16" s="17"/>
    </row>
    <row r="17" spans="1:1" ht="20" customHeight="1">
      <c r="A17" s="17"/>
    </row>
    <row r="18" spans="1:1" ht="20" customHeight="1">
      <c r="A18" s="17"/>
    </row>
    <row r="19" spans="1:1" ht="20" customHeight="1">
      <c r="A19" s="17"/>
    </row>
    <row r="20" spans="1:1" ht="20" customHeight="1">
      <c r="A20" s="17"/>
    </row>
    <row r="21" spans="1:1" ht="20" customHeight="1">
      <c r="A21" s="17"/>
    </row>
    <row r="22" spans="1:1" ht="20" customHeight="1">
      <c r="A22" s="17"/>
    </row>
    <row r="23" spans="1:1" ht="20" customHeight="1">
      <c r="A23" s="17"/>
    </row>
    <row r="24" spans="1:1" ht="20" customHeight="1">
      <c r="A24" s="17"/>
    </row>
    <row r="25" spans="1:1" ht="20" customHeight="1">
      <c r="A25" s="17"/>
    </row>
    <row r="26" spans="1:1" ht="20" customHeight="1">
      <c r="A26" s="17"/>
    </row>
    <row r="27" spans="1:1" ht="20" customHeight="1">
      <c r="A27" s="17"/>
    </row>
    <row r="28" spans="1:1" ht="20" customHeight="1">
      <c r="A28" s="17"/>
    </row>
    <row r="29" spans="1:1" ht="20" customHeight="1">
      <c r="A29" s="17"/>
    </row>
    <row r="30" spans="1:1" ht="20" customHeight="1">
      <c r="A30" s="17"/>
    </row>
    <row r="31" spans="1:1" ht="20" customHeight="1">
      <c r="A31" s="17"/>
    </row>
    <row r="32" spans="1:1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D32F-5BE5-AE40-BE93-B4B1AC21FD0C}">
  <dimension ref="A1:N41"/>
  <sheetViews>
    <sheetView showGridLines="0" workbookViewId="0">
      <selection activeCell="I18" sqref="I18"/>
    </sheetView>
  </sheetViews>
  <sheetFormatPr baseColWidth="10" defaultColWidth="17.5" defaultRowHeight="20" customHeight="1"/>
  <cols>
    <col min="1" max="16384" width="17.5" style="20"/>
  </cols>
  <sheetData>
    <row r="1" spans="1:14" ht="20" customHeight="1">
      <c r="A1" s="2">
        <v>1</v>
      </c>
      <c r="B1" s="20" cm="1">
        <f t="array" ref="B1:B12">_xlfn._xlws.SORT(A1:A12)</f>
        <v>1</v>
      </c>
      <c r="C1" s="2" t="s">
        <v>69</v>
      </c>
      <c r="D1" s="2">
        <f>AVERAGE(_xlfn.ANCHORARRAY(B1))</f>
        <v>1.9500000000000002</v>
      </c>
      <c r="E1" s="2"/>
      <c r="F1" s="2">
        <v>1</v>
      </c>
      <c r="G1" s="20" cm="1">
        <f t="array" ref="G1:G12">_xlfn._xlws.SORT(F1:F12)</f>
        <v>1</v>
      </c>
      <c r="H1" s="2" t="s">
        <v>69</v>
      </c>
      <c r="I1" s="2">
        <f>AVERAGE(_xlfn.ANCHORARRAY(G1))</f>
        <v>1.9500000000000002</v>
      </c>
      <c r="J1" s="2"/>
      <c r="K1" s="2"/>
      <c r="L1" s="2"/>
      <c r="M1" s="2"/>
      <c r="N1" s="2"/>
    </row>
    <row r="2" spans="1:14" ht="20" customHeight="1">
      <c r="A2" s="20">
        <v>1.2</v>
      </c>
      <c r="B2" s="17">
        <v>1.2</v>
      </c>
      <c r="C2" s="2" t="s">
        <v>70</v>
      </c>
      <c r="D2" s="2">
        <f>MEDIAN(_xlfn.ANCHORARRAY(B1))</f>
        <v>1.7000000000000002</v>
      </c>
      <c r="E2" s="17"/>
      <c r="F2" s="20">
        <v>1.2</v>
      </c>
      <c r="G2" s="17">
        <v>1.2</v>
      </c>
      <c r="H2" s="2" t="s">
        <v>70</v>
      </c>
      <c r="I2" s="2">
        <f>MEDIAN(_xlfn.ANCHORARRAY(G1))</f>
        <v>1.7000000000000002</v>
      </c>
      <c r="J2" s="17"/>
      <c r="K2" s="17"/>
    </row>
    <row r="3" spans="1:14" ht="20" customHeight="1">
      <c r="A3" s="2">
        <v>1.6</v>
      </c>
      <c r="B3" s="17">
        <v>1.4</v>
      </c>
      <c r="C3" s="2"/>
      <c r="D3" s="2"/>
      <c r="E3" s="17"/>
      <c r="F3" s="2">
        <v>1.6</v>
      </c>
      <c r="G3" s="17">
        <v>1.4</v>
      </c>
      <c r="H3" s="2"/>
      <c r="I3" s="2"/>
      <c r="J3" s="17"/>
      <c r="K3" s="17"/>
    </row>
    <row r="4" spans="1:14" ht="20" customHeight="1">
      <c r="A4" s="2">
        <v>1.6</v>
      </c>
      <c r="B4" s="17">
        <v>1.6</v>
      </c>
      <c r="C4" s="2"/>
      <c r="D4" s="2"/>
      <c r="E4" s="17"/>
      <c r="F4" s="2">
        <v>1.6</v>
      </c>
      <c r="G4" s="17">
        <v>1.6</v>
      </c>
      <c r="H4" s="2"/>
      <c r="I4" s="2"/>
      <c r="J4" s="17"/>
      <c r="K4" s="17"/>
    </row>
    <row r="5" spans="1:14" ht="20" customHeight="1">
      <c r="A5" s="2">
        <v>1.6</v>
      </c>
      <c r="B5" s="17">
        <v>1.6</v>
      </c>
      <c r="C5" s="2"/>
      <c r="D5" s="2"/>
      <c r="E5" s="17"/>
      <c r="F5" s="2">
        <v>1.6</v>
      </c>
      <c r="G5" s="17">
        <v>1.6</v>
      </c>
      <c r="H5" s="2"/>
      <c r="I5" s="2"/>
      <c r="J5" s="17"/>
      <c r="K5" s="17"/>
    </row>
    <row r="6" spans="1:14" ht="20" customHeight="1">
      <c r="A6" s="2">
        <v>1.8</v>
      </c>
      <c r="B6" s="17">
        <v>1.6</v>
      </c>
      <c r="C6" s="2"/>
      <c r="D6" s="17"/>
      <c r="E6" s="18"/>
      <c r="F6" s="2">
        <v>1.8</v>
      </c>
      <c r="G6" s="17">
        <v>1.6</v>
      </c>
      <c r="H6" s="2"/>
      <c r="I6" s="17"/>
    </row>
    <row r="7" spans="1:14" ht="20" customHeight="1">
      <c r="A7" s="2">
        <v>2</v>
      </c>
      <c r="B7" s="17">
        <v>1.8</v>
      </c>
      <c r="C7" s="2"/>
      <c r="D7" s="17"/>
      <c r="E7" s="18"/>
      <c r="F7" s="2">
        <v>2</v>
      </c>
      <c r="G7" s="17">
        <v>1.8</v>
      </c>
      <c r="H7" s="2"/>
      <c r="I7" s="17"/>
    </row>
    <row r="8" spans="1:14" ht="20" customHeight="1">
      <c r="A8" s="2">
        <v>2.6</v>
      </c>
      <c r="B8" s="20">
        <v>2</v>
      </c>
      <c r="C8" s="2"/>
      <c r="F8" s="2">
        <v>2.6</v>
      </c>
      <c r="G8" s="20">
        <v>2</v>
      </c>
      <c r="H8" s="2"/>
    </row>
    <row r="9" spans="1:14" ht="20" customHeight="1">
      <c r="A9" s="2">
        <v>2.8</v>
      </c>
      <c r="B9" s="20">
        <v>2.6</v>
      </c>
      <c r="C9" s="2"/>
      <c r="F9" s="2">
        <v>2.8</v>
      </c>
      <c r="G9" s="20">
        <v>2.6</v>
      </c>
      <c r="H9" s="2"/>
    </row>
    <row r="10" spans="1:14" ht="20" customHeight="1">
      <c r="A10" s="2">
        <v>2.8</v>
      </c>
      <c r="B10" s="20">
        <v>2.8</v>
      </c>
      <c r="C10" s="2"/>
      <c r="F10" s="2">
        <v>2.8</v>
      </c>
      <c r="G10" s="20">
        <v>2.8</v>
      </c>
      <c r="H10" s="2"/>
    </row>
    <row r="11" spans="1:14" ht="20" customHeight="1">
      <c r="A11" s="2">
        <v>3</v>
      </c>
      <c r="B11" s="20">
        <v>2.8</v>
      </c>
      <c r="C11" s="2"/>
      <c r="F11" s="2">
        <v>3</v>
      </c>
      <c r="G11" s="20">
        <v>2.8</v>
      </c>
      <c r="H11" s="2"/>
    </row>
    <row r="12" spans="1:14" ht="20" customHeight="1">
      <c r="A12" s="2">
        <v>1.4</v>
      </c>
      <c r="B12" s="20">
        <v>3</v>
      </c>
      <c r="C12" s="2"/>
      <c r="F12" s="2">
        <v>1.4</v>
      </c>
      <c r="G12" s="20">
        <v>3</v>
      </c>
      <c r="H12" s="2"/>
    </row>
    <row r="13" spans="1:14" ht="20" customHeight="1">
      <c r="A13" s="17"/>
    </row>
    <row r="14" spans="1:14" ht="20" customHeight="1">
      <c r="A14" s="17"/>
    </row>
    <row r="15" spans="1:14" ht="20" customHeight="1">
      <c r="A15" s="17"/>
      <c r="G15" s="17"/>
    </row>
    <row r="16" spans="1:14" ht="20" customHeight="1">
      <c r="A16" s="17"/>
      <c r="G16" s="17"/>
    </row>
    <row r="17" spans="1:7" ht="20" customHeight="1">
      <c r="A17" s="17"/>
      <c r="G17" s="17"/>
    </row>
    <row r="18" spans="1:7" ht="20" customHeight="1">
      <c r="A18" s="17"/>
      <c r="G18" s="17"/>
    </row>
    <row r="19" spans="1:7" ht="20" customHeight="1">
      <c r="A19" s="17"/>
      <c r="G19" s="17"/>
    </row>
    <row r="20" spans="1:7" ht="20" customHeight="1">
      <c r="A20" s="17"/>
      <c r="G20" s="17"/>
    </row>
    <row r="21" spans="1:7" ht="20" customHeight="1">
      <c r="A21" s="17"/>
    </row>
    <row r="22" spans="1:7" ht="20" customHeight="1">
      <c r="A22" s="17"/>
    </row>
    <row r="23" spans="1:7" ht="20" customHeight="1">
      <c r="A23" s="17"/>
    </row>
    <row r="24" spans="1:7" ht="20" customHeight="1">
      <c r="A24" s="17"/>
    </row>
    <row r="25" spans="1:7" ht="20" customHeight="1">
      <c r="A25" s="17"/>
    </row>
    <row r="26" spans="1:7" ht="20" customHeight="1">
      <c r="A26" s="17"/>
    </row>
    <row r="27" spans="1:7" ht="20" customHeight="1">
      <c r="A27" s="17"/>
    </row>
    <row r="28" spans="1:7" ht="20" customHeight="1">
      <c r="A28" s="17"/>
    </row>
    <row r="29" spans="1:7" ht="20" customHeight="1">
      <c r="A29" s="17"/>
    </row>
    <row r="30" spans="1:7" ht="20" customHeight="1">
      <c r="A30" s="17"/>
    </row>
    <row r="31" spans="1:7" ht="20" customHeight="1">
      <c r="A31" s="17"/>
    </row>
    <row r="32" spans="1:7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FFC8-C72C-D045-84F2-6AA5C965C1C9}">
  <dimension ref="A1:O41"/>
  <sheetViews>
    <sheetView showGridLines="0" tabSelected="1" topLeftCell="E1" workbookViewId="0">
      <selection activeCell="J13" sqref="J13"/>
    </sheetView>
  </sheetViews>
  <sheetFormatPr baseColWidth="10" defaultColWidth="17.5" defaultRowHeight="20" customHeight="1"/>
  <cols>
    <col min="1" max="1" width="17.5" style="20"/>
    <col min="2" max="2" width="27.83203125" style="20" customWidth="1"/>
    <col min="3" max="3" width="17.5" style="20"/>
    <col min="4" max="4" width="24.1640625" style="20" customWidth="1"/>
    <col min="5" max="5" width="17.5" style="20"/>
    <col min="6" max="6" width="23.6640625" style="20" customWidth="1"/>
    <col min="7" max="7" width="13.6640625" style="20" customWidth="1"/>
    <col min="8" max="8" width="24.83203125" style="20" customWidth="1"/>
    <col min="9" max="9" width="17.5" style="20"/>
    <col min="10" max="10" width="27.6640625" style="20" customWidth="1"/>
    <col min="11" max="16384" width="17.5" style="20"/>
  </cols>
  <sheetData>
    <row r="1" spans="1:15" ht="20" customHeight="1">
      <c r="A1" s="4">
        <v>2900</v>
      </c>
      <c r="B1" s="4" t="s">
        <v>69</v>
      </c>
      <c r="C1" s="5">
        <f>AVERAGE(A1:A15)</f>
        <v>3396.6666666666665</v>
      </c>
      <c r="H1" s="51"/>
      <c r="I1" s="56" t="s">
        <v>72</v>
      </c>
      <c r="J1" s="54"/>
      <c r="K1" s="57" t="s">
        <v>73</v>
      </c>
      <c r="L1" s="2"/>
      <c r="M1" s="2"/>
      <c r="N1" s="2"/>
      <c r="O1" s="2"/>
    </row>
    <row r="2" spans="1:15" ht="20" customHeight="1">
      <c r="A2" s="4">
        <v>2900</v>
      </c>
      <c r="B2" s="4" t="s">
        <v>71</v>
      </c>
      <c r="C2" s="5">
        <f>STDEV(A1:A15)</f>
        <v>458.82873659330693</v>
      </c>
      <c r="H2" s="51"/>
      <c r="I2" s="52">
        <v>3.7</v>
      </c>
      <c r="J2" s="54"/>
      <c r="K2" s="54">
        <v>6</v>
      </c>
      <c r="L2" s="17"/>
    </row>
    <row r="3" spans="1:15" ht="20" customHeight="1">
      <c r="A3" s="4">
        <v>2900</v>
      </c>
      <c r="B3" s="2"/>
      <c r="C3" s="2"/>
      <c r="H3" s="51"/>
      <c r="I3" s="52">
        <v>4.2</v>
      </c>
      <c r="J3" s="54"/>
      <c r="K3" s="54">
        <v>7</v>
      </c>
      <c r="L3" s="17"/>
    </row>
    <row r="4" spans="1:15" ht="20" customHeight="1">
      <c r="A4" s="4">
        <v>2900</v>
      </c>
      <c r="B4" s="2"/>
      <c r="C4" s="2"/>
      <c r="H4" s="51"/>
      <c r="I4" s="52">
        <v>4.0999999999999996</v>
      </c>
      <c r="J4" s="54"/>
      <c r="K4" s="54">
        <v>2</v>
      </c>
      <c r="L4" s="17"/>
    </row>
    <row r="5" spans="1:15" ht="20" customHeight="1">
      <c r="A5" s="4">
        <v>2900</v>
      </c>
      <c r="B5" s="2"/>
      <c r="C5" s="2"/>
      <c r="H5" s="51"/>
      <c r="I5" s="52">
        <v>4</v>
      </c>
      <c r="J5" s="54"/>
      <c r="K5" s="54">
        <v>1</v>
      </c>
      <c r="L5" s="17"/>
    </row>
    <row r="6" spans="1:15" ht="20" customHeight="1">
      <c r="A6" s="4">
        <v>3250</v>
      </c>
      <c r="B6" s="17"/>
      <c r="C6" s="2"/>
      <c r="H6" s="53" t="s">
        <v>69</v>
      </c>
      <c r="I6" s="52">
        <f>AVERAGE(I2:I5)</f>
        <v>4</v>
      </c>
      <c r="J6" s="55" t="s">
        <v>69</v>
      </c>
      <c r="K6" s="54">
        <f>AVERAGE(K2:K5)</f>
        <v>4</v>
      </c>
    </row>
    <row r="7" spans="1:15" ht="20" customHeight="1">
      <c r="A7" s="4">
        <v>3250</v>
      </c>
      <c r="B7" s="17"/>
      <c r="C7" s="2"/>
      <c r="H7" s="53" t="s">
        <v>71</v>
      </c>
      <c r="I7" s="52">
        <f>STDEV(I2:I5)</f>
        <v>0.21602468994692861</v>
      </c>
      <c r="J7" s="55" t="s">
        <v>71</v>
      </c>
      <c r="K7" s="55">
        <f>STDEV(K2:K5)</f>
        <v>2.9439202887759488</v>
      </c>
    </row>
    <row r="8" spans="1:15" ht="20" customHeight="1">
      <c r="A8" s="4">
        <v>3250</v>
      </c>
      <c r="C8" s="2"/>
      <c r="G8" s="2"/>
      <c r="I8" s="2"/>
    </row>
    <row r="9" spans="1:15" ht="20" customHeight="1">
      <c r="A9" s="4">
        <v>3600</v>
      </c>
      <c r="C9" s="2"/>
      <c r="G9" s="2"/>
      <c r="I9" s="2"/>
    </row>
    <row r="10" spans="1:15" ht="20" customHeight="1">
      <c r="A10" s="4">
        <v>3600</v>
      </c>
      <c r="C10" s="2"/>
      <c r="G10" s="2"/>
      <c r="I10" s="2"/>
    </row>
    <row r="11" spans="1:15" ht="20" customHeight="1">
      <c r="A11" s="4">
        <v>3600</v>
      </c>
      <c r="C11" s="2"/>
      <c r="G11" s="2"/>
      <c r="I11" s="2"/>
    </row>
    <row r="12" spans="1:15" ht="20" customHeight="1">
      <c r="A12" s="4">
        <v>3600</v>
      </c>
      <c r="C12" s="2"/>
      <c r="G12" s="2"/>
      <c r="I12" s="2"/>
    </row>
    <row r="13" spans="1:15" ht="20" customHeight="1">
      <c r="A13" s="4">
        <v>4100</v>
      </c>
    </row>
    <row r="14" spans="1:15" ht="20" customHeight="1">
      <c r="A14" s="4">
        <v>4100</v>
      </c>
    </row>
    <row r="15" spans="1:15" ht="20" customHeight="1">
      <c r="A15" s="4">
        <v>4100</v>
      </c>
      <c r="H15" s="17"/>
    </row>
    <row r="16" spans="1:15" ht="20" customHeight="1">
      <c r="A16" s="17"/>
      <c r="H16" s="17"/>
    </row>
    <row r="17" spans="1:8" ht="20" customHeight="1">
      <c r="A17" s="17"/>
      <c r="H17" s="17"/>
    </row>
    <row r="18" spans="1:8" ht="20" customHeight="1">
      <c r="A18" s="17"/>
      <c r="H18" s="17"/>
    </row>
    <row r="19" spans="1:8" ht="20" customHeight="1">
      <c r="A19" s="17"/>
      <c r="H19" s="17"/>
    </row>
    <row r="20" spans="1:8" ht="20" customHeight="1">
      <c r="A20" s="17"/>
      <c r="H20" s="17"/>
    </row>
    <row r="21" spans="1:8" ht="20" customHeight="1">
      <c r="A21" s="17"/>
    </row>
    <row r="22" spans="1:8" ht="20" customHeight="1">
      <c r="A22" s="17"/>
    </row>
    <row r="23" spans="1:8" ht="20" customHeight="1">
      <c r="A23" s="17"/>
    </row>
    <row r="24" spans="1:8" ht="20" customHeight="1">
      <c r="A24" s="17"/>
    </row>
    <row r="25" spans="1:8" ht="20" customHeight="1">
      <c r="A25" s="17"/>
    </row>
    <row r="26" spans="1:8" ht="20" customHeight="1">
      <c r="A26" s="17"/>
    </row>
    <row r="27" spans="1:8" ht="20" customHeight="1">
      <c r="A27" s="17"/>
    </row>
    <row r="28" spans="1:8" ht="20" customHeight="1">
      <c r="A28" s="17"/>
    </row>
    <row r="29" spans="1:8" ht="20" customHeight="1">
      <c r="A29" s="17"/>
    </row>
    <row r="30" spans="1:8" ht="20" customHeight="1">
      <c r="A30" s="17"/>
    </row>
    <row r="31" spans="1:8" ht="20" customHeight="1">
      <c r="A31" s="17"/>
    </row>
    <row r="32" spans="1:8" ht="20" customHeight="1">
      <c r="A32" s="17"/>
    </row>
    <row r="33" spans="1:1" ht="20" customHeight="1">
      <c r="A33" s="17"/>
    </row>
    <row r="34" spans="1:1" ht="20" customHeight="1">
      <c r="A34" s="17"/>
    </row>
    <row r="35" spans="1:1" ht="20" customHeight="1">
      <c r="A35" s="17"/>
    </row>
    <row r="36" spans="1:1" ht="20" customHeight="1">
      <c r="A36" s="17"/>
    </row>
    <row r="37" spans="1:1" ht="20" customHeight="1">
      <c r="A37" s="17"/>
    </row>
    <row r="38" spans="1:1" ht="20" customHeight="1">
      <c r="A38" s="17"/>
    </row>
    <row r="39" spans="1:1" ht="20" customHeight="1">
      <c r="A39" s="17"/>
    </row>
    <row r="40" spans="1:1" ht="20" customHeight="1">
      <c r="A40" s="17"/>
    </row>
    <row r="41" spans="1:1" ht="20" customHeight="1">
      <c r="A41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11</vt:i4>
      </vt:variant>
    </vt:vector>
  </HeadingPairs>
  <TitlesOfParts>
    <vt:vector size="34" baseType="lpstr">
      <vt:lpstr>Übungsaufgabe 2.4</vt:lpstr>
      <vt:lpstr>Übungsaufgabe 2.5</vt:lpstr>
      <vt:lpstr>Übungsaufgabe 2.6</vt:lpstr>
      <vt:lpstr>Übungsaufgabe 2.7</vt:lpstr>
      <vt:lpstr>Übungsaufgabe 2.9</vt:lpstr>
      <vt:lpstr>Übungsaufgabe 2.10</vt:lpstr>
      <vt:lpstr>Übungsaufgabe 2.11</vt:lpstr>
      <vt:lpstr>Übungsaufgabe 2.12</vt:lpstr>
      <vt:lpstr>Übungsaufgabe 2.13</vt:lpstr>
      <vt:lpstr>Übungsaufgabe 2.14</vt:lpstr>
      <vt:lpstr>Übungsaufgabe 2.15</vt:lpstr>
      <vt:lpstr>Übungsaufgabe 2.16</vt:lpstr>
      <vt:lpstr>Übungsaufgabe 2.17</vt:lpstr>
      <vt:lpstr>Übungsaufgabe 2.20</vt:lpstr>
      <vt:lpstr>Übungsaufgabe 2.21</vt:lpstr>
      <vt:lpstr>Übungsaufgabe 2.24</vt:lpstr>
      <vt:lpstr>Übungsaufgabe 2.25</vt:lpstr>
      <vt:lpstr>Übungsaufgabe 2.27</vt:lpstr>
      <vt:lpstr>Übungsaufgabe 2.35</vt:lpstr>
      <vt:lpstr>Übungsaufgabe 2.36</vt:lpstr>
      <vt:lpstr>Übungsaufgabe 2.40</vt:lpstr>
      <vt:lpstr>Übungsaufgabe 2.41</vt:lpstr>
      <vt:lpstr>Übungsaufgabe 2.48</vt:lpstr>
      <vt:lpstr>'Übungsaufgabe 2.20'!ALL</vt:lpstr>
      <vt:lpstr>'Übungsaufgabe 2.21'!ALL</vt:lpstr>
      <vt:lpstr>'Übungsaufgabe 2.24'!ALL</vt:lpstr>
      <vt:lpstr>'Übungsaufgabe 2.25'!ALL</vt:lpstr>
      <vt:lpstr>'Übungsaufgabe 2.27'!ALL</vt:lpstr>
      <vt:lpstr>'Übungsaufgabe 2.35'!ALL</vt:lpstr>
      <vt:lpstr>'Übungsaufgabe 2.36'!ALL</vt:lpstr>
      <vt:lpstr>'Übungsaufgabe 2.40'!ALL</vt:lpstr>
      <vt:lpstr>'Übungsaufgabe 2.41'!ALL</vt:lpstr>
      <vt:lpstr>'Übungsaufgabe 2.48'!ALL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Fink</dc:creator>
  <cp:lastModifiedBy>Alexander Fink</cp:lastModifiedBy>
  <dcterms:created xsi:type="dcterms:W3CDTF">2025-06-24T06:41:28Z</dcterms:created>
  <dcterms:modified xsi:type="dcterms:W3CDTF">2025-06-24T15:13:17Z</dcterms:modified>
</cp:coreProperties>
</file>