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NNN\"/>
    </mc:Choice>
  </mc:AlternateContent>
  <xr:revisionPtr revIDLastSave="0" documentId="13_ncr:1_{DFB71962-1B78-453B-9656-842BA8AEE121}" xr6:coauthVersionLast="47" xr6:coauthVersionMax="47" xr10:uidLastSave="{00000000-0000-0000-0000-000000000000}"/>
  <bookViews>
    <workbookView xWindow="-108" yWindow="-108" windowWidth="23256" windowHeight="12456" activeTab="2" xr2:uid="{E7975393-392D-439C-8887-01EEBEB514A2}"/>
  </bookViews>
  <sheets>
    <sheet name="COM" sheetId="1" r:id="rId1"/>
    <sheet name="A" sheetId="2" r:id="rId2"/>
    <sheet name="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3" l="1"/>
  <c r="G45" i="3"/>
  <c r="G46" i="3"/>
  <c r="G47" i="3"/>
  <c r="G43" i="3"/>
  <c r="U15" i="2"/>
  <c r="U3" i="2"/>
  <c r="U5" i="2"/>
  <c r="U6" i="2"/>
  <c r="U7" i="2"/>
  <c r="U10" i="2"/>
  <c r="U11" i="2"/>
  <c r="U12" i="2"/>
  <c r="U13" i="2"/>
  <c r="U14" i="2"/>
  <c r="U17" i="2"/>
  <c r="U2" i="2"/>
  <c r="E3" i="2" l="1"/>
  <c r="E14" i="2"/>
  <c r="E13" i="2"/>
  <c r="E11" i="2"/>
  <c r="E9" i="2"/>
  <c r="E8" i="2"/>
  <c r="E7" i="2"/>
  <c r="E4" i="2"/>
  <c r="E5" i="2"/>
</calcChain>
</file>

<file path=xl/sharedStrings.xml><?xml version="1.0" encoding="utf-8"?>
<sst xmlns="http://schemas.openxmlformats.org/spreadsheetml/2006/main" count="95" uniqueCount="51">
  <si>
    <t>Cyclopentane</t>
  </si>
  <si>
    <t>Dichloromethane</t>
  </si>
  <si>
    <t>n-pentane</t>
  </si>
  <si>
    <t>R113</t>
  </si>
  <si>
    <t>R141b</t>
  </si>
  <si>
    <t>TC</t>
  </si>
  <si>
    <t>PC</t>
  </si>
  <si>
    <t>Acentric factor</t>
  </si>
  <si>
    <t>MW</t>
  </si>
  <si>
    <t>density</t>
  </si>
  <si>
    <t>hform</t>
  </si>
  <si>
    <t>hvap</t>
  </si>
  <si>
    <t>TB</t>
  </si>
  <si>
    <t>a</t>
  </si>
  <si>
    <t>b</t>
  </si>
  <si>
    <t>c</t>
  </si>
  <si>
    <t>d</t>
  </si>
  <si>
    <t>e</t>
  </si>
  <si>
    <t>f</t>
  </si>
  <si>
    <t>Wp</t>
  </si>
  <si>
    <t>Wt</t>
  </si>
  <si>
    <t>H1</t>
  </si>
  <si>
    <t>H2</t>
  </si>
  <si>
    <t>Molar Enthalpy [kJ/kgmole]</t>
  </si>
  <si>
    <t>Molar Flow [kgmole/s]</t>
  </si>
  <si>
    <t>Heat Flow [kJ/s]</t>
  </si>
  <si>
    <t>Hesys</t>
  </si>
  <si>
    <t>GAMS</t>
  </si>
  <si>
    <t>Pressure [bar]</t>
  </si>
  <si>
    <t>P1</t>
  </si>
  <si>
    <t>Temperature [K]</t>
  </si>
  <si>
    <t>T2</t>
  </si>
  <si>
    <t>T4</t>
  </si>
  <si>
    <t>H4</t>
  </si>
  <si>
    <t>Spec</t>
  </si>
  <si>
    <t>Errot%</t>
  </si>
  <si>
    <t>2,2-dimethylbutane</t>
  </si>
  <si>
    <t>4-methyl-2-pentene</t>
  </si>
  <si>
    <t>Acetone</t>
  </si>
  <si>
    <t>Benzene</t>
  </si>
  <si>
    <t>Ethanol</t>
  </si>
  <si>
    <t>FC72</t>
  </si>
  <si>
    <t>Isohexane</t>
  </si>
  <si>
    <t>Methanol</t>
  </si>
  <si>
    <t>n-heptane</t>
  </si>
  <si>
    <t>n-hexane</t>
  </si>
  <si>
    <t>R124</t>
  </si>
  <si>
    <t>TB©</t>
  </si>
  <si>
    <t>Name</t>
  </si>
  <si>
    <t>Hysys</t>
  </si>
  <si>
    <t>Wnet(Kj/s)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</si>
</sst>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rgb="FFFF0000"/>
      <name val="Aptos Narrow"/>
      <family val="2"/>
      <scheme val="minor"/>
    </font>
    <font>
      <sz val="11"/>
      <color theme="4" tint="0.3999755851924192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9" fontId="1" fillId="0" borderId="1" applyFont="0" applyFill="0" applyAlignment="0">
      <alignment horizontal="center" vertical="center"/>
    </xf>
  </cellStyleXfs>
  <cellXfs count="11">
    <xf numFmtId="0" fontId="0" fillId="0" borderId="0" xfId="0"/>
    <xf numFmtId="11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Style 1" xfId="1" xr:uid="{4D06972D-8D12-4D74-9711-1F0CDECE01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E089-E963-47D0-8D76-87E993FE3BAC}">
  <dimension ref="A1:M25"/>
  <sheetViews>
    <sheetView workbookViewId="0">
      <selection activeCell="A3" sqref="A3:B7"/>
    </sheetView>
  </sheetViews>
  <sheetFormatPr defaultRowHeight="14.4" x14ac:dyDescent="0.3"/>
  <cols>
    <col min="1" max="1" width="14.6640625" customWidth="1"/>
    <col min="5" max="5" width="10.21875" customWidth="1"/>
  </cols>
  <sheetData>
    <row r="1" spans="1:10" x14ac:dyDescent="0.3"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10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1:10" x14ac:dyDescent="0.3">
      <c r="A3" t="s">
        <v>0</v>
      </c>
      <c r="B3">
        <v>1</v>
      </c>
      <c r="C3">
        <v>1.5619700000000001E-8</v>
      </c>
      <c r="D3">
        <v>-0.76451800000000003</v>
      </c>
      <c r="E3">
        <v>3.8682500000000002E-3</v>
      </c>
      <c r="F3">
        <v>-1.4405499999999999E-6</v>
      </c>
      <c r="G3">
        <v>2.3115700000000001E-10</v>
      </c>
      <c r="H3">
        <v>-8.2609900000000005E-23</v>
      </c>
    </row>
    <row r="4" spans="1:10" x14ac:dyDescent="0.3">
      <c r="A4" t="s">
        <v>1</v>
      </c>
      <c r="B4">
        <v>2</v>
      </c>
      <c r="C4">
        <v>0</v>
      </c>
      <c r="D4">
        <v>0.15257000000000001</v>
      </c>
      <c r="E4">
        <v>9.5609600000000003E-4</v>
      </c>
      <c r="F4">
        <v>-5.1128700000000004E-7</v>
      </c>
      <c r="G4">
        <v>1.23938E-10</v>
      </c>
      <c r="H4">
        <v>0</v>
      </c>
    </row>
    <row r="5" spans="1:10" x14ac:dyDescent="0.3">
      <c r="A5" t="s">
        <v>2</v>
      </c>
      <c r="B5">
        <v>3</v>
      </c>
      <c r="C5">
        <v>63.198</v>
      </c>
      <c r="D5">
        <v>-1.1701700000000001E-2</v>
      </c>
      <c r="E5">
        <v>3.3164000000000002E-3</v>
      </c>
      <c r="F5">
        <v>-1.1705000000000001E-6</v>
      </c>
      <c r="G5">
        <v>1.9963600000000001E-10</v>
      </c>
      <c r="H5">
        <v>-8.6648500000000004E-15</v>
      </c>
    </row>
    <row r="6" spans="1:10" x14ac:dyDescent="0.3">
      <c r="A6" t="s">
        <v>3</v>
      </c>
      <c r="B6">
        <v>4</v>
      </c>
      <c r="C6">
        <v>0</v>
      </c>
      <c r="D6">
        <v>0.32619900000000002</v>
      </c>
      <c r="E6">
        <v>7.6687900000000004E-4</v>
      </c>
      <c r="F6">
        <v>-4.3046600000000001E-7</v>
      </c>
      <c r="G6">
        <v>9.2108599999999999E-11</v>
      </c>
      <c r="H6">
        <v>0</v>
      </c>
    </row>
    <row r="7" spans="1:10" x14ac:dyDescent="0.3">
      <c r="A7" t="s">
        <v>4</v>
      </c>
      <c r="B7">
        <v>5</v>
      </c>
      <c r="C7">
        <v>0</v>
      </c>
      <c r="D7">
        <v>0.20774300000000001</v>
      </c>
      <c r="E7">
        <v>1.12342E-3</v>
      </c>
      <c r="F7">
        <v>-5.3036699999999997E-7</v>
      </c>
      <c r="G7">
        <v>1.02107E-10</v>
      </c>
      <c r="H7">
        <v>0</v>
      </c>
    </row>
    <row r="9" spans="1:10" x14ac:dyDescent="0.3">
      <c r="C9" t="s">
        <v>5</v>
      </c>
      <c r="D9" t="s">
        <v>6</v>
      </c>
      <c r="E9" t="s">
        <v>7</v>
      </c>
      <c r="F9" t="s">
        <v>8</v>
      </c>
      <c r="G9" t="s">
        <v>12</v>
      </c>
      <c r="H9" t="s">
        <v>9</v>
      </c>
      <c r="I9" t="s">
        <v>10</v>
      </c>
      <c r="J9" t="s">
        <v>11</v>
      </c>
    </row>
    <row r="10" spans="1:10" x14ac:dyDescent="0.3"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</row>
    <row r="11" spans="1:10" x14ac:dyDescent="0.3">
      <c r="A11" t="s">
        <v>0</v>
      </c>
      <c r="B11">
        <v>1</v>
      </c>
      <c r="C11">
        <v>511.71999999999997</v>
      </c>
      <c r="D11">
        <v>45.828000000000003</v>
      </c>
      <c r="E11">
        <v>0.19200000166893</v>
      </c>
      <c r="F11">
        <v>70.13</v>
      </c>
      <c r="G11">
        <v>321.15100000000001</v>
      </c>
      <c r="H11">
        <v>717.50421854749402</v>
      </c>
      <c r="I11">
        <v>-77236.639999999999</v>
      </c>
      <c r="J11">
        <v>27.29</v>
      </c>
    </row>
    <row r="12" spans="1:10" x14ac:dyDescent="0.3">
      <c r="A12" t="s">
        <v>1</v>
      </c>
      <c r="B12">
        <v>2</v>
      </c>
      <c r="C12">
        <v>510</v>
      </c>
      <c r="D12">
        <v>60.7</v>
      </c>
      <c r="E12">
        <v>0.19900000095367401</v>
      </c>
      <c r="F12">
        <v>84.93</v>
      </c>
      <c r="G12">
        <v>312.15100000000001</v>
      </c>
      <c r="H12">
        <v>1293.8827991235751</v>
      </c>
      <c r="I12">
        <v>-95400</v>
      </c>
      <c r="J12">
        <v>29.55</v>
      </c>
    </row>
    <row r="13" spans="1:10" x14ac:dyDescent="0.3">
      <c r="A13" t="s">
        <v>2</v>
      </c>
      <c r="B13">
        <v>3</v>
      </c>
      <c r="C13">
        <v>469.65</v>
      </c>
      <c r="D13">
        <v>33.64</v>
      </c>
      <c r="E13">
        <v>0.25389000773429898</v>
      </c>
      <c r="F13">
        <v>72.150000000000006</v>
      </c>
      <c r="G13">
        <v>308.154</v>
      </c>
      <c r="H13">
        <v>611.19650395419853</v>
      </c>
      <c r="I13">
        <v>-146440</v>
      </c>
      <c r="J13">
        <v>27.4</v>
      </c>
    </row>
    <row r="14" spans="1:10" x14ac:dyDescent="0.3">
      <c r="A14" t="s">
        <v>3</v>
      </c>
      <c r="B14">
        <v>4</v>
      </c>
      <c r="C14">
        <v>486.15</v>
      </c>
      <c r="D14">
        <v>33.799999999999997</v>
      </c>
      <c r="E14">
        <v>0.245000004768372</v>
      </c>
      <c r="F14">
        <v>187.38</v>
      </c>
      <c r="G14">
        <v>318.15300000000002</v>
      </c>
      <c r="H14">
        <v>1519.3298196031751</v>
      </c>
      <c r="I14">
        <v>-726800</v>
      </c>
      <c r="J14">
        <v>28.45</v>
      </c>
    </row>
    <row r="15" spans="1:10" x14ac:dyDescent="0.3">
      <c r="A15" t="s">
        <v>4</v>
      </c>
      <c r="B15">
        <v>5</v>
      </c>
      <c r="C15">
        <v>477.5</v>
      </c>
      <c r="D15">
        <v>42.14</v>
      </c>
      <c r="E15">
        <v>0.221139997243881</v>
      </c>
      <c r="F15">
        <v>116.95</v>
      </c>
      <c r="G15">
        <v>303.154</v>
      </c>
      <c r="H15">
        <v>1221.27706899546</v>
      </c>
      <c r="I15">
        <v>-320950</v>
      </c>
      <c r="J15">
        <v>26.7</v>
      </c>
    </row>
    <row r="25" spans="13:13" x14ac:dyDescent="0.3">
      <c r="M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CB438-05AD-4A0F-993A-A27212E89CAD}">
  <dimension ref="B1:U17"/>
  <sheetViews>
    <sheetView topLeftCell="C1" workbookViewId="0">
      <selection activeCell="Q1" sqref="Q1:U1"/>
    </sheetView>
  </sheetViews>
  <sheetFormatPr defaultRowHeight="14.4" x14ac:dyDescent="0.3"/>
  <cols>
    <col min="2" max="2" width="24.44140625" customWidth="1"/>
    <col min="3" max="3" width="10.21875" customWidth="1"/>
    <col min="11" max="11" width="17" bestFit="1" customWidth="1"/>
    <col min="15" max="15" width="16.109375" customWidth="1"/>
    <col min="18" max="18" width="16.5546875" customWidth="1"/>
    <col min="19" max="19" width="14" customWidth="1"/>
    <col min="21" max="21" width="10.5546875" customWidth="1"/>
  </cols>
  <sheetData>
    <row r="1" spans="2:21" x14ac:dyDescent="0.3">
      <c r="B1" s="2" t="s">
        <v>34</v>
      </c>
      <c r="C1" s="2" t="s">
        <v>26</v>
      </c>
      <c r="D1" s="2" t="s">
        <v>27</v>
      </c>
      <c r="E1" s="2" t="s">
        <v>35</v>
      </c>
      <c r="J1" s="3"/>
      <c r="K1" s="3" t="s">
        <v>48</v>
      </c>
      <c r="L1" s="3" t="s">
        <v>47</v>
      </c>
      <c r="Q1" s="3" t="s">
        <v>49</v>
      </c>
      <c r="R1" s="3" t="s">
        <v>48</v>
      </c>
      <c r="S1" s="3" t="s">
        <v>19</v>
      </c>
      <c r="T1" s="3" t="s">
        <v>20</v>
      </c>
      <c r="U1" s="3" t="s">
        <v>50</v>
      </c>
    </row>
    <row r="2" spans="2:21" x14ac:dyDescent="0.3">
      <c r="B2" s="8" t="s">
        <v>25</v>
      </c>
      <c r="C2" s="9"/>
      <c r="D2" s="9"/>
      <c r="E2" s="10"/>
      <c r="J2" s="3">
        <v>1</v>
      </c>
      <c r="K2" s="3" t="s">
        <v>36</v>
      </c>
      <c r="L2" s="3">
        <v>49.731011962891046</v>
      </c>
      <c r="Q2" s="3">
        <v>1</v>
      </c>
      <c r="R2" s="3" t="s">
        <v>36</v>
      </c>
      <c r="S2" s="3">
        <v>258.13479899266099</v>
      </c>
      <c r="T2" s="3">
        <v>6839.5639052025199</v>
      </c>
      <c r="U2" s="2">
        <f>(T2*0.8)-S2</f>
        <v>5213.5163251693557</v>
      </c>
    </row>
    <row r="3" spans="2:21" x14ac:dyDescent="0.3">
      <c r="B3" s="2" t="s">
        <v>20</v>
      </c>
      <c r="C3" s="2">
        <v>8699.5369944981503</v>
      </c>
      <c r="D3" s="2">
        <v>44853.498</v>
      </c>
      <c r="E3" s="2">
        <f>(C3-D3)/C3*100</f>
        <v>-415.58488719993613</v>
      </c>
      <c r="J3" s="3">
        <v>2</v>
      </c>
      <c r="K3" s="3" t="s">
        <v>37</v>
      </c>
      <c r="L3" s="3">
        <v>58.58</v>
      </c>
      <c r="Q3" s="3">
        <v>2</v>
      </c>
      <c r="R3" s="3" t="s">
        <v>37</v>
      </c>
      <c r="S3" s="3">
        <v>219.578002132373</v>
      </c>
      <c r="T3" s="3">
        <v>6365.1241340324896</v>
      </c>
      <c r="U3" s="2">
        <f t="shared" ref="U3:U17" si="0">(T3*0.8)-S3</f>
        <v>4872.521305093619</v>
      </c>
    </row>
    <row r="4" spans="2:21" x14ac:dyDescent="0.3">
      <c r="B4" s="2" t="s">
        <v>19</v>
      </c>
      <c r="C4" s="2">
        <v>242.70687967832799</v>
      </c>
      <c r="D4" s="2">
        <v>242.803</v>
      </c>
      <c r="E4" s="2">
        <f t="shared" ref="E4:E5" si="1">(C4-D4)/C4*100</f>
        <v>-3.9603459860469106E-2</v>
      </c>
      <c r="J4" s="3">
        <v>3</v>
      </c>
      <c r="K4" s="3" t="s">
        <v>38</v>
      </c>
      <c r="L4" s="3">
        <v>56.07</v>
      </c>
      <c r="Q4" s="4">
        <v>3</v>
      </c>
      <c r="R4" s="4" t="s">
        <v>38</v>
      </c>
      <c r="S4" s="4">
        <v>56.07</v>
      </c>
      <c r="T4" s="4"/>
      <c r="U4" s="2"/>
    </row>
    <row r="5" spans="2:21" x14ac:dyDescent="0.3">
      <c r="B5" s="2" t="s">
        <v>24</v>
      </c>
      <c r="C5" s="2">
        <v>1.38980431520049</v>
      </c>
      <c r="D5" s="2">
        <v>1.39</v>
      </c>
      <c r="E5" s="2">
        <f t="shared" si="1"/>
        <v>-1.4080025322248547E-2</v>
      </c>
      <c r="J5" s="3">
        <v>4</v>
      </c>
      <c r="K5" s="3" t="s">
        <v>39</v>
      </c>
      <c r="L5" s="3">
        <v>80.06</v>
      </c>
      <c r="Q5" s="3">
        <v>4</v>
      </c>
      <c r="R5" s="3" t="s">
        <v>39</v>
      </c>
      <c r="S5" s="3">
        <v>92.1740428672436</v>
      </c>
      <c r="T5" s="3">
        <v>5588.06479414762</v>
      </c>
      <c r="U5" s="2">
        <f t="shared" si="0"/>
        <v>4378.2777924508528</v>
      </c>
    </row>
    <row r="6" spans="2:21" x14ac:dyDescent="0.3">
      <c r="B6" s="8" t="s">
        <v>23</v>
      </c>
      <c r="C6" s="9"/>
      <c r="D6" s="9"/>
      <c r="E6" s="10"/>
      <c r="J6" s="3">
        <v>5</v>
      </c>
      <c r="K6" s="3" t="s">
        <v>0</v>
      </c>
      <c r="L6" s="3">
        <v>49.248010253906045</v>
      </c>
      <c r="N6" s="3">
        <v>1</v>
      </c>
      <c r="O6" s="3" t="s">
        <v>0</v>
      </c>
      <c r="Q6" s="3">
        <v>5</v>
      </c>
      <c r="R6" s="3" t="s">
        <v>0</v>
      </c>
      <c r="S6" s="3">
        <v>221.392008258446</v>
      </c>
      <c r="T6" s="3">
        <v>7617.7562635136301</v>
      </c>
      <c r="U6" s="2">
        <f t="shared" si="0"/>
        <v>5872.8130025524579</v>
      </c>
    </row>
    <row r="7" spans="2:21" x14ac:dyDescent="0.3">
      <c r="B7" s="2" t="s">
        <v>21</v>
      </c>
      <c r="C7" s="2">
        <v>-90102.268093165098</v>
      </c>
      <c r="D7" s="2">
        <v>-90025.21</v>
      </c>
      <c r="E7" s="2">
        <f>(C7-D7)/C7*100</f>
        <v>8.5522922780826793E-2</v>
      </c>
      <c r="J7" s="3">
        <v>6</v>
      </c>
      <c r="K7" s="3" t="s">
        <v>1</v>
      </c>
      <c r="L7" s="3">
        <v>39.850000000000023</v>
      </c>
      <c r="N7" s="3">
        <v>2</v>
      </c>
      <c r="O7" s="3" t="s">
        <v>1</v>
      </c>
      <c r="Q7" s="6">
        <v>6</v>
      </c>
      <c r="R7" s="6" t="s">
        <v>1</v>
      </c>
      <c r="S7" s="6">
        <v>242.70687967832799</v>
      </c>
      <c r="T7" s="6">
        <v>8699.5369944981503</v>
      </c>
      <c r="U7" s="7">
        <f t="shared" si="0"/>
        <v>6716.9227159201928</v>
      </c>
    </row>
    <row r="8" spans="2:21" x14ac:dyDescent="0.3">
      <c r="B8" s="2" t="s">
        <v>22</v>
      </c>
      <c r="C8" s="2">
        <v>-96361.809022308895</v>
      </c>
      <c r="D8" s="2">
        <v>-122292.276</v>
      </c>
      <c r="E8" s="2">
        <f t="shared" ref="E8" si="2">(C8-D8)/C8*100</f>
        <v>-26.909485449456323</v>
      </c>
      <c r="J8" s="3">
        <v>7</v>
      </c>
      <c r="K8" s="3" t="s">
        <v>40</v>
      </c>
      <c r="L8" s="3">
        <v>78.150000000000006</v>
      </c>
      <c r="N8" s="3">
        <v>3</v>
      </c>
      <c r="O8" s="3" t="s">
        <v>2</v>
      </c>
      <c r="Q8" s="4">
        <v>7</v>
      </c>
      <c r="R8" s="4" t="s">
        <v>40</v>
      </c>
      <c r="S8" s="4">
        <v>78.150000000000006</v>
      </c>
      <c r="T8" s="4"/>
      <c r="U8" s="2"/>
    </row>
    <row r="9" spans="2:21" x14ac:dyDescent="0.3">
      <c r="B9" s="2" t="s">
        <v>33</v>
      </c>
      <c r="C9" s="2">
        <v>-122262.933019647</v>
      </c>
      <c r="D9" s="2">
        <v>-121975.027</v>
      </c>
      <c r="E9" s="2">
        <f>(C9-D9)/C9*100</f>
        <v>0.23548103463273662</v>
      </c>
      <c r="J9" s="3">
        <v>8</v>
      </c>
      <c r="K9" s="3" t="s">
        <v>41</v>
      </c>
      <c r="L9" s="3">
        <v>55.9</v>
      </c>
      <c r="N9" s="3">
        <v>4</v>
      </c>
      <c r="O9" s="3" t="s">
        <v>3</v>
      </c>
      <c r="Q9" s="4">
        <v>8</v>
      </c>
      <c r="R9" s="4" t="s">
        <v>41</v>
      </c>
      <c r="S9" s="4">
        <v>55.9</v>
      </c>
      <c r="T9" s="4"/>
      <c r="U9" s="2"/>
    </row>
    <row r="10" spans="2:21" x14ac:dyDescent="0.3">
      <c r="B10" s="8" t="s">
        <v>28</v>
      </c>
      <c r="C10" s="9"/>
      <c r="D10" s="9"/>
      <c r="E10" s="10"/>
      <c r="J10" s="3">
        <v>9</v>
      </c>
      <c r="K10" s="3" t="s">
        <v>42</v>
      </c>
      <c r="L10" s="3">
        <v>60.11</v>
      </c>
      <c r="N10" s="3">
        <v>5</v>
      </c>
      <c r="O10" s="3" t="s">
        <v>4</v>
      </c>
      <c r="Q10" s="3">
        <v>9</v>
      </c>
      <c r="R10" s="3" t="s">
        <v>42</v>
      </c>
      <c r="S10" s="3">
        <v>205.80123937626601</v>
      </c>
      <c r="T10" s="3">
        <v>6114.5025792146898</v>
      </c>
      <c r="U10" s="2">
        <f t="shared" si="0"/>
        <v>4685.8008239954861</v>
      </c>
    </row>
    <row r="11" spans="2:21" x14ac:dyDescent="0.3">
      <c r="B11" s="2" t="s">
        <v>29</v>
      </c>
      <c r="C11" s="2">
        <v>20.959427021552099</v>
      </c>
      <c r="D11" s="2">
        <v>20.984999999999999</v>
      </c>
      <c r="E11" s="2">
        <f>(C11-D11)/C11*100</f>
        <v>-0.12201182036896688</v>
      </c>
      <c r="J11" s="3">
        <v>10</v>
      </c>
      <c r="K11" s="3" t="s">
        <v>43</v>
      </c>
      <c r="L11" s="3">
        <v>64.540000000000006</v>
      </c>
      <c r="Q11" s="3">
        <v>10</v>
      </c>
      <c r="R11" s="3" t="s">
        <v>43</v>
      </c>
      <c r="S11" s="3">
        <v>108.91622422299</v>
      </c>
      <c r="T11" s="3">
        <v>6929.1426526280102</v>
      </c>
      <c r="U11" s="2">
        <f>(T11*0.8)-S11</f>
        <v>5434.3978978794185</v>
      </c>
    </row>
    <row r="12" spans="2:21" x14ac:dyDescent="0.3">
      <c r="B12" s="8" t="s">
        <v>30</v>
      </c>
      <c r="C12" s="9"/>
      <c r="D12" s="9"/>
      <c r="E12" s="10"/>
      <c r="J12" s="3">
        <v>11</v>
      </c>
      <c r="K12" s="3" t="s">
        <v>44</v>
      </c>
      <c r="L12" s="3">
        <v>97.9</v>
      </c>
      <c r="Q12" s="3">
        <v>11</v>
      </c>
      <c r="R12" s="3" t="s">
        <v>44</v>
      </c>
      <c r="S12" s="3">
        <v>71.803366775388099</v>
      </c>
      <c r="T12" s="3">
        <v>3557.2730744533501</v>
      </c>
      <c r="U12" s="2">
        <f t="shared" si="0"/>
        <v>2774.0150927872924</v>
      </c>
    </row>
    <row r="13" spans="2:21" x14ac:dyDescent="0.3">
      <c r="B13" s="2" t="s">
        <v>31</v>
      </c>
      <c r="C13" s="2">
        <v>312.40592703025101</v>
      </c>
      <c r="D13" s="2">
        <v>312.40899999999999</v>
      </c>
      <c r="E13" s="2">
        <f>(C13-D13)/C13*100</f>
        <v>-9.8364643020587453E-4</v>
      </c>
      <c r="J13" s="3">
        <v>12</v>
      </c>
      <c r="K13" s="3" t="s">
        <v>45</v>
      </c>
      <c r="L13" s="3">
        <v>69.180000000000007</v>
      </c>
      <c r="Q13" s="3">
        <v>12</v>
      </c>
      <c r="R13" s="3" t="s">
        <v>45</v>
      </c>
      <c r="S13" s="3">
        <v>166.290891082781</v>
      </c>
      <c r="T13" s="3">
        <v>5674.1645695684701</v>
      </c>
      <c r="U13" s="2">
        <f t="shared" si="0"/>
        <v>4373.0407645719952</v>
      </c>
    </row>
    <row r="14" spans="2:21" x14ac:dyDescent="0.3">
      <c r="B14" s="2" t="s">
        <v>32</v>
      </c>
      <c r="C14" s="2">
        <v>313.24878054009901</v>
      </c>
      <c r="D14" s="2">
        <v>313.15100000000001</v>
      </c>
      <c r="E14" s="2">
        <f>(C14-D14)/C14*100</f>
        <v>3.1214978692144714E-2</v>
      </c>
      <c r="J14" s="3">
        <v>13</v>
      </c>
      <c r="K14" s="3" t="s">
        <v>2</v>
      </c>
      <c r="L14" s="3">
        <v>35.78</v>
      </c>
      <c r="Q14" s="3">
        <v>13</v>
      </c>
      <c r="R14" s="3" t="s">
        <v>2</v>
      </c>
      <c r="S14" s="3">
        <v>344.478656975776</v>
      </c>
      <c r="T14" s="3">
        <v>7579.13664304343</v>
      </c>
      <c r="U14" s="2">
        <f t="shared" si="0"/>
        <v>5718.8306574589678</v>
      </c>
    </row>
    <row r="15" spans="2:21" x14ac:dyDescent="0.3">
      <c r="J15" s="3">
        <v>14</v>
      </c>
      <c r="K15" s="3" t="s">
        <v>3</v>
      </c>
      <c r="L15" s="3">
        <v>47.570001220703091</v>
      </c>
      <c r="Q15" s="3">
        <v>14</v>
      </c>
      <c r="R15" s="3" t="s">
        <v>3</v>
      </c>
      <c r="S15" s="3">
        <v>278.93185384380803</v>
      </c>
      <c r="T15" s="3">
        <v>7197.70034597616</v>
      </c>
      <c r="U15" s="2">
        <f>(T15*0.8)-S15</f>
        <v>5479.2284229371198</v>
      </c>
    </row>
    <row r="16" spans="2:21" x14ac:dyDescent="0.3">
      <c r="J16" s="3">
        <v>15</v>
      </c>
      <c r="K16" s="3" t="s">
        <v>46</v>
      </c>
      <c r="L16" s="3">
        <v>36.1</v>
      </c>
      <c r="Q16" s="5">
        <v>15</v>
      </c>
      <c r="R16" s="5" t="s">
        <v>46</v>
      </c>
      <c r="S16" s="5">
        <v>36.1</v>
      </c>
      <c r="T16" s="3"/>
      <c r="U16" s="2"/>
    </row>
    <row r="17" spans="10:21" x14ac:dyDescent="0.3">
      <c r="J17" s="3">
        <v>16</v>
      </c>
      <c r="K17" s="3" t="s">
        <v>4</v>
      </c>
      <c r="L17" s="3">
        <v>31.999993896484398</v>
      </c>
      <c r="Q17" s="3">
        <v>16</v>
      </c>
      <c r="R17" s="3" t="s">
        <v>4</v>
      </c>
      <c r="S17" s="3">
        <v>362.521329097756</v>
      </c>
      <c r="T17" s="3">
        <v>8510.2715178026701</v>
      </c>
      <c r="U17" s="2">
        <f t="shared" si="0"/>
        <v>6445.6958851443806</v>
      </c>
    </row>
  </sheetData>
  <mergeCells count="4">
    <mergeCell ref="B2:E2"/>
    <mergeCell ref="B6:E6"/>
    <mergeCell ref="B10:E10"/>
    <mergeCell ref="B12:E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04E5-5CB2-4AF9-9AEF-509B86225200}">
  <dimension ref="C42:G47"/>
  <sheetViews>
    <sheetView tabSelected="1" topLeftCell="A40" workbookViewId="0">
      <selection activeCell="A55" sqref="A55"/>
    </sheetView>
  </sheetViews>
  <sheetFormatPr defaultRowHeight="14.4" x14ac:dyDescent="0.3"/>
  <cols>
    <col min="4" max="4" width="16.88671875" customWidth="1"/>
  </cols>
  <sheetData>
    <row r="42" spans="3:7" x14ac:dyDescent="0.3">
      <c r="C42" s="3" t="s">
        <v>49</v>
      </c>
      <c r="D42" s="3" t="s">
        <v>48</v>
      </c>
      <c r="E42" s="3" t="s">
        <v>19</v>
      </c>
      <c r="F42" s="3" t="s">
        <v>20</v>
      </c>
      <c r="G42" s="3" t="s">
        <v>50</v>
      </c>
    </row>
    <row r="43" spans="3:7" x14ac:dyDescent="0.3">
      <c r="C43" s="3">
        <v>1</v>
      </c>
      <c r="D43" s="3" t="s">
        <v>0</v>
      </c>
      <c r="E43" s="2">
        <v>204.182398216184</v>
      </c>
      <c r="F43" s="2">
        <v>7199.5260220112796</v>
      </c>
      <c r="G43" s="3">
        <f>(F43*0.95)-E43</f>
        <v>6635.3673226945311</v>
      </c>
    </row>
    <row r="44" spans="3:7" x14ac:dyDescent="0.3">
      <c r="C44" s="6">
        <v>2</v>
      </c>
      <c r="D44" s="6" t="s">
        <v>1</v>
      </c>
      <c r="E44" s="6">
        <v>233.9555480292</v>
      </c>
      <c r="F44" s="6">
        <v>8487.5869823557296</v>
      </c>
      <c r="G44" s="6">
        <f t="shared" ref="G44:G47" si="0">(F44*0.95)-E44</f>
        <v>7829.2520852087428</v>
      </c>
    </row>
    <row r="45" spans="3:7" x14ac:dyDescent="0.3">
      <c r="C45" s="3">
        <v>3</v>
      </c>
      <c r="D45" s="3" t="s">
        <v>2</v>
      </c>
      <c r="E45" s="3">
        <v>335.87482372548499</v>
      </c>
      <c r="F45" s="3">
        <v>7432.64649663205</v>
      </c>
      <c r="G45" s="3">
        <f t="shared" si="0"/>
        <v>6725.1393480749621</v>
      </c>
    </row>
    <row r="46" spans="3:7" x14ac:dyDescent="0.3">
      <c r="C46" s="3">
        <v>4</v>
      </c>
      <c r="D46" s="3" t="s">
        <v>3</v>
      </c>
      <c r="E46" s="3">
        <v>256.94464190893802</v>
      </c>
      <c r="F46" s="3">
        <v>6776.6491200621203</v>
      </c>
      <c r="G46" s="3">
        <f t="shared" si="0"/>
        <v>6180.8720221500762</v>
      </c>
    </row>
    <row r="47" spans="3:7" x14ac:dyDescent="0.3">
      <c r="C47" s="3">
        <v>5</v>
      </c>
      <c r="D47" s="3" t="s">
        <v>4</v>
      </c>
      <c r="E47" s="3">
        <v>363.26910683576398</v>
      </c>
      <c r="F47" s="3">
        <v>8511.4682319987296</v>
      </c>
      <c r="G47" s="3">
        <f t="shared" si="0"/>
        <v>7722.6257135630294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Mohammadi</dc:creator>
  <cp:lastModifiedBy>Mohammadi</cp:lastModifiedBy>
  <dcterms:created xsi:type="dcterms:W3CDTF">2019-08-20T14:09:06Z</dcterms:created>
  <dcterms:modified xsi:type="dcterms:W3CDTF">2025-08-21T14:53:07Z</dcterms:modified>
</cp:coreProperties>
</file>