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20" windowWidth="9720" windowHeight="7320" activeTab="8"/>
  </bookViews>
  <sheets>
    <sheet name="Табл 1.1" sheetId="1" r:id="rId1"/>
    <sheet name="Табл 1.2" sheetId="2" r:id="rId2"/>
    <sheet name="Табл 1.3" sheetId="3" r:id="rId3"/>
    <sheet name="Табл 1.4" sheetId="5" r:id="rId4"/>
    <sheet name="Табл 1.5" sheetId="4" r:id="rId5"/>
    <sheet name="Общее" sheetId="6" r:id="rId6"/>
    <sheet name="Лист2" sheetId="8" r:id="rId7"/>
    <sheet name="Лист3" sheetId="9" r:id="rId8"/>
    <sheet name="Лист4" sheetId="10" r:id="rId9"/>
  </sheets>
  <calcPr calcId="124519"/>
</workbook>
</file>

<file path=xl/calcChain.xml><?xml version="1.0" encoding="utf-8"?>
<calcChain xmlns="http://schemas.openxmlformats.org/spreadsheetml/2006/main">
  <c r="C1" i="10"/>
  <c r="F1" i="9"/>
  <c r="E2"/>
  <c r="E3"/>
  <c r="E4"/>
  <c r="E5"/>
  <c r="E1"/>
  <c r="D2"/>
  <c r="D3"/>
  <c r="D4"/>
  <c r="D5"/>
  <c r="D1"/>
  <c r="N2" i="8"/>
  <c r="M2"/>
  <c r="L2"/>
  <c r="J2"/>
  <c r="J3"/>
  <c r="J4"/>
  <c r="J5"/>
  <c r="J6"/>
  <c r="K2"/>
  <c r="I6"/>
  <c r="I5"/>
  <c r="I4"/>
  <c r="I3"/>
  <c r="I2"/>
  <c r="F3"/>
  <c r="F4"/>
  <c r="F5"/>
  <c r="F6"/>
  <c r="F2"/>
  <c r="G2" s="1"/>
  <c r="H2" s="1"/>
  <c r="E2"/>
  <c r="C2"/>
</calcChain>
</file>

<file path=xl/sharedStrings.xml><?xml version="1.0" encoding="utf-8"?>
<sst xmlns="http://schemas.openxmlformats.org/spreadsheetml/2006/main" count="13" uniqueCount="13">
  <si>
    <t>табл 1</t>
  </si>
  <si>
    <t>табл 2</t>
  </si>
  <si>
    <t>табл 3</t>
  </si>
  <si>
    <t>табл 4</t>
  </si>
  <si>
    <t>табл 5</t>
  </si>
  <si>
    <t>V</t>
  </si>
  <si>
    <t>1/D</t>
  </si>
  <si>
    <t>D</t>
  </si>
  <si>
    <t>A</t>
  </si>
  <si>
    <t>t*</t>
  </si>
  <si>
    <t>Yср</t>
  </si>
  <si>
    <t>Xср</t>
  </si>
  <si>
    <t>С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</si>
</sst>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2"/>
      <name val="Times New Roman"/>
      <family val="1"/>
      <charset val="204"/>
    </font>
    <font>
      <sz val="8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trendlineType val="linear"/>
          </c:trendline>
          <c:xVal>
            <c:numRef>
              <c:f>'Табл 1.1'!$A$1:$A$10</c:f>
              <c:numCache>
                <c:formatCode>General</c:formatCode>
                <c:ptCount val="10"/>
                <c:pt idx="0">
                  <c:v>1.6E-2</c:v>
                </c:pt>
                <c:pt idx="1">
                  <c:v>1.7999999999999999E-2</c:v>
                </c:pt>
                <c:pt idx="2">
                  <c:v>2.1000000000000001E-2</c:v>
                </c:pt>
                <c:pt idx="3">
                  <c:v>2.4E-2</c:v>
                </c:pt>
                <c:pt idx="4">
                  <c:v>2.7E-2</c:v>
                </c:pt>
                <c:pt idx="5">
                  <c:v>0.03</c:v>
                </c:pt>
                <c:pt idx="6">
                  <c:v>3.3000000000000002E-2</c:v>
                </c:pt>
                <c:pt idx="7">
                  <c:v>3.5999999999999997E-2</c:v>
                </c:pt>
                <c:pt idx="8">
                  <c:v>3.7999999999999999E-2</c:v>
                </c:pt>
                <c:pt idx="9">
                  <c:v>4.1000000000000002E-2</c:v>
                </c:pt>
              </c:numCache>
            </c:numRef>
          </c:xVal>
          <c:yVal>
            <c:numRef>
              <c:f>'Табл 1.1'!$B$1:$B$10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axId val="79667968"/>
        <c:axId val="79611008"/>
      </c:scatterChart>
      <c:valAx>
        <c:axId val="79667968"/>
        <c:scaling>
          <c:orientation val="minMax"/>
        </c:scaling>
        <c:axPos val="b"/>
        <c:numFmt formatCode="General" sourceLinked="1"/>
        <c:tickLblPos val="nextTo"/>
        <c:crossAx val="79611008"/>
        <c:crosses val="autoZero"/>
        <c:crossBetween val="midCat"/>
      </c:valAx>
      <c:valAx>
        <c:axId val="79611008"/>
        <c:scaling>
          <c:orientation val="minMax"/>
        </c:scaling>
        <c:axPos val="l"/>
        <c:majorGridlines/>
        <c:numFmt formatCode="General" sourceLinked="1"/>
        <c:tickLblPos val="nextTo"/>
        <c:crossAx val="796679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6.4566929133858295E-2"/>
          <c:y val="5.3797551482074948E-2"/>
          <c:w val="0.76850393700787412"/>
          <c:h val="0.7689885300084833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'Табл 1.2'!$A$1:$A$10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1.7000000000000001E-2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2.5999999999999999E-2</c:v>
                </c:pt>
                <c:pt idx="5">
                  <c:v>2.8000000000000001E-2</c:v>
                </c:pt>
                <c:pt idx="6">
                  <c:v>0.03</c:v>
                </c:pt>
                <c:pt idx="7">
                  <c:v>3.3000000000000002E-2</c:v>
                </c:pt>
                <c:pt idx="8">
                  <c:v>3.5999999999999997E-2</c:v>
                </c:pt>
                <c:pt idx="9">
                  <c:v>3.9E-2</c:v>
                </c:pt>
              </c:numCache>
            </c:numRef>
          </c:xVal>
          <c:yVal>
            <c:numRef>
              <c:f>'Табл 1.2'!$B$1:$B$10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axId val="95389952"/>
        <c:axId val="95391744"/>
      </c:scatterChart>
      <c:valAx>
        <c:axId val="953899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391744"/>
        <c:crosses val="autoZero"/>
        <c:crossBetween val="midCat"/>
      </c:valAx>
      <c:valAx>
        <c:axId val="95391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389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590551181102361"/>
          <c:y val="0.43354497370848644"/>
          <c:w val="0.23779527559055122"/>
          <c:h val="0.142405283334904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7670025646657634E-2"/>
          <c:y val="8.3333594168150824E-2"/>
          <c:w val="0.63754146051631488"/>
          <c:h val="0.772438315174013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'Табл 1.3'!$A$1:$A$10</c:f>
              <c:numCache>
                <c:formatCode>General</c:formatCode>
                <c:ptCount val="10"/>
                <c:pt idx="0">
                  <c:v>1.4E-2</c:v>
                </c:pt>
                <c:pt idx="1">
                  <c:v>1.6E-2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2.5999999999999999E-2</c:v>
                </c:pt>
                <c:pt idx="6">
                  <c:v>2.9000000000000001E-2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3.5999999999999997E-2</c:v>
                </c:pt>
              </c:numCache>
            </c:numRef>
          </c:xVal>
          <c:yVal>
            <c:numRef>
              <c:f>'Табл 1.3'!$B$1:$B$10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axId val="95499008"/>
        <c:axId val="95500544"/>
      </c:scatterChart>
      <c:valAx>
        <c:axId val="95499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500544"/>
        <c:crosses val="autoZero"/>
        <c:crossBetween val="midCat"/>
      </c:valAx>
      <c:valAx>
        <c:axId val="95500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499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13712665782818"/>
          <c:y val="0.40064227965457128"/>
          <c:w val="0.22491944926844609"/>
          <c:h val="0.13782094420117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7670025646657634E-2"/>
          <c:y val="8.3333594168150824E-2"/>
          <c:w val="0.63754146051631488"/>
          <c:h val="0.772438315174013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'Табл 1.4'!$A$1:$A$10</c:f>
              <c:numCache>
                <c:formatCode>General</c:formatCode>
                <c:ptCount val="10"/>
                <c:pt idx="0">
                  <c:v>1.4E-2</c:v>
                </c:pt>
                <c:pt idx="1">
                  <c:v>1.6E-2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3.5000000000000003E-2</c:v>
                </c:pt>
              </c:numCache>
            </c:numRef>
          </c:xVal>
          <c:yVal>
            <c:numRef>
              <c:f>'Табл 1.4'!$B$1:$B$10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axId val="95443584"/>
        <c:axId val="95457664"/>
      </c:scatterChart>
      <c:valAx>
        <c:axId val="954435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457664"/>
        <c:crosses val="autoZero"/>
        <c:crossBetween val="midCat"/>
      </c:valAx>
      <c:valAx>
        <c:axId val="95457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443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13712665782818"/>
          <c:y val="0.40064227965457128"/>
          <c:w val="0.22491944926844609"/>
          <c:h val="0.13782094420117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7670025646657634E-2"/>
          <c:y val="8.3333594168150824E-2"/>
          <c:w val="0.63754146051631488"/>
          <c:h val="0.772438315174013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'Табл 1.5'!$A$1:$A$10</c:f>
              <c:numCache>
                <c:formatCode>General</c:formatCode>
                <c:ptCount val="10"/>
                <c:pt idx="0">
                  <c:v>1.2999999999999999E-2</c:v>
                </c:pt>
                <c:pt idx="1">
                  <c:v>1.4999999999999999E-2</c:v>
                </c:pt>
                <c:pt idx="2">
                  <c:v>1.7000000000000001E-2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2.4E-2</c:v>
                </c:pt>
                <c:pt idx="6">
                  <c:v>2.5999999999999999E-2</c:v>
                </c:pt>
                <c:pt idx="7">
                  <c:v>2.9000000000000001E-2</c:v>
                </c:pt>
                <c:pt idx="8">
                  <c:v>3.1E-2</c:v>
                </c:pt>
                <c:pt idx="9">
                  <c:v>3.3000000000000002E-2</c:v>
                </c:pt>
              </c:numCache>
            </c:numRef>
          </c:xVal>
          <c:yVal>
            <c:numRef>
              <c:f>'Табл 1.5'!$B$1:$B$10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axId val="95621888"/>
        <c:axId val="95623424"/>
      </c:scatterChart>
      <c:valAx>
        <c:axId val="956218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623424"/>
        <c:crosses val="autoZero"/>
        <c:crossBetween val="midCat"/>
      </c:valAx>
      <c:valAx>
        <c:axId val="95623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621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13712665782818"/>
          <c:y val="0.40064227965457128"/>
          <c:w val="0.22491944926844609"/>
          <c:h val="0.13782094420117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Зависимость </a:t>
            </a:r>
            <a:r>
              <a:rPr lang="en-US"/>
              <a:t>V </a:t>
            </a:r>
            <a:r>
              <a:rPr lang="ru-RU"/>
              <a:t>от 1/</a:t>
            </a:r>
            <a:r>
              <a:rPr lang="en-US"/>
              <a:t>p</a:t>
            </a:r>
          </a:p>
        </c:rich>
      </c:tx>
      <c:layout>
        <c:manualLayout>
          <c:xMode val="edge"/>
          <c:yMode val="edge"/>
          <c:x val="0.35760574308148618"/>
          <c:y val="3.52565206096022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50503846998647"/>
          <c:y val="0.21474426189485024"/>
          <c:w val="0.62621458177617717"/>
          <c:h val="0.56410432975363622"/>
        </c:manualLayout>
      </c:layout>
      <c:scatterChart>
        <c:scatterStyle val="lineMarker"/>
        <c:ser>
          <c:idx val="0"/>
          <c:order val="0"/>
          <c:tx>
            <c:v>1,1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Общее!$A$2:$A$11</c:f>
              <c:numCache>
                <c:formatCode>General</c:formatCode>
                <c:ptCount val="10"/>
                <c:pt idx="0">
                  <c:v>1.6E-2</c:v>
                </c:pt>
                <c:pt idx="1">
                  <c:v>1.7999999999999999E-2</c:v>
                </c:pt>
                <c:pt idx="2">
                  <c:v>2.1000000000000001E-2</c:v>
                </c:pt>
                <c:pt idx="3">
                  <c:v>2.4E-2</c:v>
                </c:pt>
                <c:pt idx="4">
                  <c:v>2.7E-2</c:v>
                </c:pt>
                <c:pt idx="5">
                  <c:v>0.03</c:v>
                </c:pt>
                <c:pt idx="6">
                  <c:v>3.3000000000000002E-2</c:v>
                </c:pt>
                <c:pt idx="7">
                  <c:v>3.5999999999999997E-2</c:v>
                </c:pt>
                <c:pt idx="8">
                  <c:v>3.7999999999999999E-2</c:v>
                </c:pt>
                <c:pt idx="9">
                  <c:v>4.1000000000000002E-2</c:v>
                </c:pt>
              </c:numCache>
            </c:numRef>
          </c:xVal>
          <c:yVal>
            <c:numRef>
              <c:f>Общее!$F$2:$F$11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ser>
          <c:idx val="1"/>
          <c:order val="1"/>
          <c:tx>
            <c:v>1,2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Общее!$B$2:$B$11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1.7000000000000001E-2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2.5999999999999999E-2</c:v>
                </c:pt>
                <c:pt idx="5">
                  <c:v>2.8000000000000001E-2</c:v>
                </c:pt>
                <c:pt idx="6">
                  <c:v>0.03</c:v>
                </c:pt>
                <c:pt idx="7">
                  <c:v>3.3000000000000002E-2</c:v>
                </c:pt>
                <c:pt idx="8">
                  <c:v>3.5999999999999997E-2</c:v>
                </c:pt>
                <c:pt idx="9">
                  <c:v>3.9E-2</c:v>
                </c:pt>
              </c:numCache>
            </c:numRef>
          </c:xVal>
          <c:yVal>
            <c:numRef>
              <c:f>Общее!$F$2:$F$11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ser>
          <c:idx val="2"/>
          <c:order val="2"/>
          <c:tx>
            <c:v>1,3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Общее!$C$2:$C$11</c:f>
              <c:numCache>
                <c:formatCode>General</c:formatCode>
                <c:ptCount val="10"/>
                <c:pt idx="0">
                  <c:v>1.4E-2</c:v>
                </c:pt>
                <c:pt idx="1">
                  <c:v>1.6E-2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2.5999999999999999E-2</c:v>
                </c:pt>
                <c:pt idx="6">
                  <c:v>2.9000000000000001E-2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3.5999999999999997E-2</c:v>
                </c:pt>
              </c:numCache>
            </c:numRef>
          </c:xVal>
          <c:yVal>
            <c:numRef>
              <c:f>Общее!$F$2:$F$11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ser>
          <c:idx val="3"/>
          <c:order val="3"/>
          <c:tx>
            <c:v>1,4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Общее!$D$2:$D$11</c:f>
              <c:numCache>
                <c:formatCode>General</c:formatCode>
                <c:ptCount val="10"/>
                <c:pt idx="0">
                  <c:v>1.4E-2</c:v>
                </c:pt>
                <c:pt idx="1">
                  <c:v>1.6E-2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3.5000000000000003E-2</c:v>
                </c:pt>
              </c:numCache>
            </c:numRef>
          </c:xVal>
          <c:yVal>
            <c:numRef>
              <c:f>Общее!$F$2:$F$11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ser>
          <c:idx val="4"/>
          <c:order val="4"/>
          <c:tx>
            <c:v>1,5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Общее!$E$2:$E$11</c:f>
              <c:numCache>
                <c:formatCode>General</c:formatCode>
                <c:ptCount val="10"/>
                <c:pt idx="0">
                  <c:v>1.2999999999999999E-2</c:v>
                </c:pt>
                <c:pt idx="1">
                  <c:v>1.4999999999999999E-2</c:v>
                </c:pt>
                <c:pt idx="2">
                  <c:v>1.7000000000000001E-2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2.4E-2</c:v>
                </c:pt>
                <c:pt idx="6">
                  <c:v>2.5999999999999999E-2</c:v>
                </c:pt>
                <c:pt idx="7">
                  <c:v>2.9000000000000001E-2</c:v>
                </c:pt>
                <c:pt idx="8">
                  <c:v>3.1E-2</c:v>
                </c:pt>
                <c:pt idx="9">
                  <c:v>3.3000000000000002E-2</c:v>
                </c:pt>
              </c:numCache>
            </c:numRef>
          </c:xVal>
          <c:yVal>
            <c:numRef>
              <c:f>Общее!$F$2:$F$11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</c:ser>
        <c:axId val="95687808"/>
        <c:axId val="95689728"/>
      </c:scatterChart>
      <c:valAx>
        <c:axId val="9568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1/p, </a:t>
                </a:r>
                <a:r>
                  <a:rPr lang="ru-RU"/>
                  <a:t>кПа</a:t>
                </a:r>
              </a:p>
            </c:rich>
          </c:tx>
          <c:layout>
            <c:manualLayout>
              <c:xMode val="edge"/>
              <c:yMode val="edge"/>
              <c:x val="0.3851138771646776"/>
              <c:y val="0.878207877002820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689728"/>
        <c:crosses val="autoZero"/>
        <c:crossBetween val="midCat"/>
      </c:valAx>
      <c:valAx>
        <c:axId val="95689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V, </a:t>
                </a:r>
                <a:r>
                  <a:rPr lang="ru-RU"/>
                  <a:t>мл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43589880026417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9568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17275860379798"/>
          <c:y val="0.22756481484379645"/>
          <c:w val="0.20388381732247629"/>
          <c:h val="0.676284168056916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Лист2!$A$2:$A$6</c:f>
              <c:numCache>
                <c:formatCode>General</c:formatCode>
                <c:ptCount val="5"/>
                <c:pt idx="0">
                  <c:v>19.3</c:v>
                </c:pt>
                <c:pt idx="1">
                  <c:v>30.2</c:v>
                </c:pt>
                <c:pt idx="2">
                  <c:v>40.200000000000003</c:v>
                </c:pt>
                <c:pt idx="3">
                  <c:v>48.1</c:v>
                </c:pt>
                <c:pt idx="4">
                  <c:v>57.5</c:v>
                </c:pt>
              </c:numCache>
            </c:numRef>
          </c:xVal>
          <c:yVal>
            <c:numRef>
              <c:f>Лист2!$B$2:$B$6</c:f>
              <c:numCache>
                <c:formatCode>General</c:formatCode>
                <c:ptCount val="5"/>
                <c:pt idx="0">
                  <c:v>3600</c:v>
                </c:pt>
                <c:pt idx="1">
                  <c:v>3750</c:v>
                </c:pt>
                <c:pt idx="2">
                  <c:v>4090</c:v>
                </c:pt>
                <c:pt idx="3">
                  <c:v>4285</c:v>
                </c:pt>
                <c:pt idx="4">
                  <c:v>4500</c:v>
                </c:pt>
              </c:numCache>
            </c:numRef>
          </c:yVal>
        </c:ser>
        <c:axId val="97847552"/>
        <c:axId val="96782976"/>
      </c:scatterChart>
      <c:valAx>
        <c:axId val="97847552"/>
        <c:scaling>
          <c:orientation val="minMax"/>
        </c:scaling>
        <c:axPos val="b"/>
        <c:numFmt formatCode="General" sourceLinked="1"/>
        <c:tickLblPos val="nextTo"/>
        <c:crossAx val="96782976"/>
        <c:crosses val="autoZero"/>
        <c:crossBetween val="midCat"/>
      </c:valAx>
      <c:valAx>
        <c:axId val="96782976"/>
        <c:scaling>
          <c:orientation val="minMax"/>
        </c:scaling>
        <c:axPos val="l"/>
        <c:majorGridlines/>
        <c:numFmt formatCode="General" sourceLinked="1"/>
        <c:tickLblPos val="nextTo"/>
        <c:crossAx val="97847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Лист4!$A$1:$A$3</c:f>
              <c:numCache>
                <c:formatCode>General</c:formatCode>
                <c:ptCount val="3"/>
                <c:pt idx="0">
                  <c:v>155.30000000000001</c:v>
                </c:pt>
                <c:pt idx="1">
                  <c:v>144</c:v>
                </c:pt>
                <c:pt idx="2">
                  <c:v>140.6</c:v>
                </c:pt>
              </c:numCache>
            </c:numRef>
          </c:xVal>
          <c:yVal>
            <c:numRef>
              <c:f>Лист4!$B$1:$B$3</c:f>
              <c:numCache>
                <c:formatCode>General</c:formatCode>
                <c:ptCount val="3"/>
                <c:pt idx="0">
                  <c:v>0.02</c:v>
                </c:pt>
                <c:pt idx="1">
                  <c:v>1.0999999999999999E-2</c:v>
                </c:pt>
                <c:pt idx="2">
                  <c:v>7.0000000000000001E-3</c:v>
                </c:pt>
              </c:numCache>
            </c:numRef>
          </c:yVal>
        </c:ser>
        <c:axId val="107475712"/>
        <c:axId val="99976704"/>
      </c:scatterChart>
      <c:valAx>
        <c:axId val="107475712"/>
        <c:scaling>
          <c:orientation val="minMax"/>
        </c:scaling>
        <c:axPos val="b"/>
        <c:numFmt formatCode="General" sourceLinked="1"/>
        <c:tickLblPos val="nextTo"/>
        <c:crossAx val="99976704"/>
        <c:crosses val="autoZero"/>
        <c:crossBetween val="midCat"/>
      </c:valAx>
      <c:valAx>
        <c:axId val="99976704"/>
        <c:scaling>
          <c:orientation val="minMax"/>
        </c:scaling>
        <c:axPos val="l"/>
        <c:majorGridlines/>
        <c:numFmt formatCode="General" sourceLinked="1"/>
        <c:tickLblPos val="nextTo"/>
        <c:crossAx val="1074757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11</xdr:row>
      <xdr:rowOff>123825</xdr:rowOff>
    </xdr:from>
    <xdr:to>
      <xdr:col>13</xdr:col>
      <xdr:colOff>381000</xdr:colOff>
      <xdr:row>28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76200</xdr:rowOff>
    </xdr:from>
    <xdr:to>
      <xdr:col>12</xdr:col>
      <xdr:colOff>9525</xdr:colOff>
      <xdr:row>16</xdr:row>
      <xdr:rowOff>19050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11</xdr:col>
      <xdr:colOff>457200</xdr:colOff>
      <xdr:row>15</xdr:row>
      <xdr:rowOff>95250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38100</xdr:rowOff>
    </xdr:from>
    <xdr:to>
      <xdr:col>11</xdr:col>
      <xdr:colOff>466725</xdr:colOff>
      <xdr:row>15</xdr:row>
      <xdr:rowOff>104775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57150</xdr:rowOff>
    </xdr:from>
    <xdr:to>
      <xdr:col>11</xdr:col>
      <xdr:colOff>466725</xdr:colOff>
      <xdr:row>15</xdr:row>
      <xdr:rowOff>123825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142875</xdr:rowOff>
    </xdr:from>
    <xdr:to>
      <xdr:col>16</xdr:col>
      <xdr:colOff>38100</xdr:colOff>
      <xdr:row>19</xdr:row>
      <xdr:rowOff>142875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38100</xdr:rowOff>
    </xdr:from>
    <xdr:to>
      <xdr:col>13</xdr:col>
      <xdr:colOff>381000</xdr:colOff>
      <xdr:row>30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14</xdr:row>
      <xdr:rowOff>114300</xdr:rowOff>
    </xdr:from>
    <xdr:to>
      <xdr:col>13</xdr:col>
      <xdr:colOff>381000</xdr:colOff>
      <xdr:row>31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EAEA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7" workbookViewId="0">
      <selection activeCell="P30" sqref="P30"/>
    </sheetView>
  </sheetViews>
  <sheetFormatPr defaultRowHeight="12.75"/>
  <sheetData>
    <row r="1" spans="1:2" ht="16.5" thickBot="1">
      <c r="A1" s="1">
        <v>1.6E-2</v>
      </c>
      <c r="B1" s="1">
        <v>50</v>
      </c>
    </row>
    <row r="2" spans="1:2" ht="16.5" thickBot="1">
      <c r="A2" s="2">
        <v>1.7999999999999999E-2</v>
      </c>
      <c r="B2" s="2">
        <v>60</v>
      </c>
    </row>
    <row r="3" spans="1:2" ht="16.5" thickBot="1">
      <c r="A3" s="2">
        <v>2.1000000000000001E-2</v>
      </c>
      <c r="B3" s="2">
        <v>70</v>
      </c>
    </row>
    <row r="4" spans="1:2" ht="16.5" thickBot="1">
      <c r="A4" s="2">
        <v>2.4E-2</v>
      </c>
      <c r="B4" s="2">
        <v>80</v>
      </c>
    </row>
    <row r="5" spans="1:2" ht="16.5" thickBot="1">
      <c r="A5" s="2">
        <v>2.7E-2</v>
      </c>
      <c r="B5" s="2">
        <v>90</v>
      </c>
    </row>
    <row r="6" spans="1:2" ht="16.5" thickBot="1">
      <c r="A6" s="2">
        <v>0.03</v>
      </c>
      <c r="B6" s="2">
        <v>100</v>
      </c>
    </row>
    <row r="7" spans="1:2" ht="16.5" thickBot="1">
      <c r="A7" s="2">
        <v>3.3000000000000002E-2</v>
      </c>
      <c r="B7" s="2">
        <v>110</v>
      </c>
    </row>
    <row r="8" spans="1:2" ht="16.5" thickBot="1">
      <c r="A8" s="2">
        <v>3.5999999999999997E-2</v>
      </c>
      <c r="B8" s="2">
        <v>120</v>
      </c>
    </row>
    <row r="9" spans="1:2" ht="16.5" thickBot="1">
      <c r="A9" s="2">
        <v>3.7999999999999999E-2</v>
      </c>
      <c r="B9" s="2">
        <v>130</v>
      </c>
    </row>
    <row r="10" spans="1:2" ht="16.5" thickBot="1">
      <c r="A10" s="2">
        <v>4.1000000000000002E-2</v>
      </c>
      <c r="B10" s="2">
        <v>140</v>
      </c>
    </row>
    <row r="31" spans="7:7">
      <c r="G31" s="6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zoomScale="145" zoomScaleNormal="145" workbookViewId="0">
      <selection sqref="A1:A10"/>
    </sheetView>
  </sheetViews>
  <sheetFormatPr defaultRowHeight="12.75"/>
  <sheetData>
    <row r="1" spans="1:2" ht="16.5" thickBot="1">
      <c r="A1" s="1">
        <v>1.4999999999999999E-2</v>
      </c>
      <c r="B1" s="1">
        <v>50</v>
      </c>
    </row>
    <row r="2" spans="1:2" ht="16.5" thickBot="1">
      <c r="A2" s="2">
        <v>1.7000000000000001E-2</v>
      </c>
      <c r="B2" s="2">
        <v>60</v>
      </c>
    </row>
    <row r="3" spans="1:2" ht="16.5" thickBot="1">
      <c r="A3" s="2">
        <v>0.02</v>
      </c>
      <c r="B3" s="2">
        <v>70</v>
      </c>
    </row>
    <row r="4" spans="1:2" ht="16.5" thickBot="1">
      <c r="A4" s="2">
        <v>2.1999999999999999E-2</v>
      </c>
      <c r="B4" s="2">
        <v>80</v>
      </c>
    </row>
    <row r="5" spans="1:2" ht="16.5" thickBot="1">
      <c r="A5" s="2">
        <v>2.5999999999999999E-2</v>
      </c>
      <c r="B5" s="2">
        <v>90</v>
      </c>
    </row>
    <row r="6" spans="1:2" ht="16.5" thickBot="1">
      <c r="A6" s="2">
        <v>2.8000000000000001E-2</v>
      </c>
      <c r="B6" s="2">
        <v>100</v>
      </c>
    </row>
    <row r="7" spans="1:2" ht="16.5" thickBot="1">
      <c r="A7" s="2">
        <v>0.03</v>
      </c>
      <c r="B7" s="2">
        <v>110</v>
      </c>
    </row>
    <row r="8" spans="1:2" ht="16.5" thickBot="1">
      <c r="A8" s="2">
        <v>3.3000000000000002E-2</v>
      </c>
      <c r="B8" s="2">
        <v>120</v>
      </c>
    </row>
    <row r="9" spans="1:2" ht="16.5" thickBot="1">
      <c r="A9" s="2">
        <v>3.5999999999999997E-2</v>
      </c>
      <c r="B9" s="2">
        <v>130</v>
      </c>
    </row>
    <row r="10" spans="1:2" ht="16.5" thickBot="1">
      <c r="A10" s="2">
        <v>3.9E-2</v>
      </c>
      <c r="B10" s="2">
        <v>140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A10"/>
    </sheetView>
  </sheetViews>
  <sheetFormatPr defaultRowHeight="12.75"/>
  <sheetData>
    <row r="1" spans="1:2" ht="16.5" thickBot="1">
      <c r="A1" s="1">
        <v>1.4E-2</v>
      </c>
      <c r="B1" s="1">
        <v>50</v>
      </c>
    </row>
    <row r="2" spans="1:2" ht="16.5" thickBot="1">
      <c r="A2" s="2">
        <v>1.6E-2</v>
      </c>
      <c r="B2" s="2">
        <v>60</v>
      </c>
    </row>
    <row r="3" spans="1:2" ht="16.5" thickBot="1">
      <c r="A3" s="2">
        <v>1.9E-2</v>
      </c>
      <c r="B3" s="2">
        <v>70</v>
      </c>
    </row>
    <row r="4" spans="1:2" ht="16.5" thickBot="1">
      <c r="A4" s="2">
        <v>2.1000000000000001E-2</v>
      </c>
      <c r="B4" s="2">
        <v>80</v>
      </c>
    </row>
    <row r="5" spans="1:2" ht="16.5" thickBot="1">
      <c r="A5" s="2">
        <v>2.4E-2</v>
      </c>
      <c r="B5" s="2">
        <v>90</v>
      </c>
    </row>
    <row r="6" spans="1:2" ht="16.5" thickBot="1">
      <c r="A6" s="2">
        <v>2.5999999999999999E-2</v>
      </c>
      <c r="B6" s="2">
        <v>100</v>
      </c>
    </row>
    <row r="7" spans="1:2" ht="16.5" thickBot="1">
      <c r="A7" s="2">
        <v>2.9000000000000001E-2</v>
      </c>
      <c r="B7" s="2">
        <v>110</v>
      </c>
    </row>
    <row r="8" spans="1:2" ht="16.5" thickBot="1">
      <c r="A8" s="2">
        <v>3.1E-2</v>
      </c>
      <c r="B8" s="2">
        <v>120</v>
      </c>
    </row>
    <row r="9" spans="1:2" ht="16.5" thickBot="1">
      <c r="A9" s="2">
        <v>3.4000000000000002E-2</v>
      </c>
      <c r="B9" s="2">
        <v>130</v>
      </c>
    </row>
    <row r="10" spans="1:2" ht="16.5" thickBot="1">
      <c r="A10" s="2">
        <v>3.5999999999999997E-2</v>
      </c>
      <c r="B10" s="2">
        <v>140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A10"/>
    </sheetView>
  </sheetViews>
  <sheetFormatPr defaultRowHeight="12.75"/>
  <sheetData>
    <row r="1" spans="1:2" ht="16.5" thickBot="1">
      <c r="A1" s="1">
        <v>1.4E-2</v>
      </c>
      <c r="B1" s="1">
        <v>50</v>
      </c>
    </row>
    <row r="2" spans="1:2" ht="16.5" thickBot="1">
      <c r="A2" s="2">
        <v>1.6E-2</v>
      </c>
      <c r="B2" s="2">
        <v>60</v>
      </c>
    </row>
    <row r="3" spans="1:2" ht="16.5" thickBot="1">
      <c r="A3" s="2">
        <v>1.7999999999999999E-2</v>
      </c>
      <c r="B3" s="2">
        <v>70</v>
      </c>
    </row>
    <row r="4" spans="1:2" ht="16.5" thickBot="1">
      <c r="A4" s="2">
        <v>2.1000000000000001E-2</v>
      </c>
      <c r="B4" s="2">
        <v>80</v>
      </c>
    </row>
    <row r="5" spans="1:2" ht="16.5" thickBot="1">
      <c r="A5" s="2">
        <v>2.3E-2</v>
      </c>
      <c r="B5" s="2">
        <v>90</v>
      </c>
    </row>
    <row r="6" spans="1:2" ht="16.5" thickBot="1">
      <c r="A6" s="2">
        <v>2.5999999999999999E-2</v>
      </c>
      <c r="B6" s="2">
        <v>100</v>
      </c>
    </row>
    <row r="7" spans="1:2" ht="16.5" thickBot="1">
      <c r="A7" s="2">
        <v>2.7E-2</v>
      </c>
      <c r="B7" s="2">
        <v>110</v>
      </c>
    </row>
    <row r="8" spans="1:2" ht="16.5" thickBot="1">
      <c r="A8" s="2">
        <v>0.03</v>
      </c>
      <c r="B8" s="2">
        <v>120</v>
      </c>
    </row>
    <row r="9" spans="1:2" ht="16.5" thickBot="1">
      <c r="A9" s="2">
        <v>3.2000000000000001E-2</v>
      </c>
      <c r="B9" s="2">
        <v>130</v>
      </c>
    </row>
    <row r="10" spans="1:2" ht="16.5" thickBot="1">
      <c r="A10" s="2">
        <v>3.5000000000000003E-2</v>
      </c>
      <c r="B10" s="2">
        <v>140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A10"/>
    </sheetView>
  </sheetViews>
  <sheetFormatPr defaultRowHeight="12.75"/>
  <sheetData>
    <row r="1" spans="1:2" ht="16.5" thickBot="1">
      <c r="A1" s="1">
        <v>1.2999999999999999E-2</v>
      </c>
      <c r="B1" s="1">
        <v>50</v>
      </c>
    </row>
    <row r="2" spans="1:2" ht="16.5" thickBot="1">
      <c r="A2" s="2">
        <v>1.4999999999999999E-2</v>
      </c>
      <c r="B2" s="2">
        <v>60</v>
      </c>
    </row>
    <row r="3" spans="1:2" ht="16.5" thickBot="1">
      <c r="A3" s="2">
        <v>1.7000000000000001E-2</v>
      </c>
      <c r="B3" s="2">
        <v>70</v>
      </c>
    </row>
    <row r="4" spans="1:2" ht="16.5" thickBot="1">
      <c r="A4" s="2">
        <v>0.02</v>
      </c>
      <c r="B4" s="2">
        <v>80</v>
      </c>
    </row>
    <row r="5" spans="1:2" ht="16.5" thickBot="1">
      <c r="A5" s="2">
        <v>2.1999999999999999E-2</v>
      </c>
      <c r="B5" s="2">
        <v>90</v>
      </c>
    </row>
    <row r="6" spans="1:2" ht="16.5" thickBot="1">
      <c r="A6" s="2">
        <v>2.4E-2</v>
      </c>
      <c r="B6" s="2">
        <v>100</v>
      </c>
    </row>
    <row r="7" spans="1:2" ht="16.5" thickBot="1">
      <c r="A7" s="2">
        <v>2.5999999999999999E-2</v>
      </c>
      <c r="B7" s="2">
        <v>110</v>
      </c>
    </row>
    <row r="8" spans="1:2" ht="16.5" thickBot="1">
      <c r="A8" s="2">
        <v>2.9000000000000001E-2</v>
      </c>
      <c r="B8" s="2">
        <v>120</v>
      </c>
    </row>
    <row r="9" spans="1:2" ht="16.5" thickBot="1">
      <c r="A9" s="2">
        <v>3.1E-2</v>
      </c>
      <c r="B9" s="2">
        <v>130</v>
      </c>
    </row>
    <row r="10" spans="1:2" ht="16.5" thickBot="1">
      <c r="A10" s="2">
        <v>3.3000000000000002E-2</v>
      </c>
      <c r="B10" s="2">
        <v>140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topLeftCell="G1" workbookViewId="0">
      <selection activeCell="K1" sqref="K1"/>
    </sheetView>
  </sheetViews>
  <sheetFormatPr defaultRowHeight="12.75"/>
  <sheetData>
    <row r="1" spans="1:6" ht="13.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6.5" thickBot="1">
      <c r="A2" s="1">
        <v>1.6E-2</v>
      </c>
      <c r="B2" s="1">
        <v>1.4999999999999999E-2</v>
      </c>
      <c r="C2" s="1">
        <v>1.4E-2</v>
      </c>
      <c r="D2" s="1">
        <v>1.4E-2</v>
      </c>
      <c r="E2" s="1">
        <v>1.2999999999999999E-2</v>
      </c>
      <c r="F2" s="1">
        <v>50</v>
      </c>
    </row>
    <row r="3" spans="1:6" ht="16.5" thickBot="1">
      <c r="A3" s="2">
        <v>1.7999999999999999E-2</v>
      </c>
      <c r="B3" s="2">
        <v>1.7000000000000001E-2</v>
      </c>
      <c r="C3" s="2">
        <v>1.6E-2</v>
      </c>
      <c r="D3" s="2">
        <v>1.6E-2</v>
      </c>
      <c r="E3" s="2">
        <v>1.4999999999999999E-2</v>
      </c>
      <c r="F3" s="2">
        <v>60</v>
      </c>
    </row>
    <row r="4" spans="1:6" ht="16.5" thickBot="1">
      <c r="A4" s="2">
        <v>2.1000000000000001E-2</v>
      </c>
      <c r="B4" s="2">
        <v>0.02</v>
      </c>
      <c r="C4" s="2">
        <v>1.9E-2</v>
      </c>
      <c r="D4" s="2">
        <v>1.7999999999999999E-2</v>
      </c>
      <c r="E4" s="2">
        <v>1.7000000000000001E-2</v>
      </c>
      <c r="F4" s="2">
        <v>70</v>
      </c>
    </row>
    <row r="5" spans="1:6" ht="16.5" thickBot="1">
      <c r="A5" s="2">
        <v>2.4E-2</v>
      </c>
      <c r="B5" s="2">
        <v>2.1999999999999999E-2</v>
      </c>
      <c r="C5" s="2">
        <v>2.1000000000000001E-2</v>
      </c>
      <c r="D5" s="2">
        <v>2.1000000000000001E-2</v>
      </c>
      <c r="E5" s="2">
        <v>0.02</v>
      </c>
      <c r="F5" s="2">
        <v>80</v>
      </c>
    </row>
    <row r="6" spans="1:6" ht="16.5" thickBot="1">
      <c r="A6" s="2">
        <v>2.7E-2</v>
      </c>
      <c r="B6" s="2">
        <v>2.5999999999999999E-2</v>
      </c>
      <c r="C6" s="2">
        <v>2.4E-2</v>
      </c>
      <c r="D6" s="2">
        <v>2.3E-2</v>
      </c>
      <c r="E6" s="2">
        <v>2.1999999999999999E-2</v>
      </c>
      <c r="F6" s="2">
        <v>90</v>
      </c>
    </row>
    <row r="7" spans="1:6" ht="16.5" thickBot="1">
      <c r="A7" s="2">
        <v>0.03</v>
      </c>
      <c r="B7" s="2">
        <v>2.8000000000000001E-2</v>
      </c>
      <c r="C7" s="2">
        <v>2.5999999999999999E-2</v>
      </c>
      <c r="D7" s="2">
        <v>2.5999999999999999E-2</v>
      </c>
      <c r="E7" s="2">
        <v>2.4E-2</v>
      </c>
      <c r="F7" s="2">
        <v>100</v>
      </c>
    </row>
    <row r="8" spans="1:6" ht="16.5" thickBot="1">
      <c r="A8" s="2">
        <v>3.3000000000000002E-2</v>
      </c>
      <c r="B8" s="2">
        <v>0.03</v>
      </c>
      <c r="C8" s="2">
        <v>2.9000000000000001E-2</v>
      </c>
      <c r="D8" s="2">
        <v>2.7E-2</v>
      </c>
      <c r="E8" s="2">
        <v>2.5999999999999999E-2</v>
      </c>
      <c r="F8" s="2">
        <v>110</v>
      </c>
    </row>
    <row r="9" spans="1:6" ht="16.5" thickBot="1">
      <c r="A9" s="2">
        <v>3.5999999999999997E-2</v>
      </c>
      <c r="B9" s="2">
        <v>3.3000000000000002E-2</v>
      </c>
      <c r="C9" s="2">
        <v>3.1E-2</v>
      </c>
      <c r="D9" s="2">
        <v>0.03</v>
      </c>
      <c r="E9" s="2">
        <v>2.9000000000000001E-2</v>
      </c>
      <c r="F9" s="2">
        <v>120</v>
      </c>
    </row>
    <row r="10" spans="1:6" ht="16.5" thickBot="1">
      <c r="A10" s="2">
        <v>3.7999999999999999E-2</v>
      </c>
      <c r="B10" s="2">
        <v>3.5999999999999997E-2</v>
      </c>
      <c r="C10" s="2">
        <v>3.4000000000000002E-2</v>
      </c>
      <c r="D10" s="2">
        <v>3.2000000000000001E-2</v>
      </c>
      <c r="E10" s="2">
        <v>3.1E-2</v>
      </c>
      <c r="F10" s="2">
        <v>130</v>
      </c>
    </row>
    <row r="11" spans="1:6" ht="16.5" thickBot="1">
      <c r="A11" s="2">
        <v>4.1000000000000002E-2</v>
      </c>
      <c r="B11" s="2">
        <v>3.9E-2</v>
      </c>
      <c r="C11" s="2">
        <v>3.5999999999999997E-2</v>
      </c>
      <c r="D11" s="2">
        <v>3.5000000000000003E-2</v>
      </c>
      <c r="E11" s="2">
        <v>3.3000000000000002E-2</v>
      </c>
      <c r="F11" s="2">
        <v>140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2.75"/>
  <sheetData>
    <row r="1" spans="1:14" ht="13.5" thickBot="1">
      <c r="C1" s="5" t="s">
        <v>10</v>
      </c>
      <c r="E1" s="5" t="s">
        <v>11</v>
      </c>
      <c r="G1" s="5" t="s">
        <v>7</v>
      </c>
      <c r="H1" s="5" t="s">
        <v>6</v>
      </c>
      <c r="I1" s="5"/>
      <c r="K1" s="5" t="s">
        <v>8</v>
      </c>
      <c r="L1" s="5"/>
      <c r="M1" s="5" t="s">
        <v>12</v>
      </c>
      <c r="N1" s="5" t="s">
        <v>9</v>
      </c>
    </row>
    <row r="2" spans="1:14" ht="16.5" thickBot="1">
      <c r="A2" s="1">
        <v>19.3</v>
      </c>
      <c r="B2" s="3">
        <v>3600</v>
      </c>
      <c r="C2">
        <f>SUM(B2:B6)/5</f>
        <v>4045</v>
      </c>
      <c r="E2">
        <f>SUM(A2:A6)/5</f>
        <v>39.06</v>
      </c>
      <c r="F2">
        <f>POWER((A2-E2),2)</f>
        <v>390.45760000000007</v>
      </c>
      <c r="G2">
        <f>SUM(F2:F6)</f>
        <v>8538.3976000000002</v>
      </c>
      <c r="H2">
        <f>1/G2</f>
        <v>1.1711799413042091E-4</v>
      </c>
      <c r="I2">
        <f>A2-E2</f>
        <v>-19.760000000000002</v>
      </c>
      <c r="J2">
        <f>I2*B2</f>
        <v>-71136</v>
      </c>
      <c r="K2" s="5">
        <f>H2*SUM(J2:J6)</f>
        <v>2.5787039947636043</v>
      </c>
      <c r="L2">
        <f>K2*E2</f>
        <v>100.72417803546639</v>
      </c>
      <c r="M2">
        <f>C2-L2</f>
        <v>3944.2758219645334</v>
      </c>
      <c r="N2">
        <f>-(M2/K2)</f>
        <v>-1529.5574172041077</v>
      </c>
    </row>
    <row r="3" spans="1:14" ht="16.5" thickBot="1">
      <c r="A3" s="2">
        <v>30.2</v>
      </c>
      <c r="B3" s="4">
        <v>3750</v>
      </c>
      <c r="F3">
        <f t="shared" ref="F3:F6" si="0">POWER((A3-E3),2)</f>
        <v>912.04</v>
      </c>
      <c r="I3">
        <f>A3-E2</f>
        <v>-8.860000000000003</v>
      </c>
      <c r="J3">
        <f t="shared" ref="J3:J6" si="1">I3*B3</f>
        <v>-33225.000000000015</v>
      </c>
    </row>
    <row r="4" spans="1:14" ht="16.5" thickBot="1">
      <c r="A4" s="2">
        <v>40.200000000000003</v>
      </c>
      <c r="B4" s="4">
        <v>4090</v>
      </c>
      <c r="F4">
        <f t="shared" si="0"/>
        <v>1616.0400000000002</v>
      </c>
      <c r="I4">
        <f>A4-E2</f>
        <v>1.1400000000000006</v>
      </c>
      <c r="J4">
        <f t="shared" si="1"/>
        <v>4662.6000000000022</v>
      </c>
    </row>
    <row r="5" spans="1:14" ht="16.5" thickBot="1">
      <c r="A5" s="2">
        <v>48.1</v>
      </c>
      <c r="B5" s="4">
        <v>4285</v>
      </c>
      <c r="F5">
        <f t="shared" si="0"/>
        <v>2313.61</v>
      </c>
      <c r="I5">
        <f>A5-E2</f>
        <v>9.0399999999999991</v>
      </c>
      <c r="J5">
        <f t="shared" si="1"/>
        <v>38736.399999999994</v>
      </c>
    </row>
    <row r="6" spans="1:14" ht="16.5" thickBot="1">
      <c r="A6" s="2">
        <v>57.5</v>
      </c>
      <c r="B6" s="4">
        <v>4500</v>
      </c>
      <c r="F6">
        <f t="shared" si="0"/>
        <v>3306.25</v>
      </c>
      <c r="I6">
        <f>A6-E2</f>
        <v>18.439999999999998</v>
      </c>
      <c r="J6">
        <f t="shared" si="1"/>
        <v>82979.999999999985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2" sqref="F2"/>
    </sheetView>
  </sheetViews>
  <sheetFormatPr defaultRowHeight="12.75"/>
  <sheetData>
    <row r="1" spans="1:6" ht="16.5" thickBot="1">
      <c r="A1" s="1">
        <v>19.3</v>
      </c>
      <c r="B1" s="3">
        <v>3600</v>
      </c>
      <c r="D1">
        <f>B1-23.56*A1-3124</f>
        <v>21.291999999999916</v>
      </c>
      <c r="E1">
        <f>POWER(D1,2)</f>
        <v>453.34926399999642</v>
      </c>
      <c r="F1" s="5">
        <f>SUM(E1:E5)/3</f>
        <v>3115.6458826666531</v>
      </c>
    </row>
    <row r="2" spans="1:6" ht="16.5" thickBot="1">
      <c r="A2" s="2">
        <v>30.2</v>
      </c>
      <c r="B2" s="4">
        <v>3750</v>
      </c>
      <c r="D2">
        <f t="shared" ref="D2:D5" si="0">B2-23.56*A2-3124</f>
        <v>-85.511999999999716</v>
      </c>
      <c r="E2">
        <f t="shared" ref="E2:E5" si="1">POWER(D2,2)</f>
        <v>7312.3021439999511</v>
      </c>
    </row>
    <row r="3" spans="1:6" ht="16.5" thickBot="1">
      <c r="A3" s="2">
        <v>40.200000000000003</v>
      </c>
      <c r="B3" s="4">
        <v>4090</v>
      </c>
      <c r="D3">
        <f t="shared" si="0"/>
        <v>18.88799999999992</v>
      </c>
      <c r="E3">
        <f t="shared" si="1"/>
        <v>356.75654399999695</v>
      </c>
    </row>
    <row r="4" spans="1:6" ht="16.5" thickBot="1">
      <c r="A4" s="2">
        <v>48.1</v>
      </c>
      <c r="B4" s="4">
        <v>4285</v>
      </c>
      <c r="D4">
        <f t="shared" si="0"/>
        <v>27.764000000000124</v>
      </c>
      <c r="E4">
        <f t="shared" si="1"/>
        <v>770.83969600000682</v>
      </c>
    </row>
    <row r="5" spans="1:6" ht="16.5" thickBot="1">
      <c r="A5" s="2">
        <v>57.5</v>
      </c>
      <c r="B5" s="4">
        <v>4500</v>
      </c>
      <c r="D5">
        <f t="shared" si="0"/>
        <v>21.300000000000182</v>
      </c>
      <c r="E5">
        <f t="shared" si="1"/>
        <v>453.69000000000773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1" sqref="C1"/>
    </sheetView>
  </sheetViews>
  <sheetFormatPr defaultRowHeight="12.75"/>
  <sheetData>
    <row r="1" spans="1:3">
      <c r="A1">
        <v>155.30000000000001</v>
      </c>
      <c r="B1">
        <v>0.02</v>
      </c>
      <c r="C1">
        <f>SUM(A1:A3)/3</f>
        <v>146.63333333333333</v>
      </c>
    </row>
    <row r="2" spans="1:3">
      <c r="A2">
        <v>144</v>
      </c>
      <c r="B2">
        <v>1.0999999999999999E-2</v>
      </c>
    </row>
    <row r="3" spans="1:3">
      <c r="A3">
        <v>140.6</v>
      </c>
      <c r="B3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Табл 1.1</vt:lpstr>
      <vt:lpstr>Табл 1.2</vt:lpstr>
      <vt:lpstr>Табл 1.3</vt:lpstr>
      <vt:lpstr>Табл 1.4</vt:lpstr>
      <vt:lpstr>Табл 1.5</vt:lpstr>
      <vt:lpstr>Общее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Admin</cp:lastModifiedBy>
  <dcterms:created xsi:type="dcterms:W3CDTF">1996-10-08T23:32:33Z</dcterms:created>
  <dcterms:modified xsi:type="dcterms:W3CDTF">2008-12-21T02:50:52Z</dcterms:modified>
</cp:coreProperties>
</file>