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mc:AlternateContent xmlns:mc="http://schemas.openxmlformats.org/markup-compatibility/2006">
    <mc:Choice Requires="x15">
      <x15ac:absPath xmlns:x15ac="http://schemas.microsoft.com/office/spreadsheetml/2010/11/ac" url="/Users/linxiran/Desktop/"/>
    </mc:Choice>
  </mc:AlternateContent>
  <xr:revisionPtr revIDLastSave="0" documentId="8_{579FEC82-D685-AD42-8D63-607C99A7999D}" xr6:coauthVersionLast="47" xr6:coauthVersionMax="47" xr10:uidLastSave="{00000000-0000-0000-0000-000000000000}"/>
  <bookViews>
    <workbookView xWindow="0" yWindow="0" windowWidth="28800" windowHeight="18000" xr2:uid="{00000000-000D-0000-FFFF-FFFF00000000}"/>
  </bookViews>
  <sheets>
    <sheet name="System Parameters" sheetId="1" r:id="rId1"/>
    <sheet name="Sensitivity Analysi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18" i="2" l="1"/>
  <c r="U118" i="2"/>
  <c r="T118" i="2"/>
  <c r="S118" i="2"/>
  <c r="R118" i="2"/>
  <c r="Q118" i="2"/>
  <c r="P118" i="2"/>
  <c r="O118" i="2"/>
  <c r="D118" i="2"/>
  <c r="C118" i="2"/>
  <c r="B118" i="2"/>
  <c r="A118" i="2"/>
  <c r="V117" i="2"/>
  <c r="U117" i="2"/>
  <c r="T117" i="2"/>
  <c r="S117" i="2"/>
  <c r="R117" i="2"/>
  <c r="Q117" i="2"/>
  <c r="P117" i="2"/>
  <c r="O117" i="2"/>
  <c r="D117" i="2"/>
  <c r="C117" i="2"/>
  <c r="B117" i="2"/>
  <c r="A117" i="2"/>
  <c r="V116" i="2"/>
  <c r="U116" i="2"/>
  <c r="T116" i="2"/>
  <c r="S116" i="2"/>
  <c r="R116" i="2"/>
  <c r="Q116" i="2"/>
  <c r="P116" i="2"/>
  <c r="O116" i="2"/>
  <c r="D116" i="2"/>
  <c r="C116" i="2"/>
  <c r="B116" i="2"/>
  <c r="A116" i="2"/>
  <c r="V115" i="2"/>
  <c r="U115" i="2"/>
  <c r="T115" i="2"/>
  <c r="S115" i="2"/>
  <c r="R115" i="2"/>
  <c r="Q115" i="2"/>
  <c r="P115" i="2"/>
  <c r="O115" i="2"/>
  <c r="D115" i="2"/>
  <c r="C115" i="2"/>
  <c r="B115" i="2"/>
  <c r="A115" i="2"/>
  <c r="V114" i="2"/>
  <c r="U114" i="2"/>
  <c r="T114" i="2"/>
  <c r="S114" i="2"/>
  <c r="R114" i="2"/>
  <c r="Q114" i="2"/>
  <c r="P114" i="2"/>
  <c r="O114" i="2"/>
  <c r="D114" i="2"/>
  <c r="C114" i="2"/>
  <c r="B114" i="2"/>
  <c r="A114" i="2"/>
  <c r="V113" i="2"/>
  <c r="U113" i="2"/>
  <c r="T113" i="2"/>
  <c r="S113" i="2"/>
  <c r="R113" i="2"/>
  <c r="Q113" i="2"/>
  <c r="P113" i="2"/>
  <c r="O113" i="2"/>
  <c r="D113" i="2"/>
  <c r="C113" i="2"/>
  <c r="B113" i="2"/>
  <c r="A113" i="2"/>
  <c r="V112" i="2"/>
  <c r="U112" i="2"/>
  <c r="T112" i="2"/>
  <c r="S112" i="2"/>
  <c r="R112" i="2"/>
  <c r="Q112" i="2"/>
  <c r="P112" i="2"/>
  <c r="O112" i="2"/>
  <c r="D112" i="2"/>
  <c r="C112" i="2"/>
  <c r="B112" i="2"/>
  <c r="A112" i="2"/>
  <c r="V111" i="2"/>
  <c r="U111" i="2"/>
  <c r="T111" i="2"/>
  <c r="S111" i="2"/>
  <c r="R111" i="2"/>
  <c r="Q111" i="2"/>
  <c r="P111" i="2"/>
  <c r="O111" i="2"/>
  <c r="D111" i="2"/>
  <c r="C111" i="2"/>
  <c r="B111" i="2"/>
  <c r="A111" i="2"/>
  <c r="V110" i="2"/>
  <c r="U110" i="2"/>
  <c r="T110" i="2"/>
  <c r="S110" i="2"/>
  <c r="R110" i="2"/>
  <c r="Q110" i="2"/>
  <c r="P110" i="2"/>
  <c r="O110" i="2"/>
  <c r="D110" i="2"/>
  <c r="C110" i="2"/>
  <c r="B110" i="2"/>
  <c r="A110" i="2"/>
  <c r="V109" i="2"/>
  <c r="U109" i="2"/>
  <c r="T109" i="2"/>
  <c r="S109" i="2"/>
  <c r="R109" i="2"/>
  <c r="Q109" i="2"/>
  <c r="P109" i="2"/>
  <c r="O109" i="2"/>
  <c r="D109" i="2"/>
  <c r="C109" i="2"/>
  <c r="B109" i="2"/>
  <c r="A109" i="2"/>
  <c r="V108" i="2"/>
  <c r="U108" i="2"/>
  <c r="T108" i="2"/>
  <c r="S108" i="2"/>
  <c r="R108" i="2"/>
  <c r="Q108" i="2"/>
  <c r="P108" i="2"/>
  <c r="O108" i="2"/>
  <c r="D108" i="2"/>
  <c r="C108" i="2"/>
  <c r="B108" i="2"/>
  <c r="A108" i="2"/>
  <c r="V107" i="2"/>
  <c r="U107" i="2"/>
  <c r="T107" i="2"/>
  <c r="S107" i="2"/>
  <c r="R107" i="2"/>
  <c r="Q107" i="2"/>
  <c r="P107" i="2"/>
  <c r="O107" i="2"/>
  <c r="D107" i="2"/>
  <c r="C107" i="2"/>
  <c r="B107" i="2"/>
  <c r="A107" i="2"/>
  <c r="V106" i="2"/>
  <c r="U106" i="2"/>
  <c r="T106" i="2"/>
  <c r="S106" i="2"/>
  <c r="R106" i="2"/>
  <c r="Q106" i="2"/>
  <c r="P106" i="2"/>
  <c r="O106" i="2"/>
  <c r="D106" i="2"/>
  <c r="C106" i="2"/>
  <c r="B106" i="2"/>
  <c r="A106" i="2"/>
  <c r="V105" i="2"/>
  <c r="U105" i="2"/>
  <c r="T105" i="2"/>
  <c r="S105" i="2"/>
  <c r="R105" i="2"/>
  <c r="Q105" i="2"/>
  <c r="P105" i="2"/>
  <c r="O105" i="2"/>
  <c r="D105" i="2"/>
  <c r="C105" i="2"/>
  <c r="B105" i="2"/>
  <c r="A105" i="2"/>
  <c r="V104" i="2"/>
  <c r="U104" i="2"/>
  <c r="T104" i="2"/>
  <c r="S104" i="2"/>
  <c r="R104" i="2"/>
  <c r="Q104" i="2"/>
  <c r="P104" i="2"/>
  <c r="O104" i="2"/>
  <c r="D104" i="2"/>
  <c r="C104" i="2"/>
  <c r="B104" i="2"/>
  <c r="A104" i="2"/>
  <c r="V103" i="2"/>
  <c r="U103" i="2"/>
  <c r="T103" i="2"/>
  <c r="S103" i="2"/>
  <c r="R103" i="2"/>
  <c r="Q103" i="2"/>
  <c r="P103" i="2"/>
  <c r="O103" i="2"/>
  <c r="D103" i="2"/>
  <c r="C103" i="2"/>
  <c r="B103" i="2"/>
  <c r="A103" i="2"/>
  <c r="V102" i="2"/>
  <c r="U102" i="2"/>
  <c r="T102" i="2"/>
  <c r="S102" i="2"/>
  <c r="R102" i="2"/>
  <c r="Q102" i="2"/>
  <c r="P102" i="2"/>
  <c r="O102" i="2"/>
  <c r="D102" i="2"/>
  <c r="C102" i="2"/>
  <c r="B102" i="2"/>
  <c r="A102" i="2"/>
  <c r="V101" i="2"/>
  <c r="U101" i="2"/>
  <c r="T101" i="2"/>
  <c r="S101" i="2"/>
  <c r="R101" i="2"/>
  <c r="Q101" i="2"/>
  <c r="P101" i="2"/>
  <c r="O101" i="2"/>
  <c r="D101" i="2"/>
  <c r="C101" i="2"/>
  <c r="B101" i="2"/>
  <c r="A101" i="2"/>
  <c r="V100" i="2"/>
  <c r="U100" i="2"/>
  <c r="T100" i="2"/>
  <c r="S100" i="2"/>
  <c r="R100" i="2"/>
  <c r="Q100" i="2"/>
  <c r="P100" i="2"/>
  <c r="O100" i="2"/>
  <c r="D100" i="2"/>
  <c r="C100" i="2"/>
  <c r="B100" i="2"/>
  <c r="A100" i="2"/>
  <c r="V99" i="2"/>
  <c r="U99" i="2"/>
  <c r="T99" i="2"/>
  <c r="S99" i="2"/>
  <c r="R99" i="2"/>
  <c r="Q99" i="2"/>
  <c r="P99" i="2"/>
  <c r="C99" i="2"/>
  <c r="B99" i="2"/>
  <c r="V98" i="2"/>
  <c r="U98" i="2"/>
  <c r="T98" i="2"/>
  <c r="S98" i="2"/>
  <c r="R98" i="2"/>
  <c r="Q98" i="2"/>
  <c r="P98" i="2"/>
  <c r="C98" i="2"/>
  <c r="B98" i="2"/>
  <c r="V97" i="2"/>
  <c r="U97" i="2"/>
  <c r="T97" i="2"/>
  <c r="S97" i="2"/>
  <c r="R97" i="2"/>
  <c r="Q97" i="2"/>
  <c r="P97" i="2"/>
  <c r="O97" i="2"/>
  <c r="D97" i="2"/>
  <c r="C97" i="2"/>
  <c r="B97" i="2"/>
  <c r="A97" i="2"/>
  <c r="V96" i="2"/>
  <c r="U96" i="2"/>
  <c r="T96" i="2"/>
  <c r="S96" i="2"/>
  <c r="R96" i="2"/>
  <c r="Q96" i="2"/>
  <c r="P96" i="2"/>
  <c r="C96" i="2"/>
  <c r="A96" i="2"/>
  <c r="V95" i="2"/>
  <c r="U95" i="2"/>
  <c r="T95" i="2"/>
  <c r="S95" i="2"/>
  <c r="R95" i="2"/>
  <c r="Q95" i="2"/>
  <c r="P95" i="2"/>
  <c r="C95" i="2"/>
  <c r="A95" i="2"/>
  <c r="V94" i="2"/>
  <c r="U94" i="2"/>
  <c r="T94" i="2"/>
  <c r="S94" i="2"/>
  <c r="R94" i="2"/>
  <c r="Q94" i="2"/>
  <c r="P94" i="2"/>
  <c r="O94" i="2"/>
  <c r="N94" i="2"/>
  <c r="M94" i="2"/>
  <c r="L94" i="2"/>
  <c r="K94" i="2"/>
  <c r="J94" i="2"/>
  <c r="I94" i="2"/>
  <c r="H94" i="2"/>
  <c r="G94" i="2"/>
  <c r="F94" i="2"/>
  <c r="E94" i="2"/>
  <c r="D94" i="2"/>
  <c r="C94" i="2"/>
  <c r="B94" i="2"/>
  <c r="A94" i="2"/>
  <c r="V93" i="2"/>
  <c r="U93" i="2"/>
  <c r="T93" i="2"/>
  <c r="S93" i="2"/>
  <c r="R93" i="2"/>
  <c r="Q93" i="2"/>
  <c r="P93" i="2"/>
  <c r="C93" i="2"/>
  <c r="A93" i="2"/>
  <c r="V92" i="2"/>
  <c r="U92" i="2"/>
  <c r="T92" i="2"/>
  <c r="S92" i="2"/>
  <c r="R92" i="2"/>
  <c r="Q92" i="2"/>
  <c r="P92" i="2"/>
  <c r="O92" i="2"/>
  <c r="N92" i="2"/>
  <c r="M92" i="2"/>
  <c r="L92" i="2"/>
  <c r="K92" i="2"/>
  <c r="J92" i="2"/>
  <c r="I92" i="2"/>
  <c r="H92" i="2"/>
  <c r="G92" i="2"/>
  <c r="F92" i="2"/>
  <c r="E92" i="2"/>
  <c r="D92" i="2"/>
  <c r="C92" i="2"/>
  <c r="B92" i="2"/>
  <c r="A92" i="2"/>
  <c r="V91" i="2"/>
  <c r="U91" i="2"/>
  <c r="T91" i="2"/>
  <c r="S91" i="2"/>
  <c r="R91" i="2"/>
  <c r="O91" i="2"/>
  <c r="N91" i="2"/>
  <c r="M91" i="2"/>
  <c r="L91" i="2"/>
  <c r="K91" i="2"/>
  <c r="J91" i="2"/>
  <c r="I91" i="2"/>
  <c r="H91" i="2"/>
  <c r="G91" i="2"/>
  <c r="F91" i="2"/>
  <c r="E91" i="2"/>
  <c r="D91" i="2"/>
  <c r="C91" i="2"/>
  <c r="B91" i="2"/>
  <c r="A91" i="2"/>
  <c r="V90" i="2"/>
  <c r="U90" i="2"/>
  <c r="T90" i="2"/>
  <c r="S90" i="2"/>
  <c r="R90" i="2"/>
  <c r="C90" i="2"/>
  <c r="V89" i="2"/>
  <c r="U89" i="2"/>
  <c r="T89" i="2"/>
  <c r="S89" i="2"/>
  <c r="R89" i="2"/>
  <c r="C89" i="2"/>
  <c r="V88" i="2"/>
  <c r="U88" i="2"/>
  <c r="T88" i="2"/>
  <c r="S88" i="2"/>
  <c r="R88" i="2"/>
  <c r="C88" i="2"/>
  <c r="A88" i="2"/>
  <c r="V87" i="2"/>
  <c r="U87" i="2"/>
  <c r="T87" i="2"/>
  <c r="S87" i="2"/>
  <c r="R87" i="2"/>
  <c r="C87" i="2"/>
  <c r="B87" i="2"/>
  <c r="A87" i="2"/>
  <c r="V86" i="2"/>
  <c r="U86" i="2"/>
  <c r="T86" i="2"/>
  <c r="S86" i="2"/>
  <c r="R86" i="2"/>
  <c r="Q86" i="2"/>
  <c r="P86" i="2"/>
  <c r="O86" i="2"/>
  <c r="D86" i="2"/>
  <c r="C86" i="2"/>
  <c r="B86" i="2"/>
  <c r="A86" i="2"/>
  <c r="V85" i="2"/>
  <c r="U85" i="2"/>
  <c r="T85" i="2"/>
  <c r="S85" i="2"/>
  <c r="R85" i="2"/>
  <c r="Q85" i="2"/>
  <c r="P85" i="2"/>
  <c r="O85" i="2"/>
  <c r="D85" i="2"/>
  <c r="C85" i="2"/>
  <c r="B85" i="2"/>
  <c r="A85" i="2"/>
  <c r="V84" i="2"/>
  <c r="U84" i="2"/>
  <c r="T84" i="2"/>
  <c r="S84" i="2"/>
  <c r="R84" i="2"/>
  <c r="Q84" i="2"/>
  <c r="P84" i="2"/>
  <c r="O84" i="2"/>
  <c r="D84" i="2"/>
  <c r="C84" i="2"/>
  <c r="B84" i="2"/>
  <c r="A84" i="2"/>
  <c r="V83" i="2"/>
  <c r="U83" i="2"/>
  <c r="T83" i="2"/>
  <c r="S83" i="2"/>
  <c r="R83" i="2"/>
  <c r="Q83" i="2"/>
  <c r="P83" i="2"/>
  <c r="O83" i="2"/>
  <c r="D83" i="2"/>
  <c r="C83" i="2"/>
  <c r="B83" i="2"/>
  <c r="A83" i="2"/>
  <c r="W82" i="2"/>
  <c r="V82" i="2"/>
  <c r="U82" i="2"/>
  <c r="T82" i="2"/>
  <c r="D82" i="2"/>
  <c r="C82" i="2"/>
  <c r="B82" i="2"/>
  <c r="A82" i="2"/>
  <c r="W81" i="2"/>
  <c r="V81" i="2"/>
  <c r="U81" i="2"/>
  <c r="T81" i="2"/>
  <c r="D81" i="2"/>
  <c r="C81" i="2"/>
  <c r="B81" i="2"/>
  <c r="A81" i="2"/>
  <c r="W80" i="2"/>
  <c r="V80" i="2"/>
  <c r="U80" i="2"/>
  <c r="T80" i="2"/>
  <c r="D80" i="2"/>
  <c r="C80" i="2"/>
  <c r="B80" i="2"/>
  <c r="A80" i="2"/>
  <c r="W79" i="2"/>
  <c r="V79" i="2"/>
  <c r="U79" i="2"/>
  <c r="T79" i="2"/>
  <c r="D79" i="2"/>
  <c r="C79" i="2"/>
  <c r="B79" i="2"/>
  <c r="A79" i="2"/>
  <c r="W78" i="2"/>
  <c r="V78" i="2"/>
  <c r="U78" i="2"/>
  <c r="T78" i="2"/>
  <c r="D78" i="2"/>
  <c r="C78" i="2"/>
  <c r="B78" i="2"/>
  <c r="A78" i="2"/>
  <c r="W77" i="2"/>
  <c r="V77" i="2"/>
  <c r="U77" i="2"/>
  <c r="T77" i="2"/>
  <c r="D77" i="2"/>
  <c r="C77" i="2"/>
  <c r="B77" i="2"/>
  <c r="A77" i="2"/>
  <c r="W76" i="2"/>
  <c r="V76" i="2"/>
  <c r="U76" i="2"/>
  <c r="T76" i="2"/>
  <c r="C76" i="2"/>
  <c r="B76" i="2"/>
  <c r="K76" i="2" s="1"/>
  <c r="A76" i="2"/>
  <c r="W75" i="2"/>
  <c r="V75" i="2"/>
  <c r="U75" i="2"/>
  <c r="T75" i="2"/>
  <c r="C75" i="2"/>
  <c r="B75" i="2"/>
  <c r="O75" i="2" s="1"/>
  <c r="A75" i="2"/>
  <c r="W74" i="2"/>
  <c r="V74" i="2"/>
  <c r="U74" i="2"/>
  <c r="T74" i="2"/>
  <c r="C74" i="2"/>
  <c r="B74" i="2"/>
  <c r="J74" i="2" s="1"/>
  <c r="A74" i="2"/>
  <c r="W73" i="2"/>
  <c r="V73" i="2"/>
  <c r="U73" i="2"/>
  <c r="T73" i="2"/>
  <c r="O73" i="2"/>
  <c r="N73" i="2"/>
  <c r="M73" i="2"/>
  <c r="F73" i="2"/>
  <c r="E73" i="2"/>
  <c r="D73" i="2"/>
  <c r="C73" i="2"/>
  <c r="B73" i="2"/>
  <c r="J73" i="2" s="1"/>
  <c r="A73" i="2"/>
  <c r="W72" i="2"/>
  <c r="V72" i="2"/>
  <c r="U72" i="2"/>
  <c r="T72" i="2"/>
  <c r="C72" i="2"/>
  <c r="B72" i="2"/>
  <c r="I72" i="2" s="1"/>
  <c r="A72" i="2"/>
  <c r="W71" i="2"/>
  <c r="V71" i="2"/>
  <c r="U71" i="2"/>
  <c r="T71" i="2"/>
  <c r="M71" i="2"/>
  <c r="C71" i="2"/>
  <c r="B71" i="2"/>
  <c r="J71" i="2" s="1"/>
  <c r="A71" i="2"/>
  <c r="W70" i="2"/>
  <c r="V70" i="2"/>
  <c r="U70" i="2"/>
  <c r="T70" i="2"/>
  <c r="C70" i="2"/>
  <c r="B70" i="2"/>
  <c r="M70" i="2" s="1"/>
  <c r="A70" i="2"/>
  <c r="W69" i="2"/>
  <c r="V69" i="2"/>
  <c r="U69" i="2"/>
  <c r="T69" i="2"/>
  <c r="C69" i="2"/>
  <c r="B69" i="2"/>
  <c r="J69" i="2" s="1"/>
  <c r="A69" i="2"/>
  <c r="W68" i="2"/>
  <c r="V68" i="2"/>
  <c r="U68" i="2"/>
  <c r="T68" i="2"/>
  <c r="O68" i="2"/>
  <c r="M68" i="2"/>
  <c r="L68" i="2"/>
  <c r="F68" i="2"/>
  <c r="E68" i="2"/>
  <c r="D68" i="2"/>
  <c r="C68" i="2"/>
  <c r="B68" i="2"/>
  <c r="K68" i="2" s="1"/>
  <c r="A68" i="2"/>
  <c r="W67" i="2"/>
  <c r="V67" i="2"/>
  <c r="U67" i="2"/>
  <c r="T67" i="2"/>
  <c r="C67" i="2"/>
  <c r="B67" i="2"/>
  <c r="O67" i="2" s="1"/>
  <c r="A67" i="2"/>
  <c r="W66" i="2"/>
  <c r="V66" i="2"/>
  <c r="U66" i="2"/>
  <c r="T66" i="2"/>
  <c r="C66" i="2"/>
  <c r="B66" i="2"/>
  <c r="J66" i="2" s="1"/>
  <c r="A66" i="2"/>
  <c r="W65" i="2"/>
  <c r="V65" i="2"/>
  <c r="U65" i="2"/>
  <c r="T65" i="2"/>
  <c r="C65" i="2"/>
  <c r="B65" i="2"/>
  <c r="J65" i="2" s="1"/>
  <c r="A65" i="2"/>
  <c r="W64" i="2"/>
  <c r="V64" i="2"/>
  <c r="U64" i="2"/>
  <c r="T64" i="2"/>
  <c r="C64" i="2"/>
  <c r="B64" i="2"/>
  <c r="I64" i="2" s="1"/>
  <c r="A64" i="2"/>
  <c r="W63" i="2"/>
  <c r="V63" i="2"/>
  <c r="U63" i="2"/>
  <c r="T63" i="2"/>
  <c r="C63" i="2"/>
  <c r="B63" i="2"/>
  <c r="J63" i="2" s="1"/>
  <c r="A63" i="2"/>
  <c r="W62" i="2"/>
  <c r="V62" i="2"/>
  <c r="U62" i="2"/>
  <c r="T62" i="2"/>
  <c r="C62" i="2"/>
  <c r="B62" i="2"/>
  <c r="M62" i="2" s="1"/>
  <c r="A62" i="2"/>
  <c r="W61" i="2"/>
  <c r="V61" i="2"/>
  <c r="U61" i="2"/>
  <c r="T61" i="2"/>
  <c r="C61" i="2"/>
  <c r="B61" i="2"/>
  <c r="J61" i="2" s="1"/>
  <c r="A61" i="2"/>
  <c r="W60" i="2"/>
  <c r="V60" i="2"/>
  <c r="U60" i="2"/>
  <c r="T60" i="2"/>
  <c r="C60" i="2"/>
  <c r="B60" i="2"/>
  <c r="K60" i="2" s="1"/>
  <c r="A60" i="2"/>
  <c r="W59" i="2"/>
  <c r="V59" i="2"/>
  <c r="U59" i="2"/>
  <c r="T59" i="2"/>
  <c r="C59" i="2"/>
  <c r="B59" i="2"/>
  <c r="O59" i="2" s="1"/>
  <c r="A59" i="2"/>
  <c r="W58" i="2"/>
  <c r="V58" i="2"/>
  <c r="U58" i="2"/>
  <c r="T58" i="2"/>
  <c r="C58" i="2"/>
  <c r="B58" i="2"/>
  <c r="J58" i="2" s="1"/>
  <c r="A58" i="2"/>
  <c r="W57" i="2"/>
  <c r="V57" i="2"/>
  <c r="U57" i="2"/>
  <c r="T57" i="2"/>
  <c r="C57" i="2"/>
  <c r="B57" i="2"/>
  <c r="J57" i="2" s="1"/>
  <c r="A57" i="2"/>
  <c r="W56" i="2"/>
  <c r="V56" i="2"/>
  <c r="U56" i="2"/>
  <c r="T56" i="2"/>
  <c r="C56" i="2"/>
  <c r="B56" i="2"/>
  <c r="A56" i="2"/>
  <c r="W55" i="2"/>
  <c r="V55" i="2"/>
  <c r="U55" i="2"/>
  <c r="T55" i="2"/>
  <c r="D55" i="2"/>
  <c r="C55" i="2"/>
  <c r="B55" i="2"/>
  <c r="A55" i="2"/>
  <c r="W54" i="2"/>
  <c r="V54" i="2"/>
  <c r="U54" i="2"/>
  <c r="T54" i="2"/>
  <c r="D54" i="2"/>
  <c r="C54" i="2"/>
  <c r="B54" i="2"/>
  <c r="A54" i="2"/>
  <c r="W53" i="2"/>
  <c r="V53" i="2"/>
  <c r="U53" i="2"/>
  <c r="T53" i="2"/>
  <c r="D53" i="2"/>
  <c r="C53" i="2"/>
  <c r="B53" i="2"/>
  <c r="A53" i="2"/>
  <c r="W52" i="2"/>
  <c r="V52" i="2"/>
  <c r="U52" i="2"/>
  <c r="T52" i="2"/>
  <c r="D52" i="2"/>
  <c r="C52" i="2"/>
  <c r="B52" i="2"/>
  <c r="A52" i="2"/>
  <c r="M35" i="1"/>
  <c r="M32" i="1"/>
  <c r="L32" i="1"/>
  <c r="A90" i="2" s="1"/>
  <c r="M31" i="1"/>
  <c r="L31" i="1"/>
  <c r="A89" i="2" s="1"/>
  <c r="M30" i="1"/>
  <c r="L30" i="1"/>
  <c r="O71" i="2" l="1"/>
  <c r="G60" i="2"/>
  <c r="K69" i="2"/>
  <c r="D70" i="2"/>
  <c r="D71" i="2"/>
  <c r="H75" i="2"/>
  <c r="K71" i="2"/>
  <c r="L73" i="2"/>
  <c r="G57" i="2"/>
  <c r="N71" i="2"/>
  <c r="L58" i="2"/>
  <c r="E71" i="2"/>
  <c r="G73" i="2"/>
  <c r="F76" i="2"/>
  <c r="D60" i="2"/>
  <c r="E74" i="2"/>
  <c r="L74" i="2"/>
  <c r="F71" i="2"/>
  <c r="H73" i="2"/>
  <c r="L76" i="2"/>
  <c r="I59" i="2"/>
  <c r="G62" i="2"/>
  <c r="L62" i="2"/>
  <c r="D76" i="2"/>
  <c r="I71" i="2"/>
  <c r="I73" i="2"/>
  <c r="O76" i="2"/>
  <c r="B93" i="2"/>
  <c r="K93" i="2" s="1"/>
  <c r="O31" i="1"/>
  <c r="O57" i="2"/>
  <c r="N60" i="2"/>
  <c r="D62" i="2"/>
  <c r="E63" i="2"/>
  <c r="M65" i="2"/>
  <c r="M58" i="2"/>
  <c r="H59" i="2"/>
  <c r="O60" i="2"/>
  <c r="F62" i="2"/>
  <c r="F63" i="2"/>
  <c r="G68" i="2"/>
  <c r="G71" i="2"/>
  <c r="K74" i="2"/>
  <c r="G63" i="2"/>
  <c r="E60" i="2"/>
  <c r="H62" i="2"/>
  <c r="I63" i="2"/>
  <c r="M74" i="2"/>
  <c r="F57" i="2"/>
  <c r="F60" i="2"/>
  <c r="I62" i="2"/>
  <c r="K63" i="2"/>
  <c r="N68" i="2"/>
  <c r="L71" i="2"/>
  <c r="K73" i="2"/>
  <c r="E76" i="2"/>
  <c r="M63" i="2"/>
  <c r="I57" i="2"/>
  <c r="L60" i="2"/>
  <c r="N62" i="2"/>
  <c r="N70" i="2"/>
  <c r="L57" i="2"/>
  <c r="M60" i="2"/>
  <c r="O62" i="2"/>
  <c r="D63" i="2"/>
  <c r="N63" i="2"/>
  <c r="D65" i="2"/>
  <c r="M76" i="2"/>
  <c r="L63" i="2"/>
  <c r="O63" i="2"/>
  <c r="H67" i="2"/>
  <c r="I67" i="2"/>
  <c r="N65" i="2"/>
  <c r="H65" i="2"/>
  <c r="E65" i="2"/>
  <c r="F65" i="2"/>
  <c r="L65" i="2"/>
  <c r="O70" i="2"/>
  <c r="F70" i="2"/>
  <c r="G70" i="2"/>
  <c r="H70" i="2"/>
  <c r="I70" i="2"/>
  <c r="L70" i="2"/>
  <c r="K61" i="2"/>
  <c r="K66" i="2"/>
  <c r="L66" i="2"/>
  <c r="M66" i="2"/>
  <c r="D66" i="2"/>
  <c r="E66" i="2"/>
  <c r="I65" i="2"/>
  <c r="K65" i="2"/>
  <c r="O65" i="2"/>
  <c r="G65" i="2"/>
  <c r="N76" i="2"/>
  <c r="G76" i="2"/>
  <c r="I75" i="2"/>
  <c r="D74" i="2"/>
  <c r="H57" i="2"/>
  <c r="K57" i="2"/>
  <c r="M57" i="2"/>
  <c r="B90" i="2"/>
  <c r="D57" i="2"/>
  <c r="E57" i="2"/>
  <c r="N57" i="2"/>
  <c r="D58" i="2"/>
  <c r="E58" i="2"/>
  <c r="K58" i="2"/>
  <c r="J56" i="2"/>
  <c r="M37" i="1"/>
  <c r="M38" i="1" s="1"/>
  <c r="M93" i="2"/>
  <c r="E93" i="2"/>
  <c r="L93" i="2"/>
  <c r="D93" i="2"/>
  <c r="H93" i="2"/>
  <c r="O93" i="2"/>
  <c r="G93" i="2"/>
  <c r="N93" i="2"/>
  <c r="F93" i="2"/>
  <c r="J59" i="2"/>
  <c r="D61" i="2"/>
  <c r="J75" i="2"/>
  <c r="D56" i="2"/>
  <c r="L56" i="2"/>
  <c r="F58" i="2"/>
  <c r="N58" i="2"/>
  <c r="K59" i="2"/>
  <c r="H60" i="2"/>
  <c r="E61" i="2"/>
  <c r="M61" i="2"/>
  <c r="J62" i="2"/>
  <c r="D64" i="2"/>
  <c r="L64" i="2"/>
  <c r="F66" i="2"/>
  <c r="N66" i="2"/>
  <c r="K67" i="2"/>
  <c r="H68" i="2"/>
  <c r="E69" i="2"/>
  <c r="M69" i="2"/>
  <c r="J70" i="2"/>
  <c r="D72" i="2"/>
  <c r="L72" i="2"/>
  <c r="F74" i="2"/>
  <c r="N74" i="2"/>
  <c r="K75" i="2"/>
  <c r="H76" i="2"/>
  <c r="O32" i="1"/>
  <c r="E56" i="2"/>
  <c r="M56" i="2"/>
  <c r="G58" i="2"/>
  <c r="O58" i="2"/>
  <c r="D59" i="2"/>
  <c r="L59" i="2"/>
  <c r="I60" i="2"/>
  <c r="F61" i="2"/>
  <c r="N61" i="2"/>
  <c r="K62" i="2"/>
  <c r="H63" i="2"/>
  <c r="E64" i="2"/>
  <c r="M64" i="2"/>
  <c r="G66" i="2"/>
  <c r="O66" i="2"/>
  <c r="D67" i="2"/>
  <c r="L67" i="2"/>
  <c r="I68" i="2"/>
  <c r="F69" i="2"/>
  <c r="N69" i="2"/>
  <c r="K70" i="2"/>
  <c r="H71" i="2"/>
  <c r="E72" i="2"/>
  <c r="M72" i="2"/>
  <c r="G74" i="2"/>
  <c r="O74" i="2"/>
  <c r="D75" i="2"/>
  <c r="L75" i="2"/>
  <c r="I76" i="2"/>
  <c r="B89" i="2"/>
  <c r="J64" i="2"/>
  <c r="F56" i="2"/>
  <c r="N56" i="2"/>
  <c r="H58" i="2"/>
  <c r="E59" i="2"/>
  <c r="M59" i="2"/>
  <c r="J60" i="2"/>
  <c r="G61" i="2"/>
  <c r="O61" i="2"/>
  <c r="F64" i="2"/>
  <c r="N64" i="2"/>
  <c r="H66" i="2"/>
  <c r="E67" i="2"/>
  <c r="M67" i="2"/>
  <c r="J68" i="2"/>
  <c r="G69" i="2"/>
  <c r="O69" i="2"/>
  <c r="F72" i="2"/>
  <c r="N72" i="2"/>
  <c r="H74" i="2"/>
  <c r="E75" i="2"/>
  <c r="M75" i="2"/>
  <c r="J76" i="2"/>
  <c r="O30" i="1"/>
  <c r="G56" i="2"/>
  <c r="O56" i="2"/>
  <c r="I58" i="2"/>
  <c r="F59" i="2"/>
  <c r="N59" i="2"/>
  <c r="H61" i="2"/>
  <c r="E62" i="2"/>
  <c r="G64" i="2"/>
  <c r="O64" i="2"/>
  <c r="I66" i="2"/>
  <c r="F67" i="2"/>
  <c r="N67" i="2"/>
  <c r="H69" i="2"/>
  <c r="E70" i="2"/>
  <c r="G72" i="2"/>
  <c r="O72" i="2"/>
  <c r="I74" i="2"/>
  <c r="F75" i="2"/>
  <c r="N75" i="2"/>
  <c r="J72" i="2"/>
  <c r="K56" i="2"/>
  <c r="L61" i="2"/>
  <c r="K64" i="2"/>
  <c r="J67" i="2"/>
  <c r="D69" i="2"/>
  <c r="L69" i="2"/>
  <c r="K72" i="2"/>
  <c r="H56" i="2"/>
  <c r="G59" i="2"/>
  <c r="I61" i="2"/>
  <c r="H64" i="2"/>
  <c r="G67" i="2"/>
  <c r="I69" i="2"/>
  <c r="H72" i="2"/>
  <c r="G75" i="2"/>
  <c r="I56" i="2"/>
  <c r="B88" i="2"/>
  <c r="I93" i="2" l="1"/>
  <c r="J93" i="2"/>
  <c r="J88" i="2"/>
  <c r="J89" i="2"/>
  <c r="B95" i="2"/>
  <c r="B96" i="2" s="1"/>
  <c r="J90" i="2"/>
  <c r="I90" i="2"/>
  <c r="I88" i="2"/>
  <c r="I89" i="2"/>
  <c r="M89" i="2"/>
  <c r="M90" i="2"/>
  <c r="M88" i="2"/>
  <c r="O89" i="2"/>
  <c r="O90" i="2"/>
  <c r="O88" i="2"/>
  <c r="F89" i="2"/>
  <c r="F90" i="2"/>
  <c r="F88" i="2"/>
  <c r="G89" i="2"/>
  <c r="G90" i="2"/>
  <c r="G88" i="2"/>
  <c r="D89" i="2"/>
  <c r="D90" i="2"/>
  <c r="D88" i="2"/>
  <c r="K88" i="2"/>
  <c r="K90" i="2"/>
  <c r="K89" i="2"/>
  <c r="H90" i="2"/>
  <c r="H88" i="2"/>
  <c r="H89" i="2"/>
  <c r="N89" i="2"/>
  <c r="N90" i="2"/>
  <c r="N88" i="2"/>
  <c r="E89" i="2"/>
  <c r="E90" i="2"/>
  <c r="E88" i="2"/>
  <c r="L89" i="2"/>
  <c r="L90" i="2"/>
  <c r="L88" i="2"/>
  <c r="L95" i="2" l="1"/>
  <c r="L96" i="2" s="1"/>
  <c r="L98" i="2" s="1"/>
  <c r="D95" i="2"/>
  <c r="D96" i="2" s="1"/>
  <c r="D98" i="2" s="1"/>
  <c r="N95" i="2"/>
  <c r="N96" i="2" s="1"/>
  <c r="N98" i="2" s="1"/>
  <c r="J95" i="2"/>
  <c r="J96" i="2" s="1"/>
  <c r="J98" i="2" s="1"/>
  <c r="O95" i="2"/>
  <c r="O96" i="2" s="1"/>
  <c r="O98" i="2" s="1"/>
  <c r="M95" i="2"/>
  <c r="M96" i="2" s="1"/>
  <c r="M98" i="2" s="1"/>
  <c r="I95" i="2"/>
  <c r="I96" i="2" s="1"/>
  <c r="I98" i="2" s="1"/>
  <c r="K95" i="2"/>
  <c r="K96" i="2" s="1"/>
  <c r="K98" i="2" s="1"/>
  <c r="H95" i="2"/>
  <c r="H96" i="2" s="1"/>
  <c r="H98" i="2" s="1"/>
  <c r="F95" i="2"/>
  <c r="F96" i="2" s="1"/>
  <c r="F98" i="2" s="1"/>
  <c r="E95" i="2"/>
  <c r="E96" i="2" s="1"/>
  <c r="E98" i="2" s="1"/>
  <c r="G95" i="2"/>
  <c r="G96" i="2" s="1"/>
  <c r="G98" i="2" s="1"/>
</calcChain>
</file>

<file path=xl/sharedStrings.xml><?xml version="1.0" encoding="utf-8"?>
<sst xmlns="http://schemas.openxmlformats.org/spreadsheetml/2006/main" count="82" uniqueCount="58">
  <si>
    <t>System Parameters (defined by hardware)</t>
  </si>
  <si>
    <t>Profiles (usage of each component mode - defined by software and usage)</t>
  </si>
  <si>
    <t>form the datasheets</t>
  </si>
  <si>
    <t>"off"</t>
  </si>
  <si>
    <t>"sensing"</t>
  </si>
  <si>
    <t>"interactive"</t>
  </si>
  <si>
    <t>Active</t>
  </si>
  <si>
    <t>mW</t>
  </si>
  <si>
    <t>Idle</t>
  </si>
  <si>
    <t>Sleep</t>
  </si>
  <si>
    <t>LED</t>
  </si>
  <si>
    <t>On</t>
  </si>
  <si>
    <t>Sensor</t>
  </si>
  <si>
    <t>Off</t>
  </si>
  <si>
    <t>Display</t>
  </si>
  <si>
    <t>Off (leakage)</t>
  </si>
  <si>
    <t>Radio</t>
  </si>
  <si>
    <t>Data Rate</t>
  </si>
  <si>
    <t>bps</t>
  </si>
  <si>
    <t>Total power in profile (mw)</t>
  </si>
  <si>
    <t xml:space="preserve">Maximum Time </t>
  </si>
  <si>
    <t>Standby Power</t>
  </si>
  <si>
    <t>hours</t>
  </si>
  <si>
    <t>TX Power</t>
  </si>
  <si>
    <t>RX Power</t>
  </si>
  <si>
    <t>hours/day typical usage</t>
  </si>
  <si>
    <t>Effective Battery Capacity</t>
  </si>
  <si>
    <t>Battery</t>
  </si>
  <si>
    <t>mW*h</t>
  </si>
  <si>
    <t>Capacity</t>
  </si>
  <si>
    <t>mAh</t>
  </si>
  <si>
    <t>Nominal Voltage</t>
  </si>
  <si>
    <t>V</t>
  </si>
  <si>
    <t>Days of Use</t>
  </si>
  <si>
    <t>days</t>
  </si>
  <si>
    <t>Regulator Efficiency</t>
  </si>
  <si>
    <t>Hours of Use</t>
  </si>
  <si>
    <t xml:space="preserve">REFLECTIONS : WHAT DID YOU LEARN FROM ANALYZING YOUR POWER.  TALK ABOUT SOME POTENTIAL TRADEOFFS. </t>
  </si>
  <si>
    <t>Linked Data from First Page DO NOT EDIT</t>
  </si>
  <si>
    <t>% change</t>
  </si>
  <si>
    <t>Parameter Name</t>
  </si>
  <si>
    <t>ProcessorActive</t>
  </si>
  <si>
    <t>ProcessorIdle</t>
  </si>
  <si>
    <t>ProcessorOff</t>
  </si>
  <si>
    <t>LEDOn</t>
  </si>
  <si>
    <t>SensorOn</t>
  </si>
  <si>
    <t>SensorIdle</t>
  </si>
  <si>
    <t>SensorOff</t>
  </si>
  <si>
    <t>DisplayOn</t>
  </si>
  <si>
    <t>DisplayOff</t>
  </si>
  <si>
    <t>RadioStandby</t>
  </si>
  <si>
    <t>RadioTX</t>
  </si>
  <si>
    <t>RadioRX</t>
  </si>
  <si>
    <t>Stepper Motor</t>
    <phoneticPr fontId="4" type="noConversion"/>
  </si>
  <si>
    <t>1. How did you determine your "days of use" metric?
The days of use metric is typically determined based on the battery capacity of the device and the total power consumption of the device under normal usage conditions. Here are the general steps:
Calculate Total Power Consumption: First, calculate the total power consumption of the device in a typical usage pattern per day. This includes the power consumption of all major components, such as processors, displays, sensors, etc., along with their duty cycles (i.e., the proportion of time they are on versus off).
Estimate Battery Life: Use the battery capacity of the device (usually expressed in milliamp-hours, mAh, or watt-hours, Wh) and the calculated total daily power consumption to estimate how many days the device can operate on a single charge. The simple formula is: Battery Life (days) = Battery Capacity / Total Daily Power Consumption.</t>
    <phoneticPr fontId="4" type="noConversion"/>
  </si>
  <si>
    <t>2. What do you think is the optimum size for the battery in your device?
The optimum size for the battery depends on several factors:
User Needs: Consider the target user and usage scenarios of the device. Does the device need to provide enough runtime to meet user expectations?
Device Size and Weight: Larger batteries increase size and weight, which may affect the device's portability and user comfort.
Cost: Larger batteries typically cost more, which may impact the final product price and its competitiveness in the market.
Charging Time: Larger batteries require longer charging times, which may affect user experience.</t>
    <phoneticPr fontId="4" type="noConversion"/>
  </si>
  <si>
    <t>3. What hardware/software/cost/effort tradeoffs could you make to improve the user experience?
Hardware Optimization: Choose more efficient components (such as low-power processors, LEDs, etc.) to reduce power consumption, thereby reducing the need for larger batteries while maintaining good performance.
Software Optimization: Optimize the energy management of operating systems and application software, for example, by reducing idle power consumption through smarter background task management and sleep modes.
Cost vs. Performance Trade-offs: Finding cost-effective components while maintaining product quality might require balancing between high-end features and cost.
User Experience Improvements: Consider introducing customizable energy settings that allow users to adjust power consumption based on their usage habits, or develop energy-saving modes to extend battery life.
Design and Manufacturing Effort: Investing more effort in the design phase, conducting extensive user testing to determine the optimal balance of battery size and features, may increase R&amp;D costs but ultimately enhance user satisfaction.</t>
    <phoneticPr fontId="4" type="noConversion"/>
  </si>
  <si>
    <t>Xiao ESP32S3</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</si>
</sst>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6" x14ac:knownFonts="1">
    <font>
      <sz val="10"/>
      <color rgb="FF000000"/>
      <name val="Arial"/>
      <scheme val="minor"/>
    </font>
    <font>
      <sz val="10"/>
      <color theme="1"/>
      <name val="Arial"/>
      <family val="2"/>
      <scheme val="minor"/>
    </font>
    <font>
      <b/>
      <sz val="10"/>
      <color theme="1"/>
      <name val="Arial"/>
      <family val="2"/>
      <scheme val="minor"/>
    </font>
    <font>
      <sz val="11"/>
      <color theme="1"/>
      <name val="Arial"/>
      <family val="2"/>
      <scheme val="minor"/>
    </font>
    <font>
      <sz val="9"/>
      <name val="Arial"/>
      <family val="3"/>
      <charset val="134"/>
      <scheme val="minor"/>
    </font>
    <font>
      <sz val="10"/>
      <color rgb="FF000000"/>
      <name val="Arial"/>
      <family val="2"/>
      <scheme val="minor"/>
    </font>
  </fonts>
  <fills count="5">
    <fill>
      <patternFill patternType="none"/>
    </fill>
    <fill>
      <patternFill patternType="gray125"/>
    </fill>
    <fill>
      <patternFill patternType="solid">
        <fgColor rgb="FFFFF2CC"/>
        <bgColor rgb="FFFFF2CC"/>
      </patternFill>
    </fill>
    <fill>
      <patternFill patternType="solid">
        <fgColor rgb="FFD9EAD3"/>
        <bgColor rgb="FFD9EAD3"/>
      </patternFill>
    </fill>
    <fill>
      <patternFill patternType="solid">
        <fgColor rgb="FFB6D7A8"/>
        <bgColor rgb="FFB6D7A8"/>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27">
    <xf numFmtId="0" fontId="0" fillId="0" borderId="0" xfId="0"/>
    <xf numFmtId="0" fontId="1" fillId="0" borderId="1" xfId="0" applyFont="1" applyBorder="1"/>
    <xf numFmtId="0" fontId="1" fillId="0" borderId="2" xfId="0" applyFont="1" applyBorder="1"/>
    <xf numFmtId="0" fontId="1" fillId="0" borderId="3" xfId="0" applyFont="1" applyBorder="1"/>
    <xf numFmtId="0" fontId="2" fillId="0" borderId="4" xfId="0" applyFont="1" applyBorder="1"/>
    <xf numFmtId="0" fontId="2" fillId="0" borderId="0" xfId="0" applyFont="1"/>
    <xf numFmtId="0" fontId="1" fillId="0" borderId="5" xfId="0" applyFont="1" applyBorder="1"/>
    <xf numFmtId="0" fontId="1" fillId="0" borderId="4" xfId="0" applyFont="1" applyBorder="1"/>
    <xf numFmtId="0" fontId="3" fillId="0" borderId="0" xfId="0" applyFont="1"/>
    <xf numFmtId="0" fontId="1" fillId="0" borderId="0" xfId="0" applyFont="1"/>
    <xf numFmtId="0" fontId="3" fillId="2" borderId="0" xfId="0" applyFont="1" applyFill="1"/>
    <xf numFmtId="9" fontId="1" fillId="2" borderId="0" xfId="0" applyNumberFormat="1" applyFont="1" applyFill="1"/>
    <xf numFmtId="9" fontId="3" fillId="2" borderId="0" xfId="0" applyNumberFormat="1" applyFont="1" applyFill="1"/>
    <xf numFmtId="0" fontId="1" fillId="2" borderId="0" xfId="0" applyFont="1" applyFill="1"/>
    <xf numFmtId="0" fontId="1" fillId="3" borderId="0" xfId="0" applyFont="1" applyFill="1"/>
    <xf numFmtId="176" fontId="1" fillId="3" borderId="0" xfId="0" applyNumberFormat="1" applyFont="1" applyFill="1"/>
    <xf numFmtId="0" fontId="2" fillId="4" borderId="0" xfId="0" applyFont="1" applyFill="1"/>
    <xf numFmtId="2" fontId="2" fillId="4" borderId="0" xfId="0" applyNumberFormat="1" applyFont="1" applyFill="1"/>
    <xf numFmtId="0" fontId="1" fillId="0" borderId="6" xfId="0" applyFont="1" applyBorder="1"/>
    <xf numFmtId="0" fontId="1" fillId="0" borderId="7" xfId="0" applyFont="1" applyBorder="1"/>
    <xf numFmtId="0" fontId="1" fillId="0" borderId="8" xfId="0" applyFont="1" applyBorder="1"/>
    <xf numFmtId="9" fontId="1" fillId="0" borderId="0" xfId="0" applyNumberFormat="1" applyFont="1"/>
    <xf numFmtId="10" fontId="1" fillId="0" borderId="0" xfId="0" applyNumberFormat="1" applyFont="1"/>
    <xf numFmtId="0" fontId="5" fillId="0" borderId="0" xfId="0" applyFont="1" applyAlignment="1">
      <alignment wrapText="1"/>
    </xf>
    <xf numFmtId="0" fontId="5" fillId="0" borderId="0" xfId="0" applyFont="1" applyAlignment="1">
      <alignment horizontal="left" wrapText="1"/>
    </xf>
    <xf numFmtId="0" fontId="5" fillId="0" borderId="0" xfId="0" applyFont="1" applyAlignment="1">
      <alignment wrapText="1"/>
    </xf>
    <xf numFmtId="0" fontId="5" fillId="0" borderId="0" xfId="0"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c:style val="2"/>
  <c:chart>
    <c:title>
      <c:tx>
        <c:rich>
          <a:bodyPr/>
          <a:lstStyle/>
          <a:p>
            <a:pPr lvl="0">
              <a:defRPr b="0">
                <a:solidFill>
                  <a:srgbClr val="757575"/>
                </a:solidFill>
                <a:latin typeface="+mn-lt"/>
              </a:defRPr>
            </a:pPr>
            <a:r>
              <a:rPr lang="en-US" b="0">
                <a:solidFill>
                  <a:srgbClr val="757575"/>
                </a:solidFill>
                <a:latin typeface="+mn-lt"/>
              </a:rPr>
              <a:t>Sensitivity Analysis</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'Sensitivity Analysis'!$D$99:$O$99</c:f>
              <c:strCache>
                <c:ptCount val="12"/>
                <c:pt idx="0">
                  <c:v>ProcessorActive</c:v>
                </c:pt>
                <c:pt idx="1">
                  <c:v>ProcessorIdle</c:v>
                </c:pt>
                <c:pt idx="2">
                  <c:v>ProcessorOff</c:v>
                </c:pt>
                <c:pt idx="3">
                  <c:v>LEDOn</c:v>
                </c:pt>
                <c:pt idx="4">
                  <c:v>SensorOn</c:v>
                </c:pt>
                <c:pt idx="5">
                  <c:v>SensorIdle</c:v>
                </c:pt>
                <c:pt idx="6">
                  <c:v>SensorOff</c:v>
                </c:pt>
                <c:pt idx="7">
                  <c:v>DisplayOn</c:v>
                </c:pt>
                <c:pt idx="8">
                  <c:v>DisplayOff</c:v>
                </c:pt>
                <c:pt idx="9">
                  <c:v>RadioStandby</c:v>
                </c:pt>
                <c:pt idx="10">
                  <c:v>RadioTX</c:v>
                </c:pt>
                <c:pt idx="11">
                  <c:v>RadioRX</c:v>
                </c:pt>
              </c:strCache>
            </c:strRef>
          </c:cat>
          <c:val>
            <c:numRef>
              <c:f>'Sensitivity Analysis'!$D$98:$O$98</c:f>
              <c:numCache>
                <c:formatCode>0.00%</c:formatCode>
                <c:ptCount val="12"/>
                <c:pt idx="0">
                  <c:v>5.6127074218595974E-2</c:v>
                </c:pt>
                <c:pt idx="1">
                  <c:v>5.1768766177739955E-3</c:v>
                </c:pt>
                <c:pt idx="2">
                  <c:v>6.2239372627126421E-4</c:v>
                </c:pt>
                <c:pt idx="3">
                  <c:v>3.1101296923852217E-5</c:v>
                </c:pt>
                <c:pt idx="4">
                  <c:v>0</c:v>
                </c:pt>
                <c:pt idx="5">
                  <c:v>0</c:v>
                </c:pt>
                <c:pt idx="6">
                  <c:v>0</c:v>
                </c:pt>
                <c:pt idx="7">
                  <c:v>4.2133921047514011E-2</c:v>
                </c:pt>
                <c:pt idx="8">
                  <c:v>6.2239372627126421E-4</c:v>
                </c:pt>
                <c:pt idx="9">
                  <c:v>0</c:v>
                </c:pt>
                <c:pt idx="10">
                  <c:v>0</c:v>
                </c:pt>
                <c:pt idx="1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3D3-5244-A578-579BCA00928D}"/>
            </c:ext>
          </c:extLst>
        </c:ser>
        <c:dLbls>
          <c:showLegendKey val="0"/>
          <c:showVal val="0"/>
          <c:showCatName val="0"/>
          <c:showSerName val="0"/>
          <c:showPercent val="0"/>
          <c:showBubbleSize val="0"/>
        </c:dLbls>
        <c:gapWidth val="150"/>
        <c:axId val="1044070821"/>
        <c:axId val="1983179679"/>
      </c:barChart>
      <c:catAx>
        <c:axId val="1044070821"/>
        <c:scaling>
          <c:orientation val="minMax"/>
        </c:scaling>
        <c:delete val="0"/>
        <c:axPos val="b"/>
        <c:title>
          <c:tx>
            <c:rich>
              <a:bodyPr/>
              <a:lstStyle/>
              <a:p>
                <a:pPr lvl="0">
                  <a:defRPr b="0">
                    <a:solidFill>
                      <a:srgbClr val="000000"/>
                    </a:solidFill>
                    <a:latin typeface="+mn-lt"/>
                  </a:defRPr>
                </a:pPr>
                <a:endParaRPr lang="zh-CN" alt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zh-CN"/>
          </a:p>
        </c:txPr>
        <c:crossAx val="1983179679"/>
        <c:crosses val="autoZero"/>
        <c:auto val="1"/>
        <c:lblAlgn val="ctr"/>
        <c:lblOffset val="100"/>
        <c:noMultiLvlLbl val="1"/>
      </c:catAx>
      <c:valAx>
        <c:axId val="19831796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zh-CN" altLang="en-US"/>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zh-CN"/>
          </a:p>
        </c:txPr>
        <c:crossAx val="1044070821"/>
        <c:crosses val="autoZero"/>
        <c:crossBetween val="between"/>
      </c:valAx>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c:style val="2"/>
  <c:chart>
    <c:title>
      <c:tx>
        <c:rich>
          <a:bodyPr/>
          <a:lstStyle/>
          <a:p>
            <a:pPr lvl="0">
              <a:defRPr b="0">
                <a:solidFill>
                  <a:srgbClr val="757575"/>
                </a:solidFill>
                <a:latin typeface="+mn-lt"/>
              </a:defRPr>
            </a:pPr>
            <a:r>
              <a:rPr lang="en-US" b="0">
                <a:solidFill>
                  <a:srgbClr val="757575"/>
                </a:solidFill>
                <a:latin typeface="+mn-lt"/>
              </a:rPr>
              <a:t>Sensitivity Analysis</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'Sensitivity Analysis'!$D$99:$O$99</c:f>
              <c:strCache>
                <c:ptCount val="12"/>
                <c:pt idx="0">
                  <c:v>ProcessorActive</c:v>
                </c:pt>
                <c:pt idx="1">
                  <c:v>ProcessorIdle</c:v>
                </c:pt>
                <c:pt idx="2">
                  <c:v>ProcessorOff</c:v>
                </c:pt>
                <c:pt idx="3">
                  <c:v>LEDOn</c:v>
                </c:pt>
                <c:pt idx="4">
                  <c:v>SensorOn</c:v>
                </c:pt>
                <c:pt idx="5">
                  <c:v>SensorIdle</c:v>
                </c:pt>
                <c:pt idx="6">
                  <c:v>SensorOff</c:v>
                </c:pt>
                <c:pt idx="7">
                  <c:v>DisplayOn</c:v>
                </c:pt>
                <c:pt idx="8">
                  <c:v>DisplayOff</c:v>
                </c:pt>
                <c:pt idx="9">
                  <c:v>RadioStandby</c:v>
                </c:pt>
                <c:pt idx="10">
                  <c:v>RadioTX</c:v>
                </c:pt>
                <c:pt idx="11">
                  <c:v>RadioRX</c:v>
                </c:pt>
              </c:strCache>
            </c:strRef>
          </c:cat>
          <c:val>
            <c:numRef>
              <c:f>'Sensitivity Analysis'!$D$98:$O$98</c:f>
              <c:numCache>
                <c:formatCode>0.00%</c:formatCode>
                <c:ptCount val="12"/>
                <c:pt idx="0">
                  <c:v>5.6127074218595974E-2</c:v>
                </c:pt>
                <c:pt idx="1">
                  <c:v>5.1768766177739955E-3</c:v>
                </c:pt>
                <c:pt idx="2">
                  <c:v>6.2239372627126421E-4</c:v>
                </c:pt>
                <c:pt idx="3">
                  <c:v>3.1101296923852217E-5</c:v>
                </c:pt>
                <c:pt idx="4">
                  <c:v>0</c:v>
                </c:pt>
                <c:pt idx="5">
                  <c:v>0</c:v>
                </c:pt>
                <c:pt idx="6">
                  <c:v>0</c:v>
                </c:pt>
                <c:pt idx="7">
                  <c:v>4.2133921047514011E-2</c:v>
                </c:pt>
                <c:pt idx="8">
                  <c:v>6.2239372627126421E-4</c:v>
                </c:pt>
                <c:pt idx="9">
                  <c:v>0</c:v>
                </c:pt>
                <c:pt idx="10">
                  <c:v>0</c:v>
                </c:pt>
                <c:pt idx="1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107-6340-8AB1-B2A38EAAC012}"/>
            </c:ext>
          </c:extLst>
        </c:ser>
        <c:dLbls>
          <c:showLegendKey val="0"/>
          <c:showVal val="0"/>
          <c:showCatName val="0"/>
          <c:showSerName val="0"/>
          <c:showPercent val="0"/>
          <c:showBubbleSize val="0"/>
        </c:dLbls>
        <c:gapWidth val="150"/>
        <c:axId val="2021209165"/>
        <c:axId val="513593921"/>
      </c:barChart>
      <c:catAx>
        <c:axId val="2021209165"/>
        <c:scaling>
          <c:orientation val="minMax"/>
        </c:scaling>
        <c:delete val="0"/>
        <c:axPos val="b"/>
        <c:title>
          <c:tx>
            <c:rich>
              <a:bodyPr/>
              <a:lstStyle/>
              <a:p>
                <a:pPr lvl="0">
                  <a:defRPr b="0">
                    <a:solidFill>
                      <a:srgbClr val="000000"/>
                    </a:solidFill>
                    <a:latin typeface="+mn-lt"/>
                  </a:defRPr>
                </a:pPr>
                <a:endParaRPr lang="zh-CN" alt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zh-CN"/>
          </a:p>
        </c:txPr>
        <c:crossAx val="513593921"/>
        <c:crosses val="autoZero"/>
        <c:auto val="1"/>
        <c:lblAlgn val="ctr"/>
        <c:lblOffset val="100"/>
        <c:noMultiLvlLbl val="1"/>
      </c:catAx>
      <c:valAx>
        <c:axId val="5135939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zh-CN" altLang="en-US"/>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zh-CN"/>
          </a:p>
        </c:txPr>
        <c:crossAx val="2021209165"/>
        <c:crosses val="autoZero"/>
        <c:crossBetween val="between"/>
      </c:valAx>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10</xdr:col>
      <xdr:colOff>0</xdr:colOff>
      <xdr:row>0</xdr:row>
      <xdr:rowOff>180975</xdr:rowOff>
    </xdr:from>
    <xdr:ext cx="6743700" cy="4171950"/>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12</xdr:col>
      <xdr:colOff>361950</xdr:colOff>
      <xdr:row>7</xdr:row>
      <xdr:rowOff>95250</xdr:rowOff>
    </xdr:from>
    <xdr:ext cx="3086100" cy="638175"/>
    <xdr:sp macro="" textlink="">
      <xdr:nvSpPr>
        <xdr:cNvPr id="3" name="Shape 3">
          <a:extLst>
            <a:ext uri="{FF2B5EF4-FFF2-40B4-BE49-F238E27FC236}">
              <a16:creationId xmlns:a16="http://schemas.microsoft.com/office/drawing/2014/main" id="{00000000-0008-0000-0000-000003000000}"/>
            </a:ext>
          </a:extLst>
        </xdr:cNvPr>
        <xdr:cNvSpPr txBox="1"/>
      </xdr:nvSpPr>
      <xdr:spPr>
        <a:xfrm>
          <a:off x="3723525" y="2928400"/>
          <a:ext cx="3064200" cy="6156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If component changes by 10%...</a:t>
          </a:r>
          <a:endParaRPr sz="1400"/>
        </a:p>
        <a:p>
          <a:pPr marL="0" lvl="0" indent="0" algn="l" rtl="0">
            <a:spcBef>
              <a:spcPts val="0"/>
            </a:spcBef>
            <a:spcAft>
              <a:spcPts val="0"/>
            </a:spcAft>
            <a:buNone/>
          </a:pPr>
          <a:r>
            <a:rPr lang="en-US" sz="1400"/>
            <a:t>  “Days of use” changes by x %</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657225</xdr:colOff>
      <xdr:row>2</xdr:row>
      <xdr:rowOff>171450</xdr:rowOff>
    </xdr:from>
    <xdr:ext cx="6743700" cy="4171950"/>
    <xdr:graphicFrame macro="">
      <xdr:nvGraphicFramePr>
        <xdr:cNvPr id="2" name="Chart 2"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561975</xdr:colOff>
      <xdr:row>9</xdr:row>
      <xdr:rowOff>47625</xdr:rowOff>
    </xdr:from>
    <xdr:ext cx="3371850" cy="847725"/>
    <xdr:sp macro="" textlink="">
      <xdr:nvSpPr>
        <xdr:cNvPr id="4" name="Shape 4">
          <a:extLst>
            <a:ext uri="{FF2B5EF4-FFF2-40B4-BE49-F238E27FC236}">
              <a16:creationId xmlns:a16="http://schemas.microsoft.com/office/drawing/2014/main" id="{00000000-0008-0000-0100-000004000000}"/>
            </a:ext>
          </a:extLst>
        </xdr:cNvPr>
        <xdr:cNvSpPr txBox="1"/>
      </xdr:nvSpPr>
      <xdr:spPr>
        <a:xfrm>
          <a:off x="3355075" y="2317525"/>
          <a:ext cx="3355200" cy="8313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If component changes by 10%</a:t>
          </a:r>
          <a:endParaRPr sz="1400"/>
        </a:p>
        <a:p>
          <a:pPr marL="0" lvl="0" indent="0" algn="l" rtl="0">
            <a:spcBef>
              <a:spcPts val="0"/>
            </a:spcBef>
            <a:spcAft>
              <a:spcPts val="0"/>
            </a:spcAft>
            <a:buNone/>
          </a:pPr>
          <a:r>
            <a:rPr lang="en-US" sz="1400"/>
            <a:t>… “hours” of use changes by x%</a:t>
          </a:r>
          <a:endParaRPr sz="1400"/>
        </a:p>
        <a:p>
          <a:pPr marL="0" lvl="0" indent="0" algn="l" rtl="0">
            <a:spcBef>
              <a:spcPts val="0"/>
            </a:spcBef>
            <a:spcAft>
              <a:spcPts val="0"/>
            </a:spcAft>
            <a:buNone/>
          </a:pP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Q69"/>
  <sheetViews>
    <sheetView tabSelected="1" zoomScale="66" workbookViewId="0">
      <selection activeCell="C10" sqref="C10"/>
    </sheetView>
  </sheetViews>
  <sheetFormatPr baseColWidth="10" defaultColWidth="12.6640625" defaultRowHeight="15.75" customHeight="1" x14ac:dyDescent="0.15"/>
  <cols>
    <col min="1" max="1" width="18" customWidth="1"/>
    <col min="5" max="5" width="12.6640625" customWidth="1"/>
  </cols>
  <sheetData>
    <row r="2" spans="1:9" ht="15.75" customHeight="1" x14ac:dyDescent="0.15">
      <c r="A2" s="1"/>
      <c r="B2" s="2"/>
      <c r="C2" s="2"/>
      <c r="D2" s="2"/>
      <c r="E2" s="2"/>
      <c r="F2" s="2"/>
      <c r="G2" s="2"/>
      <c r="H2" s="2"/>
      <c r="I2" s="3"/>
    </row>
    <row r="3" spans="1:9" ht="15.75" customHeight="1" x14ac:dyDescent="0.15">
      <c r="A3" s="4" t="s">
        <v>0</v>
      </c>
      <c r="E3" s="5" t="s">
        <v>1</v>
      </c>
      <c r="I3" s="6"/>
    </row>
    <row r="4" spans="1:9" ht="15.75" customHeight="1" x14ac:dyDescent="0.15">
      <c r="A4" s="7"/>
      <c r="B4" s="8" t="s">
        <v>2</v>
      </c>
      <c r="I4" s="6"/>
    </row>
    <row r="5" spans="1:9" ht="15.75" customHeight="1" x14ac:dyDescent="0.15">
      <c r="A5" s="7"/>
      <c r="E5" s="9" t="s">
        <v>3</v>
      </c>
      <c r="F5" s="9" t="s">
        <v>4</v>
      </c>
      <c r="G5" s="9" t="s">
        <v>5</v>
      </c>
      <c r="I5" s="6"/>
    </row>
    <row r="6" spans="1:9" ht="15.75" customHeight="1" x14ac:dyDescent="0.15">
      <c r="A6" s="4" t="s">
        <v>57</v>
      </c>
      <c r="I6" s="6"/>
    </row>
    <row r="7" spans="1:9" ht="15.75" customHeight="1" x14ac:dyDescent="0.15">
      <c r="A7" s="7" t="s">
        <v>6</v>
      </c>
      <c r="B7" s="10">
        <v>1068</v>
      </c>
      <c r="C7" s="9" t="s">
        <v>7</v>
      </c>
      <c r="E7" s="11">
        <v>0</v>
      </c>
      <c r="F7" s="12">
        <v>0.2</v>
      </c>
      <c r="G7" s="11">
        <v>0.6</v>
      </c>
      <c r="I7" s="6"/>
    </row>
    <row r="8" spans="1:9" ht="15.75" customHeight="1" x14ac:dyDescent="0.15">
      <c r="A8" s="7" t="s">
        <v>8</v>
      </c>
      <c r="B8" s="13">
        <v>69</v>
      </c>
      <c r="C8" s="9" t="s">
        <v>7</v>
      </c>
      <c r="E8" s="11">
        <v>0</v>
      </c>
      <c r="F8" s="12">
        <v>0.8</v>
      </c>
      <c r="G8" s="11">
        <v>0.4</v>
      </c>
      <c r="I8" s="6"/>
    </row>
    <row r="9" spans="1:9" ht="15.75" customHeight="1" x14ac:dyDescent="0.15">
      <c r="A9" s="7" t="s">
        <v>9</v>
      </c>
      <c r="B9" s="13">
        <v>1</v>
      </c>
      <c r="C9" s="9" t="s">
        <v>7</v>
      </c>
      <c r="E9" s="11">
        <v>1</v>
      </c>
      <c r="F9" s="11">
        <v>0</v>
      </c>
      <c r="G9" s="11">
        <v>0</v>
      </c>
      <c r="I9" s="6"/>
    </row>
    <row r="10" spans="1:9" ht="15.75" customHeight="1" x14ac:dyDescent="0.15">
      <c r="A10" s="7"/>
      <c r="I10" s="6"/>
    </row>
    <row r="11" spans="1:9" ht="15.75" customHeight="1" x14ac:dyDescent="0.15">
      <c r="A11" s="4" t="s">
        <v>10</v>
      </c>
      <c r="I11" s="6"/>
    </row>
    <row r="12" spans="1:9" ht="15.75" customHeight="1" x14ac:dyDescent="0.15">
      <c r="A12" s="7" t="s">
        <v>11</v>
      </c>
      <c r="B12" s="13">
        <v>5</v>
      </c>
      <c r="C12" s="9" t="s">
        <v>7</v>
      </c>
      <c r="E12" s="11">
        <v>0</v>
      </c>
      <c r="F12" s="11">
        <v>0.05</v>
      </c>
      <c r="G12" s="11">
        <v>0.05</v>
      </c>
      <c r="I12" s="6"/>
    </row>
    <row r="13" spans="1:9" ht="15.75" customHeight="1" x14ac:dyDescent="0.15">
      <c r="A13" s="7"/>
      <c r="I13" s="6"/>
    </row>
    <row r="14" spans="1:9" ht="15.75" customHeight="1" x14ac:dyDescent="0.15">
      <c r="A14" s="7"/>
      <c r="I14" s="6"/>
    </row>
    <row r="15" spans="1:9" ht="15.75" customHeight="1" x14ac:dyDescent="0.15">
      <c r="A15" s="4" t="s">
        <v>12</v>
      </c>
      <c r="I15" s="6"/>
    </row>
    <row r="16" spans="1:9" ht="15.75" customHeight="1" x14ac:dyDescent="0.15">
      <c r="A16" s="7" t="s">
        <v>11</v>
      </c>
      <c r="B16" s="13">
        <v>0</v>
      </c>
      <c r="C16" s="9" t="s">
        <v>7</v>
      </c>
      <c r="E16" s="11">
        <v>0</v>
      </c>
      <c r="F16" s="11">
        <v>0</v>
      </c>
      <c r="G16" s="11">
        <v>0</v>
      </c>
      <c r="I16" s="6"/>
    </row>
    <row r="17" spans="1:17" ht="15.75" customHeight="1" x14ac:dyDescent="0.15">
      <c r="A17" s="7" t="s">
        <v>8</v>
      </c>
      <c r="B17" s="13">
        <v>0</v>
      </c>
      <c r="C17" s="9" t="s">
        <v>7</v>
      </c>
      <c r="E17" s="11">
        <v>0</v>
      </c>
      <c r="F17" s="11">
        <v>0</v>
      </c>
      <c r="G17" s="11">
        <v>0</v>
      </c>
      <c r="I17" s="6"/>
    </row>
    <row r="18" spans="1:17" ht="15.75" customHeight="1" x14ac:dyDescent="0.15">
      <c r="A18" s="7" t="s">
        <v>13</v>
      </c>
      <c r="B18" s="13">
        <v>0</v>
      </c>
      <c r="C18" s="9" t="s">
        <v>7</v>
      </c>
      <c r="E18" s="11">
        <v>0</v>
      </c>
      <c r="F18" s="11">
        <v>0</v>
      </c>
      <c r="G18" s="11">
        <v>0</v>
      </c>
      <c r="I18" s="6"/>
    </row>
    <row r="19" spans="1:17" ht="15.75" customHeight="1" x14ac:dyDescent="0.15">
      <c r="A19" s="7"/>
      <c r="I19" s="6"/>
    </row>
    <row r="20" spans="1:17" ht="15.75" customHeight="1" x14ac:dyDescent="0.15">
      <c r="A20" s="4" t="s">
        <v>14</v>
      </c>
      <c r="I20" s="6"/>
    </row>
    <row r="21" spans="1:17" ht="15.75" customHeight="1" x14ac:dyDescent="0.15">
      <c r="A21" s="7" t="s">
        <v>11</v>
      </c>
      <c r="B21" s="13">
        <v>650</v>
      </c>
      <c r="C21" s="9" t="s">
        <v>7</v>
      </c>
      <c r="E21" s="11">
        <v>0</v>
      </c>
      <c r="F21" s="11">
        <v>0.1</v>
      </c>
      <c r="G21" s="11">
        <v>0.9</v>
      </c>
      <c r="I21" s="6"/>
    </row>
    <row r="22" spans="1:17" ht="15.75" customHeight="1" x14ac:dyDescent="0.15">
      <c r="A22" s="7" t="s">
        <v>15</v>
      </c>
      <c r="B22" s="13">
        <v>1</v>
      </c>
      <c r="C22" s="9" t="s">
        <v>7</v>
      </c>
      <c r="E22" s="11">
        <v>1</v>
      </c>
      <c r="F22" s="11">
        <v>0</v>
      </c>
      <c r="G22" s="11">
        <v>0</v>
      </c>
      <c r="I22" s="6"/>
    </row>
    <row r="23" spans="1:17" ht="15.75" customHeight="1" x14ac:dyDescent="0.15">
      <c r="A23" s="7"/>
      <c r="I23" s="6"/>
    </row>
    <row r="24" spans="1:17" ht="15.75" customHeight="1" x14ac:dyDescent="0.15">
      <c r="A24" s="4" t="s">
        <v>53</v>
      </c>
      <c r="I24" s="6"/>
    </row>
    <row r="25" spans="1:17" ht="15.75" customHeight="1" x14ac:dyDescent="0.15">
      <c r="A25" s="7" t="s">
        <v>11</v>
      </c>
      <c r="B25" s="13">
        <v>85</v>
      </c>
      <c r="C25" s="9" t="s">
        <v>7</v>
      </c>
      <c r="E25" s="11">
        <v>0</v>
      </c>
      <c r="F25" s="11">
        <v>0.1</v>
      </c>
      <c r="G25" s="11">
        <v>0.9</v>
      </c>
      <c r="I25" s="6"/>
    </row>
    <row r="26" spans="1:17" ht="15.75" customHeight="1" x14ac:dyDescent="0.15">
      <c r="A26" s="7" t="s">
        <v>15</v>
      </c>
      <c r="B26" s="13">
        <v>1</v>
      </c>
      <c r="C26" s="9" t="s">
        <v>7</v>
      </c>
      <c r="E26" s="11">
        <v>1</v>
      </c>
      <c r="F26" s="11">
        <v>0</v>
      </c>
      <c r="G26" s="11">
        <v>0</v>
      </c>
      <c r="I26" s="6"/>
    </row>
    <row r="27" spans="1:17" ht="15.75" customHeight="1" x14ac:dyDescent="0.15">
      <c r="A27" s="7"/>
      <c r="I27" s="6"/>
    </row>
    <row r="28" spans="1:17" ht="15.75" customHeight="1" x14ac:dyDescent="0.15">
      <c r="A28" s="4" t="s">
        <v>16</v>
      </c>
      <c r="I28" s="6"/>
      <c r="K28" s="1"/>
      <c r="L28" s="2"/>
      <c r="M28" s="2"/>
      <c r="N28" s="2"/>
      <c r="O28" s="2"/>
      <c r="P28" s="2"/>
      <c r="Q28" s="3"/>
    </row>
    <row r="29" spans="1:17" ht="15.75" customHeight="1" x14ac:dyDescent="0.15">
      <c r="A29" s="7" t="s">
        <v>17</v>
      </c>
      <c r="B29" s="13">
        <v>0</v>
      </c>
      <c r="C29" s="9" t="s">
        <v>18</v>
      </c>
      <c r="E29" s="11">
        <v>0</v>
      </c>
      <c r="F29" s="11">
        <v>0</v>
      </c>
      <c r="G29" s="11">
        <v>0</v>
      </c>
      <c r="I29" s="6"/>
      <c r="K29" s="7"/>
      <c r="L29" s="14" t="s">
        <v>19</v>
      </c>
      <c r="M29" s="14"/>
      <c r="N29" s="14"/>
      <c r="O29" s="14" t="s">
        <v>20</v>
      </c>
      <c r="P29" s="14"/>
      <c r="Q29" s="6"/>
    </row>
    <row r="30" spans="1:17" ht="15.75" customHeight="1" x14ac:dyDescent="0.15">
      <c r="A30" s="7" t="s">
        <v>21</v>
      </c>
      <c r="B30" s="13">
        <v>0</v>
      </c>
      <c r="C30" s="9" t="s">
        <v>7</v>
      </c>
      <c r="E30" s="11">
        <v>0</v>
      </c>
      <c r="F30" s="11">
        <v>0</v>
      </c>
      <c r="G30" s="11">
        <v>0</v>
      </c>
      <c r="I30" s="6"/>
      <c r="K30" s="7"/>
      <c r="L30" s="14" t="str">
        <f>E5</f>
        <v>"off"</v>
      </c>
      <c r="M30" s="14">
        <f>SUMPRODUCT(B7:B32, E7:E32)</f>
        <v>3</v>
      </c>
      <c r="N30" s="14" t="s">
        <v>7</v>
      </c>
      <c r="O30" s="15">
        <f t="shared" ref="O30:O32" si="0">$M$35/M30</f>
        <v>1332</v>
      </c>
      <c r="P30" s="14" t="s">
        <v>22</v>
      </c>
      <c r="Q30" s="6"/>
    </row>
    <row r="31" spans="1:17" ht="15.75" customHeight="1" x14ac:dyDescent="0.15">
      <c r="A31" s="7" t="s">
        <v>23</v>
      </c>
      <c r="B31" s="13">
        <v>0</v>
      </c>
      <c r="C31" s="9" t="s">
        <v>7</v>
      </c>
      <c r="E31" s="11">
        <v>0</v>
      </c>
      <c r="F31" s="11">
        <v>0</v>
      </c>
      <c r="G31" s="11">
        <v>0</v>
      </c>
      <c r="I31" s="6"/>
      <c r="K31" s="7"/>
      <c r="L31" s="14" t="str">
        <f>F5</f>
        <v>"sensing"</v>
      </c>
      <c r="M31" s="14">
        <f>SUMPRODUCT(B7:B32, F7:F32)</f>
        <v>342.55</v>
      </c>
      <c r="N31" s="14" t="s">
        <v>7</v>
      </c>
      <c r="O31" s="15">
        <f t="shared" si="0"/>
        <v>11.665450299226389</v>
      </c>
      <c r="P31" s="14" t="s">
        <v>22</v>
      </c>
      <c r="Q31" s="6"/>
    </row>
    <row r="32" spans="1:17" ht="15.75" customHeight="1" x14ac:dyDescent="0.15">
      <c r="A32" s="7" t="s">
        <v>24</v>
      </c>
      <c r="B32" s="13">
        <v>0</v>
      </c>
      <c r="C32" s="9" t="s">
        <v>7</v>
      </c>
      <c r="E32" s="11">
        <v>0</v>
      </c>
      <c r="F32" s="11">
        <v>0</v>
      </c>
      <c r="G32" s="11">
        <v>0</v>
      </c>
      <c r="I32" s="6"/>
      <c r="K32" s="7"/>
      <c r="L32" s="14" t="str">
        <f>G5</f>
        <v>"interactive"</v>
      </c>
      <c r="M32" s="14">
        <f>SUMPRODUCT(B7:B32, G7:G32)</f>
        <v>1330.15</v>
      </c>
      <c r="N32" s="14" t="s">
        <v>7</v>
      </c>
      <c r="O32" s="15">
        <f t="shared" si="0"/>
        <v>3.0041724617524337</v>
      </c>
      <c r="P32" s="14" t="s">
        <v>22</v>
      </c>
      <c r="Q32" s="6"/>
    </row>
    <row r="33" spans="1:17" ht="15.75" customHeight="1" x14ac:dyDescent="0.15">
      <c r="A33" s="7"/>
      <c r="I33" s="6"/>
      <c r="K33" s="7"/>
      <c r="Q33" s="6"/>
    </row>
    <row r="34" spans="1:17" ht="15.75" customHeight="1" x14ac:dyDescent="0.15">
      <c r="A34" s="4"/>
      <c r="E34" s="13">
        <v>20</v>
      </c>
      <c r="F34" s="13">
        <v>2</v>
      </c>
      <c r="G34" s="13">
        <v>2</v>
      </c>
      <c r="H34" s="9" t="s">
        <v>25</v>
      </c>
      <c r="I34" s="6"/>
      <c r="K34" s="7"/>
      <c r="L34" s="9" t="s">
        <v>26</v>
      </c>
      <c r="Q34" s="6"/>
    </row>
    <row r="35" spans="1:17" ht="15.75" customHeight="1" x14ac:dyDescent="0.15">
      <c r="A35" s="4" t="s">
        <v>27</v>
      </c>
      <c r="I35" s="6"/>
      <c r="K35" s="7"/>
      <c r="M35" s="9">
        <f>B36*B37*B38</f>
        <v>3996</v>
      </c>
      <c r="N35" s="9" t="s">
        <v>28</v>
      </c>
      <c r="Q35" s="6"/>
    </row>
    <row r="36" spans="1:17" ht="15.75" customHeight="1" x14ac:dyDescent="0.15">
      <c r="A36" s="7" t="s">
        <v>29</v>
      </c>
      <c r="B36" s="13">
        <v>1200</v>
      </c>
      <c r="C36" s="9" t="s">
        <v>30</v>
      </c>
      <c r="I36" s="6"/>
      <c r="K36" s="7"/>
      <c r="Q36" s="6"/>
    </row>
    <row r="37" spans="1:17" ht="15.75" customHeight="1" x14ac:dyDescent="0.15">
      <c r="A37" s="7" t="s">
        <v>31</v>
      </c>
      <c r="B37" s="13">
        <v>3.7</v>
      </c>
      <c r="C37" s="9" t="s">
        <v>32</v>
      </c>
      <c r="I37" s="6"/>
      <c r="K37" s="7"/>
      <c r="L37" s="16" t="s">
        <v>33</v>
      </c>
      <c r="M37" s="17">
        <f>M35/(E34*M30+F34*M31+G34*M32)</f>
        <v>1.173430434016562</v>
      </c>
      <c r="N37" s="16" t="s">
        <v>34</v>
      </c>
      <c r="Q37" s="6"/>
    </row>
    <row r="38" spans="1:17" ht="15.75" customHeight="1" x14ac:dyDescent="0.15">
      <c r="A38" s="7" t="s">
        <v>35</v>
      </c>
      <c r="B38" s="11">
        <v>0.9</v>
      </c>
      <c r="I38" s="6"/>
      <c r="K38" s="7"/>
      <c r="L38" s="16" t="s">
        <v>36</v>
      </c>
      <c r="M38" s="17">
        <f>M37*24</f>
        <v>28.162330416397488</v>
      </c>
      <c r="N38" s="16" t="s">
        <v>22</v>
      </c>
      <c r="Q38" s="6"/>
    </row>
    <row r="39" spans="1:17" ht="15.75" customHeight="1" x14ac:dyDescent="0.15">
      <c r="A39" s="18"/>
      <c r="B39" s="19"/>
      <c r="C39" s="19"/>
      <c r="D39" s="19"/>
      <c r="E39" s="19"/>
      <c r="F39" s="19"/>
      <c r="G39" s="19"/>
      <c r="H39" s="19"/>
      <c r="I39" s="20"/>
      <c r="K39" s="18"/>
      <c r="L39" s="19"/>
      <c r="M39" s="19"/>
      <c r="N39" s="19"/>
      <c r="O39" s="19"/>
      <c r="P39" s="19"/>
      <c r="Q39" s="20"/>
    </row>
    <row r="42" spans="1:17" ht="15.75" customHeight="1" x14ac:dyDescent="0.15">
      <c r="A42" s="5" t="s">
        <v>37</v>
      </c>
    </row>
    <row r="43" spans="1:17" ht="15.75" customHeight="1" x14ac:dyDescent="0.15">
      <c r="A43" s="23"/>
    </row>
    <row r="44" spans="1:17" ht="15.75" customHeight="1" x14ac:dyDescent="0.15">
      <c r="A44" s="24" t="s">
        <v>54</v>
      </c>
      <c r="B44" s="24"/>
      <c r="C44" s="24"/>
      <c r="D44" s="24"/>
      <c r="E44" s="24"/>
      <c r="F44" s="24"/>
      <c r="G44" s="24"/>
    </row>
    <row r="45" spans="1:17" ht="15" customHeight="1" x14ac:dyDescent="0.15">
      <c r="A45" s="24"/>
      <c r="B45" s="24"/>
      <c r="C45" s="24"/>
      <c r="D45" s="24"/>
      <c r="E45" s="24"/>
      <c r="F45" s="24"/>
      <c r="G45" s="24"/>
    </row>
    <row r="46" spans="1:17" ht="15.75" customHeight="1" x14ac:dyDescent="0.15">
      <c r="A46" s="24"/>
      <c r="B46" s="24"/>
      <c r="C46" s="24"/>
      <c r="D46" s="24"/>
      <c r="E46" s="24"/>
      <c r="F46" s="24"/>
      <c r="G46" s="24"/>
    </row>
    <row r="47" spans="1:17" ht="15.75" customHeight="1" x14ac:dyDescent="0.15">
      <c r="A47" s="24"/>
      <c r="B47" s="24"/>
      <c r="C47" s="24"/>
      <c r="D47" s="24"/>
      <c r="E47" s="24"/>
      <c r="F47" s="24"/>
      <c r="G47" s="24"/>
    </row>
    <row r="48" spans="1:17" ht="15.75" customHeight="1" x14ac:dyDescent="0.15">
      <c r="A48" s="24"/>
      <c r="B48" s="24"/>
      <c r="C48" s="24"/>
      <c r="D48" s="24"/>
      <c r="E48" s="24"/>
      <c r="F48" s="24"/>
      <c r="G48" s="24"/>
    </row>
    <row r="49" spans="1:8" ht="15.75" customHeight="1" x14ac:dyDescent="0.15">
      <c r="A49" s="25" t="s">
        <v>55</v>
      </c>
      <c r="B49" s="25"/>
      <c r="C49" s="25"/>
      <c r="D49" s="25"/>
      <c r="E49" s="25"/>
      <c r="F49" s="25"/>
      <c r="G49" s="25"/>
    </row>
    <row r="50" spans="1:8" ht="15.75" customHeight="1" x14ac:dyDescent="0.15">
      <c r="A50" s="25"/>
      <c r="B50" s="25"/>
      <c r="C50" s="25"/>
      <c r="D50" s="25"/>
      <c r="E50" s="25"/>
      <c r="F50" s="25"/>
      <c r="G50" s="25"/>
    </row>
    <row r="51" spans="1:8" ht="15.75" customHeight="1" x14ac:dyDescent="0.15">
      <c r="A51" s="25"/>
      <c r="B51" s="25"/>
      <c r="C51" s="25"/>
      <c r="D51" s="25"/>
      <c r="E51" s="25"/>
      <c r="F51" s="25"/>
      <c r="G51" s="25"/>
    </row>
    <row r="52" spans="1:8" ht="15.75" customHeight="1" x14ac:dyDescent="0.15">
      <c r="A52" s="25"/>
      <c r="B52" s="25"/>
      <c r="C52" s="25"/>
      <c r="D52" s="25"/>
      <c r="E52" s="25"/>
      <c r="F52" s="25"/>
      <c r="G52" s="25"/>
    </row>
    <row r="53" spans="1:8" ht="15.75" customHeight="1" x14ac:dyDescent="0.15">
      <c r="A53" s="25"/>
      <c r="B53" s="25"/>
      <c r="C53" s="25"/>
      <c r="D53" s="25"/>
      <c r="E53" s="25"/>
      <c r="F53" s="25"/>
      <c r="G53" s="25"/>
    </row>
    <row r="54" spans="1:8" ht="15.75" customHeight="1" x14ac:dyDescent="0.15">
      <c r="A54" s="25"/>
      <c r="B54" s="25"/>
      <c r="C54" s="25"/>
      <c r="D54" s="25"/>
      <c r="E54" s="25"/>
      <c r="F54" s="25"/>
      <c r="G54" s="25"/>
    </row>
    <row r="55" spans="1:8" ht="15.75" customHeight="1" x14ac:dyDescent="0.15">
      <c r="A55" s="25"/>
      <c r="B55" s="25"/>
      <c r="C55" s="25"/>
      <c r="D55" s="25"/>
      <c r="E55" s="25"/>
      <c r="F55" s="25"/>
      <c r="G55" s="25"/>
    </row>
    <row r="56" spans="1:8" ht="15.75" customHeight="1" x14ac:dyDescent="0.15">
      <c r="A56" s="25"/>
      <c r="B56" s="25"/>
      <c r="C56" s="25"/>
      <c r="D56" s="25"/>
      <c r="E56" s="25"/>
      <c r="F56" s="25"/>
      <c r="G56" s="25"/>
    </row>
    <row r="57" spans="1:8" ht="15.75" customHeight="1" x14ac:dyDescent="0.15">
      <c r="A57" s="25" t="s">
        <v>56</v>
      </c>
      <c r="B57" s="25"/>
      <c r="C57" s="25"/>
      <c r="D57" s="25"/>
      <c r="E57" s="25"/>
      <c r="F57" s="25"/>
      <c r="G57" s="25"/>
    </row>
    <row r="58" spans="1:8" ht="15.75" customHeight="1" x14ac:dyDescent="0.15">
      <c r="A58" s="25"/>
      <c r="B58" s="25"/>
      <c r="C58" s="25"/>
      <c r="D58" s="25"/>
      <c r="E58" s="25"/>
      <c r="F58" s="25"/>
      <c r="G58" s="25"/>
      <c r="H58" s="26"/>
    </row>
    <row r="59" spans="1:8" ht="15.75" customHeight="1" x14ac:dyDescent="0.15">
      <c r="A59" s="25"/>
      <c r="B59" s="25"/>
      <c r="C59" s="25"/>
      <c r="D59" s="25"/>
      <c r="E59" s="25"/>
      <c r="F59" s="25"/>
      <c r="G59" s="25"/>
    </row>
    <row r="60" spans="1:8" ht="15.75" customHeight="1" x14ac:dyDescent="0.15">
      <c r="A60" s="25"/>
      <c r="B60" s="25"/>
      <c r="C60" s="25"/>
      <c r="D60" s="25"/>
      <c r="E60" s="25"/>
      <c r="F60" s="25"/>
      <c r="G60" s="25"/>
    </row>
    <row r="61" spans="1:8" ht="15.75" customHeight="1" x14ac:dyDescent="0.15">
      <c r="A61" s="25"/>
      <c r="B61" s="25"/>
      <c r="C61" s="25"/>
      <c r="D61" s="25"/>
      <c r="E61" s="25"/>
      <c r="F61" s="25"/>
      <c r="G61" s="25"/>
    </row>
    <row r="62" spans="1:8" ht="15.75" customHeight="1" x14ac:dyDescent="0.15">
      <c r="A62" s="25"/>
      <c r="B62" s="25"/>
      <c r="C62" s="25"/>
      <c r="D62" s="25"/>
      <c r="E62" s="25"/>
      <c r="F62" s="25"/>
      <c r="G62" s="25"/>
    </row>
    <row r="63" spans="1:8" ht="15.75" customHeight="1" x14ac:dyDescent="0.15">
      <c r="A63" s="25"/>
      <c r="B63" s="25"/>
      <c r="C63" s="25"/>
      <c r="D63" s="25"/>
      <c r="E63" s="25"/>
      <c r="F63" s="25"/>
      <c r="G63" s="25"/>
    </row>
    <row r="64" spans="1:8" ht="15.75" customHeight="1" x14ac:dyDescent="0.15">
      <c r="A64" s="25"/>
      <c r="B64" s="25"/>
      <c r="C64" s="25"/>
      <c r="D64" s="25"/>
      <c r="E64" s="25"/>
      <c r="F64" s="25"/>
      <c r="G64" s="25"/>
    </row>
    <row r="65" spans="1:7" ht="15.75" customHeight="1" x14ac:dyDescent="0.15">
      <c r="A65" s="25"/>
      <c r="B65" s="25"/>
      <c r="C65" s="25"/>
      <c r="D65" s="25"/>
      <c r="E65" s="25"/>
      <c r="F65" s="25"/>
      <c r="G65" s="25"/>
    </row>
    <row r="66" spans="1:7" ht="15.75" customHeight="1" x14ac:dyDescent="0.15">
      <c r="A66" s="25"/>
      <c r="B66" s="25"/>
      <c r="C66" s="25"/>
      <c r="D66" s="25"/>
      <c r="E66" s="25"/>
      <c r="F66" s="25"/>
      <c r="G66" s="25"/>
    </row>
    <row r="67" spans="1:7" ht="15.75" customHeight="1" x14ac:dyDescent="0.15">
      <c r="A67" s="25"/>
      <c r="B67" s="25"/>
      <c r="C67" s="25"/>
      <c r="D67" s="25"/>
      <c r="E67" s="25"/>
      <c r="F67" s="25"/>
      <c r="G67" s="25"/>
    </row>
    <row r="68" spans="1:7" ht="15.75" customHeight="1" x14ac:dyDescent="0.15">
      <c r="A68" s="25"/>
      <c r="B68" s="25"/>
      <c r="C68" s="25"/>
      <c r="D68" s="25"/>
      <c r="E68" s="25"/>
      <c r="F68" s="25"/>
      <c r="G68" s="25"/>
    </row>
    <row r="69" spans="1:7" ht="15.75" customHeight="1" x14ac:dyDescent="0.15">
      <c r="A69" s="25"/>
      <c r="B69" s="25"/>
      <c r="C69" s="25"/>
      <c r="D69" s="25"/>
      <c r="E69" s="25"/>
      <c r="F69" s="25"/>
      <c r="G69" s="25"/>
    </row>
  </sheetData>
  <mergeCells count="3">
    <mergeCell ref="A44:G48"/>
    <mergeCell ref="A49:G56"/>
    <mergeCell ref="A57:G69"/>
  </mergeCells>
  <phoneticPr fontId="4" type="noConversion"/>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50:W118"/>
  <sheetViews>
    <sheetView workbookViewId="0"/>
  </sheetViews>
  <sheetFormatPr baseColWidth="10" defaultColWidth="12.6640625" defaultRowHeight="15.75" customHeight="1" x14ac:dyDescent="0.15"/>
  <sheetData>
    <row r="50" spans="1:23" ht="15.75" customHeight="1" x14ac:dyDescent="0.15">
      <c r="A50" s="9" t="s">
        <v>38</v>
      </c>
    </row>
    <row r="52" spans="1:23" ht="13" x14ac:dyDescent="0.15">
      <c r="A52" s="9" t="str">
        <f>'System Parameters'!A3</f>
        <v>System Parameters (defined by hardware)</v>
      </c>
      <c r="B52" s="9">
        <f>'System Parameters'!B3</f>
        <v>0</v>
      </c>
      <c r="C52" s="9">
        <f>'System Parameters'!C3</f>
        <v>0</v>
      </c>
      <c r="D52" s="9">
        <f>'System Parameters'!D3</f>
        <v>0</v>
      </c>
      <c r="T52" s="9" t="str">
        <f>'System Parameters'!E3</f>
        <v>Profiles (usage of each component mode - defined by software and usage)</v>
      </c>
      <c r="U52" s="9">
        <f>'System Parameters'!F3</f>
        <v>0</v>
      </c>
      <c r="V52" s="9">
        <f>'System Parameters'!G3</f>
        <v>0</v>
      </c>
      <c r="W52" s="9">
        <f>'System Parameters'!H3</f>
        <v>0</v>
      </c>
    </row>
    <row r="53" spans="1:23" ht="13" x14ac:dyDescent="0.15">
      <c r="A53" s="9">
        <f>'System Parameters'!A4</f>
        <v>0</v>
      </c>
      <c r="B53" s="9" t="str">
        <f>'System Parameters'!B4</f>
        <v>form the datasheets</v>
      </c>
      <c r="C53" s="9">
        <f>'System Parameters'!C4</f>
        <v>0</v>
      </c>
      <c r="D53" s="9">
        <f>'System Parameters'!D4</f>
        <v>0</v>
      </c>
      <c r="T53" s="9">
        <f>'System Parameters'!E4</f>
        <v>0</v>
      </c>
      <c r="U53" s="9">
        <f>'System Parameters'!F4</f>
        <v>0</v>
      </c>
      <c r="V53" s="9">
        <f>'System Parameters'!G4</f>
        <v>0</v>
      </c>
      <c r="W53" s="9">
        <f>'System Parameters'!H4</f>
        <v>0</v>
      </c>
    </row>
    <row r="54" spans="1:23" ht="13" x14ac:dyDescent="0.15">
      <c r="A54" s="9">
        <f>'System Parameters'!A5</f>
        <v>0</v>
      </c>
      <c r="B54" s="9">
        <f>'System Parameters'!B5</f>
        <v>0</v>
      </c>
      <c r="C54" s="9">
        <f>'System Parameters'!C5</f>
        <v>0</v>
      </c>
      <c r="D54" s="9">
        <f>'System Parameters'!D5</f>
        <v>0</v>
      </c>
      <c r="T54" s="9" t="str">
        <f>'System Parameters'!E5</f>
        <v>"off"</v>
      </c>
      <c r="U54" s="9" t="str">
        <f>'System Parameters'!F5</f>
        <v>"sensing"</v>
      </c>
      <c r="V54" s="9" t="str">
        <f>'System Parameters'!G5</f>
        <v>"interactive"</v>
      </c>
      <c r="W54" s="9">
        <f>'System Parameters'!H5</f>
        <v>0</v>
      </c>
    </row>
    <row r="55" spans="1:23" ht="13" x14ac:dyDescent="0.15">
      <c r="A55" s="9" t="str">
        <f>'System Parameters'!A6</f>
        <v>Xiao ESP32S3</v>
      </c>
      <c r="B55" s="9">
        <f>'System Parameters'!B6</f>
        <v>0</v>
      </c>
      <c r="C55" s="9">
        <f>'System Parameters'!C6</f>
        <v>0</v>
      </c>
      <c r="D55" s="9">
        <f>'System Parameters'!D6</f>
        <v>0</v>
      </c>
      <c r="T55" s="9">
        <f>'System Parameters'!E6</f>
        <v>0</v>
      </c>
      <c r="U55" s="9">
        <f>'System Parameters'!F6</f>
        <v>0</v>
      </c>
      <c r="V55" s="9">
        <f>'System Parameters'!G6</f>
        <v>0</v>
      </c>
      <c r="W55" s="9">
        <f>'System Parameters'!H6</f>
        <v>0</v>
      </c>
    </row>
    <row r="56" spans="1:23" ht="13" x14ac:dyDescent="0.15">
      <c r="A56" s="9" t="str">
        <f>'System Parameters'!A7</f>
        <v>Active</v>
      </c>
      <c r="B56" s="9">
        <f>'System Parameters'!B7</f>
        <v>1068</v>
      </c>
      <c r="C56" s="9" t="str">
        <f>'System Parameters'!C7</f>
        <v>mW</v>
      </c>
      <c r="D56" s="9">
        <f>$B56*0.9</f>
        <v>961.2</v>
      </c>
      <c r="E56" s="9">
        <f t="shared" ref="E56:O56" si="0">$B56</f>
        <v>1068</v>
      </c>
      <c r="F56" s="9">
        <f t="shared" si="0"/>
        <v>1068</v>
      </c>
      <c r="G56" s="9">
        <f t="shared" si="0"/>
        <v>1068</v>
      </c>
      <c r="H56" s="9">
        <f t="shared" si="0"/>
        <v>1068</v>
      </c>
      <c r="I56" s="9">
        <f t="shared" si="0"/>
        <v>1068</v>
      </c>
      <c r="J56" s="9">
        <f t="shared" si="0"/>
        <v>1068</v>
      </c>
      <c r="K56" s="9">
        <f t="shared" si="0"/>
        <v>1068</v>
      </c>
      <c r="L56" s="9">
        <f t="shared" si="0"/>
        <v>1068</v>
      </c>
      <c r="M56" s="9">
        <f t="shared" si="0"/>
        <v>1068</v>
      </c>
      <c r="N56" s="9">
        <f t="shared" si="0"/>
        <v>1068</v>
      </c>
      <c r="O56" s="9">
        <f t="shared" si="0"/>
        <v>1068</v>
      </c>
      <c r="T56" s="21">
        <f>'System Parameters'!E7</f>
        <v>0</v>
      </c>
      <c r="U56" s="21">
        <f>'System Parameters'!F7</f>
        <v>0.2</v>
      </c>
      <c r="V56" s="21">
        <f>'System Parameters'!G7</f>
        <v>0.6</v>
      </c>
      <c r="W56" s="9">
        <f>'System Parameters'!H7</f>
        <v>0</v>
      </c>
    </row>
    <row r="57" spans="1:23" ht="13" x14ac:dyDescent="0.15">
      <c r="A57" s="9" t="str">
        <f>'System Parameters'!A8</f>
        <v>Idle</v>
      </c>
      <c r="B57" s="9">
        <f>'System Parameters'!B8</f>
        <v>69</v>
      </c>
      <c r="C57" s="9" t="str">
        <f>'System Parameters'!C8</f>
        <v>mW</v>
      </c>
      <c r="D57" s="9">
        <f t="shared" ref="D57:D76" si="1">$B57</f>
        <v>69</v>
      </c>
      <c r="E57" s="9">
        <f>$B57*0.9</f>
        <v>62.1</v>
      </c>
      <c r="F57" s="9">
        <f t="shared" ref="F57:O57" si="2">$B57</f>
        <v>69</v>
      </c>
      <c r="G57" s="9">
        <f t="shared" si="2"/>
        <v>69</v>
      </c>
      <c r="H57" s="9">
        <f t="shared" si="2"/>
        <v>69</v>
      </c>
      <c r="I57" s="9">
        <f t="shared" si="2"/>
        <v>69</v>
      </c>
      <c r="J57" s="9">
        <f t="shared" si="2"/>
        <v>69</v>
      </c>
      <c r="K57" s="9">
        <f t="shared" si="2"/>
        <v>69</v>
      </c>
      <c r="L57" s="9">
        <f t="shared" si="2"/>
        <v>69</v>
      </c>
      <c r="M57" s="9">
        <f t="shared" si="2"/>
        <v>69</v>
      </c>
      <c r="N57" s="9">
        <f t="shared" si="2"/>
        <v>69</v>
      </c>
      <c r="O57" s="9">
        <f t="shared" si="2"/>
        <v>69</v>
      </c>
      <c r="T57" s="21">
        <f>'System Parameters'!E8</f>
        <v>0</v>
      </c>
      <c r="U57" s="21">
        <f>'System Parameters'!F8</f>
        <v>0.8</v>
      </c>
      <c r="V57" s="21">
        <f>'System Parameters'!G8</f>
        <v>0.4</v>
      </c>
      <c r="W57" s="9">
        <f>'System Parameters'!H8</f>
        <v>0</v>
      </c>
    </row>
    <row r="58" spans="1:23" ht="13" x14ac:dyDescent="0.15">
      <c r="A58" s="9" t="str">
        <f>'System Parameters'!A9</f>
        <v>Sleep</v>
      </c>
      <c r="B58" s="9">
        <f>'System Parameters'!B9</f>
        <v>1</v>
      </c>
      <c r="C58" s="9" t="str">
        <f>'System Parameters'!C9</f>
        <v>mW</v>
      </c>
      <c r="D58" s="9">
        <f t="shared" si="1"/>
        <v>1</v>
      </c>
      <c r="E58" s="9">
        <f t="shared" ref="E58:E76" si="3">$B58</f>
        <v>1</v>
      </c>
      <c r="F58" s="9">
        <f>$B58*0.9</f>
        <v>0.9</v>
      </c>
      <c r="G58" s="9">
        <f t="shared" ref="G58:O58" si="4">$B58</f>
        <v>1</v>
      </c>
      <c r="H58" s="9">
        <f t="shared" si="4"/>
        <v>1</v>
      </c>
      <c r="I58" s="9">
        <f t="shared" si="4"/>
        <v>1</v>
      </c>
      <c r="J58" s="9">
        <f t="shared" si="4"/>
        <v>1</v>
      </c>
      <c r="K58" s="9">
        <f t="shared" si="4"/>
        <v>1</v>
      </c>
      <c r="L58" s="9">
        <f t="shared" si="4"/>
        <v>1</v>
      </c>
      <c r="M58" s="9">
        <f t="shared" si="4"/>
        <v>1</v>
      </c>
      <c r="N58" s="9">
        <f t="shared" si="4"/>
        <v>1</v>
      </c>
      <c r="O58" s="9">
        <f t="shared" si="4"/>
        <v>1</v>
      </c>
      <c r="T58" s="21">
        <f>'System Parameters'!E9</f>
        <v>1</v>
      </c>
      <c r="U58" s="21">
        <f>'System Parameters'!F9</f>
        <v>0</v>
      </c>
      <c r="V58" s="21">
        <f>'System Parameters'!G9</f>
        <v>0</v>
      </c>
      <c r="W58" s="9">
        <f>'System Parameters'!H9</f>
        <v>0</v>
      </c>
    </row>
    <row r="59" spans="1:23" ht="13" x14ac:dyDescent="0.15">
      <c r="A59" s="9">
        <f>'System Parameters'!A10</f>
        <v>0</v>
      </c>
      <c r="B59" s="9">
        <f>'System Parameters'!B10</f>
        <v>0</v>
      </c>
      <c r="C59" s="9">
        <f>'System Parameters'!C10</f>
        <v>0</v>
      </c>
      <c r="D59" s="9">
        <f t="shared" si="1"/>
        <v>0</v>
      </c>
      <c r="E59" s="9">
        <f t="shared" si="3"/>
        <v>0</v>
      </c>
      <c r="F59" s="9">
        <f t="shared" ref="F59:O59" si="5">$B59</f>
        <v>0</v>
      </c>
      <c r="G59" s="9">
        <f t="shared" si="5"/>
        <v>0</v>
      </c>
      <c r="H59" s="9">
        <f t="shared" si="5"/>
        <v>0</v>
      </c>
      <c r="I59" s="9">
        <f t="shared" si="5"/>
        <v>0</v>
      </c>
      <c r="J59" s="9">
        <f t="shared" si="5"/>
        <v>0</v>
      </c>
      <c r="K59" s="9">
        <f t="shared" si="5"/>
        <v>0</v>
      </c>
      <c r="L59" s="9">
        <f t="shared" si="5"/>
        <v>0</v>
      </c>
      <c r="M59" s="9">
        <f t="shared" si="5"/>
        <v>0</v>
      </c>
      <c r="N59" s="9">
        <f t="shared" si="5"/>
        <v>0</v>
      </c>
      <c r="O59" s="9">
        <f t="shared" si="5"/>
        <v>0</v>
      </c>
      <c r="T59" s="9">
        <f>'System Parameters'!E10</f>
        <v>0</v>
      </c>
      <c r="U59" s="9">
        <f>'System Parameters'!F10</f>
        <v>0</v>
      </c>
      <c r="V59" s="9">
        <f>'System Parameters'!G10</f>
        <v>0</v>
      </c>
      <c r="W59" s="9">
        <f>'System Parameters'!H10</f>
        <v>0</v>
      </c>
    </row>
    <row r="60" spans="1:23" ht="13" x14ac:dyDescent="0.15">
      <c r="A60" s="9" t="str">
        <f>'System Parameters'!A11</f>
        <v>LED</v>
      </c>
      <c r="B60" s="9">
        <f>'System Parameters'!B11</f>
        <v>0</v>
      </c>
      <c r="C60" s="9">
        <f>'System Parameters'!C11</f>
        <v>0</v>
      </c>
      <c r="D60" s="9">
        <f t="shared" si="1"/>
        <v>0</v>
      </c>
      <c r="E60" s="9">
        <f t="shared" si="3"/>
        <v>0</v>
      </c>
      <c r="F60" s="9">
        <f t="shared" ref="F60:O60" si="6">$B60</f>
        <v>0</v>
      </c>
      <c r="G60" s="9">
        <f t="shared" si="6"/>
        <v>0</v>
      </c>
      <c r="H60" s="9">
        <f t="shared" si="6"/>
        <v>0</v>
      </c>
      <c r="I60" s="9">
        <f t="shared" si="6"/>
        <v>0</v>
      </c>
      <c r="J60" s="9">
        <f t="shared" si="6"/>
        <v>0</v>
      </c>
      <c r="K60" s="9">
        <f t="shared" si="6"/>
        <v>0</v>
      </c>
      <c r="L60" s="9">
        <f t="shared" si="6"/>
        <v>0</v>
      </c>
      <c r="M60" s="9">
        <f t="shared" si="6"/>
        <v>0</v>
      </c>
      <c r="N60" s="9">
        <f t="shared" si="6"/>
        <v>0</v>
      </c>
      <c r="O60" s="9">
        <f t="shared" si="6"/>
        <v>0</v>
      </c>
      <c r="T60" s="9">
        <f>'System Parameters'!E11</f>
        <v>0</v>
      </c>
      <c r="U60" s="9">
        <f>'System Parameters'!F11</f>
        <v>0</v>
      </c>
      <c r="V60" s="9">
        <f>'System Parameters'!G11</f>
        <v>0</v>
      </c>
      <c r="W60" s="9">
        <f>'System Parameters'!H11</f>
        <v>0</v>
      </c>
    </row>
    <row r="61" spans="1:23" ht="13" x14ac:dyDescent="0.15">
      <c r="A61" s="9" t="str">
        <f>'System Parameters'!A12</f>
        <v>On</v>
      </c>
      <c r="B61" s="9">
        <f>'System Parameters'!B12</f>
        <v>5</v>
      </c>
      <c r="C61" s="9" t="str">
        <f>'System Parameters'!C12</f>
        <v>mW</v>
      </c>
      <c r="D61" s="9">
        <f t="shared" si="1"/>
        <v>5</v>
      </c>
      <c r="E61" s="9">
        <f t="shared" si="3"/>
        <v>5</v>
      </c>
      <c r="F61" s="9">
        <f t="shared" ref="F61:F76" si="7">$B61</f>
        <v>5</v>
      </c>
      <c r="G61" s="9">
        <f>$B61*0.9</f>
        <v>4.5</v>
      </c>
      <c r="H61" s="9">
        <f t="shared" ref="H61:O61" si="8">$B61</f>
        <v>5</v>
      </c>
      <c r="I61" s="9">
        <f t="shared" si="8"/>
        <v>5</v>
      </c>
      <c r="J61" s="9">
        <f t="shared" si="8"/>
        <v>5</v>
      </c>
      <c r="K61" s="9">
        <f t="shared" si="8"/>
        <v>5</v>
      </c>
      <c r="L61" s="9">
        <f t="shared" si="8"/>
        <v>5</v>
      </c>
      <c r="M61" s="9">
        <f t="shared" si="8"/>
        <v>5</v>
      </c>
      <c r="N61" s="9">
        <f t="shared" si="8"/>
        <v>5</v>
      </c>
      <c r="O61" s="9">
        <f t="shared" si="8"/>
        <v>5</v>
      </c>
      <c r="T61" s="21">
        <f>'System Parameters'!E12</f>
        <v>0</v>
      </c>
      <c r="U61" s="21">
        <f>'System Parameters'!F12</f>
        <v>0.05</v>
      </c>
      <c r="V61" s="21">
        <f>'System Parameters'!G12</f>
        <v>0.05</v>
      </c>
      <c r="W61" s="9">
        <f>'System Parameters'!H12</f>
        <v>0</v>
      </c>
    </row>
    <row r="62" spans="1:23" ht="13" x14ac:dyDescent="0.15">
      <c r="A62" s="9">
        <f>'System Parameters'!A13</f>
        <v>0</v>
      </c>
      <c r="B62" s="9">
        <f>'System Parameters'!B13</f>
        <v>0</v>
      </c>
      <c r="C62" s="9">
        <f>'System Parameters'!C13</f>
        <v>0</v>
      </c>
      <c r="D62" s="9">
        <f t="shared" si="1"/>
        <v>0</v>
      </c>
      <c r="E62" s="9">
        <f t="shared" si="3"/>
        <v>0</v>
      </c>
      <c r="F62" s="9">
        <f t="shared" si="7"/>
        <v>0</v>
      </c>
      <c r="G62" s="9">
        <f t="shared" ref="G62:O62" si="9">$B62</f>
        <v>0</v>
      </c>
      <c r="H62" s="9">
        <f t="shared" si="9"/>
        <v>0</v>
      </c>
      <c r="I62" s="9">
        <f t="shared" si="9"/>
        <v>0</v>
      </c>
      <c r="J62" s="9">
        <f t="shared" si="9"/>
        <v>0</v>
      </c>
      <c r="K62" s="9">
        <f t="shared" si="9"/>
        <v>0</v>
      </c>
      <c r="L62" s="9">
        <f t="shared" si="9"/>
        <v>0</v>
      </c>
      <c r="M62" s="9">
        <f t="shared" si="9"/>
        <v>0</v>
      </c>
      <c r="N62" s="9">
        <f t="shared" si="9"/>
        <v>0</v>
      </c>
      <c r="O62" s="9">
        <f t="shared" si="9"/>
        <v>0</v>
      </c>
      <c r="T62" s="9">
        <f>'System Parameters'!E13</f>
        <v>0</v>
      </c>
      <c r="U62" s="9">
        <f>'System Parameters'!F13</f>
        <v>0</v>
      </c>
      <c r="V62" s="9">
        <f>'System Parameters'!G13</f>
        <v>0</v>
      </c>
      <c r="W62" s="9">
        <f>'System Parameters'!H13</f>
        <v>0</v>
      </c>
    </row>
    <row r="63" spans="1:23" ht="13" x14ac:dyDescent="0.15">
      <c r="A63" s="9">
        <f>'System Parameters'!A14</f>
        <v>0</v>
      </c>
      <c r="B63" s="9">
        <f>'System Parameters'!B14</f>
        <v>0</v>
      </c>
      <c r="C63" s="9">
        <f>'System Parameters'!C14</f>
        <v>0</v>
      </c>
      <c r="D63" s="9">
        <f t="shared" si="1"/>
        <v>0</v>
      </c>
      <c r="E63" s="9">
        <f t="shared" si="3"/>
        <v>0</v>
      </c>
      <c r="F63" s="9">
        <f t="shared" si="7"/>
        <v>0</v>
      </c>
      <c r="G63" s="9">
        <f t="shared" ref="G63:O63" si="10">$B63</f>
        <v>0</v>
      </c>
      <c r="H63" s="9">
        <f t="shared" si="10"/>
        <v>0</v>
      </c>
      <c r="I63" s="9">
        <f t="shared" si="10"/>
        <v>0</v>
      </c>
      <c r="J63" s="9">
        <f t="shared" si="10"/>
        <v>0</v>
      </c>
      <c r="K63" s="9">
        <f t="shared" si="10"/>
        <v>0</v>
      </c>
      <c r="L63" s="9">
        <f t="shared" si="10"/>
        <v>0</v>
      </c>
      <c r="M63" s="9">
        <f t="shared" si="10"/>
        <v>0</v>
      </c>
      <c r="N63" s="9">
        <f t="shared" si="10"/>
        <v>0</v>
      </c>
      <c r="O63" s="9">
        <f t="shared" si="10"/>
        <v>0</v>
      </c>
      <c r="T63" s="9">
        <f>'System Parameters'!E14</f>
        <v>0</v>
      </c>
      <c r="U63" s="9">
        <f>'System Parameters'!F14</f>
        <v>0</v>
      </c>
      <c r="V63" s="9">
        <f>'System Parameters'!G14</f>
        <v>0</v>
      </c>
      <c r="W63" s="9">
        <f>'System Parameters'!H14</f>
        <v>0</v>
      </c>
    </row>
    <row r="64" spans="1:23" ht="13" x14ac:dyDescent="0.15">
      <c r="A64" s="9" t="str">
        <f>'System Parameters'!A15</f>
        <v>Sensor</v>
      </c>
      <c r="B64" s="9">
        <f>'System Parameters'!B15</f>
        <v>0</v>
      </c>
      <c r="C64" s="9">
        <f>'System Parameters'!C15</f>
        <v>0</v>
      </c>
      <c r="D64" s="9">
        <f t="shared" si="1"/>
        <v>0</v>
      </c>
      <c r="E64" s="9">
        <f t="shared" si="3"/>
        <v>0</v>
      </c>
      <c r="F64" s="9">
        <f t="shared" si="7"/>
        <v>0</v>
      </c>
      <c r="G64" s="9">
        <f t="shared" ref="G64:O64" si="11">$B64</f>
        <v>0</v>
      </c>
      <c r="H64" s="9">
        <f t="shared" si="11"/>
        <v>0</v>
      </c>
      <c r="I64" s="9">
        <f t="shared" si="11"/>
        <v>0</v>
      </c>
      <c r="J64" s="9">
        <f t="shared" si="11"/>
        <v>0</v>
      </c>
      <c r="K64" s="9">
        <f t="shared" si="11"/>
        <v>0</v>
      </c>
      <c r="L64" s="9">
        <f t="shared" si="11"/>
        <v>0</v>
      </c>
      <c r="M64" s="9">
        <f t="shared" si="11"/>
        <v>0</v>
      </c>
      <c r="N64" s="9">
        <f t="shared" si="11"/>
        <v>0</v>
      </c>
      <c r="O64" s="9">
        <f t="shared" si="11"/>
        <v>0</v>
      </c>
      <c r="T64" s="9">
        <f>'System Parameters'!E15</f>
        <v>0</v>
      </c>
      <c r="U64" s="9">
        <f>'System Parameters'!F15</f>
        <v>0</v>
      </c>
      <c r="V64" s="9">
        <f>'System Parameters'!G15</f>
        <v>0</v>
      </c>
      <c r="W64" s="9">
        <f>'System Parameters'!H15</f>
        <v>0</v>
      </c>
    </row>
    <row r="65" spans="1:23" ht="13" x14ac:dyDescent="0.15">
      <c r="A65" s="9" t="str">
        <f>'System Parameters'!A16</f>
        <v>On</v>
      </c>
      <c r="B65" s="9">
        <f>'System Parameters'!B16</f>
        <v>0</v>
      </c>
      <c r="C65" s="9" t="str">
        <f>'System Parameters'!C16</f>
        <v>mW</v>
      </c>
      <c r="D65" s="9">
        <f t="shared" si="1"/>
        <v>0</v>
      </c>
      <c r="E65" s="9">
        <f t="shared" si="3"/>
        <v>0</v>
      </c>
      <c r="F65" s="9">
        <f t="shared" si="7"/>
        <v>0</v>
      </c>
      <c r="G65" s="9">
        <f t="shared" ref="G65:G76" si="12">$B65</f>
        <v>0</v>
      </c>
      <c r="H65" s="9">
        <f>$B65*0.9</f>
        <v>0</v>
      </c>
      <c r="I65" s="9">
        <f t="shared" ref="I65:O65" si="13">$B65</f>
        <v>0</v>
      </c>
      <c r="J65" s="9">
        <f t="shared" si="13"/>
        <v>0</v>
      </c>
      <c r="K65" s="9">
        <f t="shared" si="13"/>
        <v>0</v>
      </c>
      <c r="L65" s="9">
        <f t="shared" si="13"/>
        <v>0</v>
      </c>
      <c r="M65" s="9">
        <f t="shared" si="13"/>
        <v>0</v>
      </c>
      <c r="N65" s="9">
        <f t="shared" si="13"/>
        <v>0</v>
      </c>
      <c r="O65" s="9">
        <f t="shared" si="13"/>
        <v>0</v>
      </c>
      <c r="T65" s="21">
        <f>'System Parameters'!E16</f>
        <v>0</v>
      </c>
      <c r="U65" s="21">
        <f>'System Parameters'!F16</f>
        <v>0</v>
      </c>
      <c r="V65" s="21">
        <f>'System Parameters'!G16</f>
        <v>0</v>
      </c>
      <c r="W65" s="9">
        <f>'System Parameters'!H16</f>
        <v>0</v>
      </c>
    </row>
    <row r="66" spans="1:23" ht="13" x14ac:dyDescent="0.15">
      <c r="A66" s="9" t="str">
        <f>'System Parameters'!A17</f>
        <v>Idle</v>
      </c>
      <c r="B66" s="9">
        <f>'System Parameters'!B17</f>
        <v>0</v>
      </c>
      <c r="C66" s="9" t="str">
        <f>'System Parameters'!C17</f>
        <v>mW</v>
      </c>
      <c r="D66" s="9">
        <f t="shared" si="1"/>
        <v>0</v>
      </c>
      <c r="E66" s="9">
        <f t="shared" si="3"/>
        <v>0</v>
      </c>
      <c r="F66" s="9">
        <f t="shared" si="7"/>
        <v>0</v>
      </c>
      <c r="G66" s="9">
        <f t="shared" si="12"/>
        <v>0</v>
      </c>
      <c r="H66" s="9">
        <f t="shared" ref="H66:H76" si="14">$B66</f>
        <v>0</v>
      </c>
      <c r="I66" s="9">
        <f>$B66*0.9</f>
        <v>0</v>
      </c>
      <c r="J66" s="9">
        <f t="shared" ref="J66:O66" si="15">$B66</f>
        <v>0</v>
      </c>
      <c r="K66" s="9">
        <f t="shared" si="15"/>
        <v>0</v>
      </c>
      <c r="L66" s="9">
        <f t="shared" si="15"/>
        <v>0</v>
      </c>
      <c r="M66" s="9">
        <f t="shared" si="15"/>
        <v>0</v>
      </c>
      <c r="N66" s="9">
        <f t="shared" si="15"/>
        <v>0</v>
      </c>
      <c r="O66" s="9">
        <f t="shared" si="15"/>
        <v>0</v>
      </c>
      <c r="T66" s="21">
        <f>'System Parameters'!E17</f>
        <v>0</v>
      </c>
      <c r="U66" s="21">
        <f>'System Parameters'!F17</f>
        <v>0</v>
      </c>
      <c r="V66" s="21">
        <f>'System Parameters'!G17</f>
        <v>0</v>
      </c>
      <c r="W66" s="9">
        <f>'System Parameters'!H17</f>
        <v>0</v>
      </c>
    </row>
    <row r="67" spans="1:23" ht="13" x14ac:dyDescent="0.15">
      <c r="A67" s="9" t="str">
        <f>'System Parameters'!A18</f>
        <v>Off</v>
      </c>
      <c r="B67" s="9">
        <f>'System Parameters'!B18</f>
        <v>0</v>
      </c>
      <c r="C67" s="9" t="str">
        <f>'System Parameters'!C18</f>
        <v>mW</v>
      </c>
      <c r="D67" s="9">
        <f t="shared" si="1"/>
        <v>0</v>
      </c>
      <c r="E67" s="9">
        <f t="shared" si="3"/>
        <v>0</v>
      </c>
      <c r="F67" s="9">
        <f t="shared" si="7"/>
        <v>0</v>
      </c>
      <c r="G67" s="9">
        <f t="shared" si="12"/>
        <v>0</v>
      </c>
      <c r="H67" s="9">
        <f t="shared" si="14"/>
        <v>0</v>
      </c>
      <c r="I67" s="9">
        <f t="shared" ref="I67:I76" si="16">$B67</f>
        <v>0</v>
      </c>
      <c r="J67" s="9">
        <f>$B67*0.9</f>
        <v>0</v>
      </c>
      <c r="K67" s="9">
        <f t="shared" ref="K67:O67" si="17">$B67</f>
        <v>0</v>
      </c>
      <c r="L67" s="9">
        <f t="shared" si="17"/>
        <v>0</v>
      </c>
      <c r="M67" s="9">
        <f t="shared" si="17"/>
        <v>0</v>
      </c>
      <c r="N67" s="9">
        <f t="shared" si="17"/>
        <v>0</v>
      </c>
      <c r="O67" s="9">
        <f t="shared" si="17"/>
        <v>0</v>
      </c>
      <c r="T67" s="21">
        <f>'System Parameters'!E18</f>
        <v>0</v>
      </c>
      <c r="U67" s="21">
        <f>'System Parameters'!F18</f>
        <v>0</v>
      </c>
      <c r="V67" s="21">
        <f>'System Parameters'!G18</f>
        <v>0</v>
      </c>
      <c r="W67" s="9">
        <f>'System Parameters'!H18</f>
        <v>0</v>
      </c>
    </row>
    <row r="68" spans="1:23" ht="13" x14ac:dyDescent="0.15">
      <c r="A68" s="9">
        <f>'System Parameters'!A19</f>
        <v>0</v>
      </c>
      <c r="B68" s="9">
        <f>'System Parameters'!B19</f>
        <v>0</v>
      </c>
      <c r="C68" s="9">
        <f>'System Parameters'!C19</f>
        <v>0</v>
      </c>
      <c r="D68" s="9">
        <f t="shared" si="1"/>
        <v>0</v>
      </c>
      <c r="E68" s="9">
        <f t="shared" si="3"/>
        <v>0</v>
      </c>
      <c r="F68" s="9">
        <f t="shared" si="7"/>
        <v>0</v>
      </c>
      <c r="G68" s="9">
        <f t="shared" si="12"/>
        <v>0</v>
      </c>
      <c r="H68" s="9">
        <f t="shared" si="14"/>
        <v>0</v>
      </c>
      <c r="I68" s="9">
        <f t="shared" si="16"/>
        <v>0</v>
      </c>
      <c r="J68" s="9">
        <f t="shared" ref="J68:O68" si="18">$B68</f>
        <v>0</v>
      </c>
      <c r="K68" s="9">
        <f t="shared" si="18"/>
        <v>0</v>
      </c>
      <c r="L68" s="9">
        <f t="shared" si="18"/>
        <v>0</v>
      </c>
      <c r="M68" s="9">
        <f t="shared" si="18"/>
        <v>0</v>
      </c>
      <c r="N68" s="9">
        <f t="shared" si="18"/>
        <v>0</v>
      </c>
      <c r="O68" s="9">
        <f t="shared" si="18"/>
        <v>0</v>
      </c>
      <c r="T68" s="9">
        <f>'System Parameters'!E19</f>
        <v>0</v>
      </c>
      <c r="U68" s="9">
        <f>'System Parameters'!F19</f>
        <v>0</v>
      </c>
      <c r="V68" s="9">
        <f>'System Parameters'!G19</f>
        <v>0</v>
      </c>
      <c r="W68" s="9">
        <f>'System Parameters'!H19</f>
        <v>0</v>
      </c>
    </row>
    <row r="69" spans="1:23" ht="13" x14ac:dyDescent="0.15">
      <c r="A69" s="9" t="str">
        <f>'System Parameters'!A20</f>
        <v>Display</v>
      </c>
      <c r="B69" s="9">
        <f>'System Parameters'!B20</f>
        <v>0</v>
      </c>
      <c r="C69" s="9">
        <f>'System Parameters'!C20</f>
        <v>0</v>
      </c>
      <c r="D69" s="9">
        <f t="shared" si="1"/>
        <v>0</v>
      </c>
      <c r="E69" s="9">
        <f t="shared" si="3"/>
        <v>0</v>
      </c>
      <c r="F69" s="9">
        <f t="shared" si="7"/>
        <v>0</v>
      </c>
      <c r="G69" s="9">
        <f t="shared" si="12"/>
        <v>0</v>
      </c>
      <c r="H69" s="9">
        <f t="shared" si="14"/>
        <v>0</v>
      </c>
      <c r="I69" s="9">
        <f t="shared" si="16"/>
        <v>0</v>
      </c>
      <c r="J69" s="9">
        <f t="shared" ref="J69:O69" si="19">$B69</f>
        <v>0</v>
      </c>
      <c r="K69" s="9">
        <f t="shared" si="19"/>
        <v>0</v>
      </c>
      <c r="L69" s="9">
        <f t="shared" si="19"/>
        <v>0</v>
      </c>
      <c r="M69" s="9">
        <f t="shared" si="19"/>
        <v>0</v>
      </c>
      <c r="N69" s="9">
        <f t="shared" si="19"/>
        <v>0</v>
      </c>
      <c r="O69" s="9">
        <f t="shared" si="19"/>
        <v>0</v>
      </c>
      <c r="T69" s="9">
        <f>'System Parameters'!E20</f>
        <v>0</v>
      </c>
      <c r="U69" s="9">
        <f>'System Parameters'!F20</f>
        <v>0</v>
      </c>
      <c r="V69" s="9">
        <f>'System Parameters'!G20</f>
        <v>0</v>
      </c>
      <c r="W69" s="9">
        <f>'System Parameters'!H20</f>
        <v>0</v>
      </c>
    </row>
    <row r="70" spans="1:23" ht="13" x14ac:dyDescent="0.15">
      <c r="A70" s="9" t="str">
        <f>'System Parameters'!A21</f>
        <v>On</v>
      </c>
      <c r="B70" s="9">
        <f>'System Parameters'!B21</f>
        <v>650</v>
      </c>
      <c r="C70" s="9" t="str">
        <f>'System Parameters'!C21</f>
        <v>mW</v>
      </c>
      <c r="D70" s="9">
        <f t="shared" si="1"/>
        <v>650</v>
      </c>
      <c r="E70" s="9">
        <f t="shared" si="3"/>
        <v>650</v>
      </c>
      <c r="F70" s="9">
        <f t="shared" si="7"/>
        <v>650</v>
      </c>
      <c r="G70" s="9">
        <f t="shared" si="12"/>
        <v>650</v>
      </c>
      <c r="H70" s="9">
        <f t="shared" si="14"/>
        <v>650</v>
      </c>
      <c r="I70" s="9">
        <f t="shared" si="16"/>
        <v>650</v>
      </c>
      <c r="J70" s="9">
        <f t="shared" ref="J70:J76" si="20">$B70</f>
        <v>650</v>
      </c>
      <c r="K70" s="9">
        <f>$B70*0.9</f>
        <v>585</v>
      </c>
      <c r="L70" s="9">
        <f t="shared" ref="L70:O70" si="21">$B70</f>
        <v>650</v>
      </c>
      <c r="M70" s="9">
        <f t="shared" si="21"/>
        <v>650</v>
      </c>
      <c r="N70" s="9">
        <f t="shared" si="21"/>
        <v>650</v>
      </c>
      <c r="O70" s="9">
        <f t="shared" si="21"/>
        <v>650</v>
      </c>
      <c r="T70" s="21">
        <f>'System Parameters'!E21</f>
        <v>0</v>
      </c>
      <c r="U70" s="21">
        <f>'System Parameters'!F21</f>
        <v>0.1</v>
      </c>
      <c r="V70" s="21">
        <f>'System Parameters'!G21</f>
        <v>0.9</v>
      </c>
      <c r="W70" s="9">
        <f>'System Parameters'!H21</f>
        <v>0</v>
      </c>
    </row>
    <row r="71" spans="1:23" ht="13" x14ac:dyDescent="0.15">
      <c r="A71" s="9" t="str">
        <f>'System Parameters'!A22</f>
        <v>Off (leakage)</v>
      </c>
      <c r="B71" s="9">
        <f>'System Parameters'!B22</f>
        <v>1</v>
      </c>
      <c r="C71" s="9" t="str">
        <f>'System Parameters'!C22</f>
        <v>mW</v>
      </c>
      <c r="D71" s="9">
        <f t="shared" si="1"/>
        <v>1</v>
      </c>
      <c r="E71" s="9">
        <f t="shared" si="3"/>
        <v>1</v>
      </c>
      <c r="F71" s="9">
        <f t="shared" si="7"/>
        <v>1</v>
      </c>
      <c r="G71" s="9">
        <f t="shared" si="12"/>
        <v>1</v>
      </c>
      <c r="H71" s="9">
        <f t="shared" si="14"/>
        <v>1</v>
      </c>
      <c r="I71" s="9">
        <f t="shared" si="16"/>
        <v>1</v>
      </c>
      <c r="J71" s="9">
        <f t="shared" si="20"/>
        <v>1</v>
      </c>
      <c r="K71" s="9">
        <f t="shared" ref="K71:K76" si="22">$B71</f>
        <v>1</v>
      </c>
      <c r="L71" s="9">
        <f>$B71*0.9</f>
        <v>0.9</v>
      </c>
      <c r="M71" s="9">
        <f t="shared" ref="M71:O71" si="23">$B71</f>
        <v>1</v>
      </c>
      <c r="N71" s="9">
        <f t="shared" si="23"/>
        <v>1</v>
      </c>
      <c r="O71" s="9">
        <f t="shared" si="23"/>
        <v>1</v>
      </c>
      <c r="T71" s="21">
        <f>'System Parameters'!E22</f>
        <v>1</v>
      </c>
      <c r="U71" s="21">
        <f>'System Parameters'!F22</f>
        <v>0</v>
      </c>
      <c r="V71" s="21">
        <f>'System Parameters'!G22</f>
        <v>0</v>
      </c>
      <c r="W71" s="9">
        <f>'System Parameters'!H22</f>
        <v>0</v>
      </c>
    </row>
    <row r="72" spans="1:23" ht="13" x14ac:dyDescent="0.15">
      <c r="A72" s="9">
        <f>'System Parameters'!A27</f>
        <v>0</v>
      </c>
      <c r="B72" s="9">
        <f>'System Parameters'!B27</f>
        <v>0</v>
      </c>
      <c r="C72" s="9">
        <f>'System Parameters'!C27</f>
        <v>0</v>
      </c>
      <c r="D72" s="9">
        <f t="shared" si="1"/>
        <v>0</v>
      </c>
      <c r="E72" s="9">
        <f t="shared" si="3"/>
        <v>0</v>
      </c>
      <c r="F72" s="9">
        <f t="shared" si="7"/>
        <v>0</v>
      </c>
      <c r="G72" s="9">
        <f t="shared" si="12"/>
        <v>0</v>
      </c>
      <c r="H72" s="9">
        <f t="shared" si="14"/>
        <v>0</v>
      </c>
      <c r="I72" s="9">
        <f t="shared" si="16"/>
        <v>0</v>
      </c>
      <c r="J72" s="9">
        <f t="shared" si="20"/>
        <v>0</v>
      </c>
      <c r="K72" s="9">
        <f t="shared" si="22"/>
        <v>0</v>
      </c>
      <c r="L72" s="9">
        <f t="shared" ref="L72:O72" si="24">$B72</f>
        <v>0</v>
      </c>
      <c r="M72" s="9">
        <f t="shared" si="24"/>
        <v>0</v>
      </c>
      <c r="N72" s="9">
        <f t="shared" si="24"/>
        <v>0</v>
      </c>
      <c r="O72" s="9">
        <f t="shared" si="24"/>
        <v>0</v>
      </c>
      <c r="T72" s="9">
        <f>'System Parameters'!E27</f>
        <v>0</v>
      </c>
      <c r="U72" s="9">
        <f>'System Parameters'!F27</f>
        <v>0</v>
      </c>
      <c r="V72" s="9">
        <f>'System Parameters'!G27</f>
        <v>0</v>
      </c>
      <c r="W72" s="9">
        <f>'System Parameters'!H27</f>
        <v>0</v>
      </c>
    </row>
    <row r="73" spans="1:23" ht="13" x14ac:dyDescent="0.15">
      <c r="A73" s="9" t="str">
        <f>'System Parameters'!A28</f>
        <v>Radio</v>
      </c>
      <c r="B73" s="9">
        <f>'System Parameters'!B28</f>
        <v>0</v>
      </c>
      <c r="C73" s="9">
        <f>'System Parameters'!C28</f>
        <v>0</v>
      </c>
      <c r="D73" s="9">
        <f t="shared" si="1"/>
        <v>0</v>
      </c>
      <c r="E73" s="9">
        <f t="shared" si="3"/>
        <v>0</v>
      </c>
      <c r="F73" s="9">
        <f t="shared" si="7"/>
        <v>0</v>
      </c>
      <c r="G73" s="9">
        <f t="shared" si="12"/>
        <v>0</v>
      </c>
      <c r="H73" s="9">
        <f t="shared" si="14"/>
        <v>0</v>
      </c>
      <c r="I73" s="9">
        <f t="shared" si="16"/>
        <v>0</v>
      </c>
      <c r="J73" s="9">
        <f t="shared" si="20"/>
        <v>0</v>
      </c>
      <c r="K73" s="9">
        <f t="shared" si="22"/>
        <v>0</v>
      </c>
      <c r="L73" s="9">
        <f t="shared" ref="L73:O73" si="25">$B73</f>
        <v>0</v>
      </c>
      <c r="M73" s="9">
        <f t="shared" si="25"/>
        <v>0</v>
      </c>
      <c r="N73" s="9">
        <f t="shared" si="25"/>
        <v>0</v>
      </c>
      <c r="O73" s="9">
        <f t="shared" si="25"/>
        <v>0</v>
      </c>
      <c r="T73" s="9">
        <f>'System Parameters'!E28</f>
        <v>0</v>
      </c>
      <c r="U73" s="9">
        <f>'System Parameters'!F28</f>
        <v>0</v>
      </c>
      <c r="V73" s="9">
        <f>'System Parameters'!G28</f>
        <v>0</v>
      </c>
      <c r="W73" s="9">
        <f>'System Parameters'!H28</f>
        <v>0</v>
      </c>
    </row>
    <row r="74" spans="1:23" ht="13" x14ac:dyDescent="0.15">
      <c r="A74" s="9" t="str">
        <f>'System Parameters'!A30</f>
        <v>Standby Power</v>
      </c>
      <c r="B74" s="9">
        <f>'System Parameters'!B30</f>
        <v>0</v>
      </c>
      <c r="C74" s="9" t="str">
        <f>'System Parameters'!C30</f>
        <v>mW</v>
      </c>
      <c r="D74" s="9">
        <f t="shared" si="1"/>
        <v>0</v>
      </c>
      <c r="E74" s="9">
        <f t="shared" si="3"/>
        <v>0</v>
      </c>
      <c r="F74" s="9">
        <f t="shared" si="7"/>
        <v>0</v>
      </c>
      <c r="G74" s="9">
        <f t="shared" si="12"/>
        <v>0</v>
      </c>
      <c r="H74" s="9">
        <f t="shared" si="14"/>
        <v>0</v>
      </c>
      <c r="I74" s="9">
        <f t="shared" si="16"/>
        <v>0</v>
      </c>
      <c r="J74" s="9">
        <f t="shared" si="20"/>
        <v>0</v>
      </c>
      <c r="K74" s="9">
        <f t="shared" si="22"/>
        <v>0</v>
      </c>
      <c r="L74" s="9">
        <f t="shared" ref="L74:L76" si="26">$B74</f>
        <v>0</v>
      </c>
      <c r="M74" s="9">
        <f>$B74*0.9</f>
        <v>0</v>
      </c>
      <c r="N74" s="9">
        <f t="shared" ref="N74:O74" si="27">$B74</f>
        <v>0</v>
      </c>
      <c r="O74" s="9">
        <f t="shared" si="27"/>
        <v>0</v>
      </c>
      <c r="T74" s="21">
        <f>'System Parameters'!E30</f>
        <v>0</v>
      </c>
      <c r="U74" s="21">
        <f>'System Parameters'!F30</f>
        <v>0</v>
      </c>
      <c r="V74" s="21">
        <f>'System Parameters'!G30</f>
        <v>0</v>
      </c>
      <c r="W74" s="9">
        <f>'System Parameters'!H30</f>
        <v>0</v>
      </c>
    </row>
    <row r="75" spans="1:23" ht="13" x14ac:dyDescent="0.15">
      <c r="A75" s="9" t="str">
        <f>'System Parameters'!A31</f>
        <v>TX Power</v>
      </c>
      <c r="B75" s="9">
        <f>'System Parameters'!B31</f>
        <v>0</v>
      </c>
      <c r="C75" s="9" t="str">
        <f>'System Parameters'!C31</f>
        <v>mW</v>
      </c>
      <c r="D75" s="9">
        <f t="shared" si="1"/>
        <v>0</v>
      </c>
      <c r="E75" s="9">
        <f t="shared" si="3"/>
        <v>0</v>
      </c>
      <c r="F75" s="9">
        <f t="shared" si="7"/>
        <v>0</v>
      </c>
      <c r="G75" s="9">
        <f t="shared" si="12"/>
        <v>0</v>
      </c>
      <c r="H75" s="9">
        <f t="shared" si="14"/>
        <v>0</v>
      </c>
      <c r="I75" s="9">
        <f t="shared" si="16"/>
        <v>0</v>
      </c>
      <c r="J75" s="9">
        <f t="shared" si="20"/>
        <v>0</v>
      </c>
      <c r="K75" s="9">
        <f t="shared" si="22"/>
        <v>0</v>
      </c>
      <c r="L75" s="9">
        <f t="shared" si="26"/>
        <v>0</v>
      </c>
      <c r="M75" s="9">
        <f t="shared" ref="M75:M76" si="28">$B75</f>
        <v>0</v>
      </c>
      <c r="N75" s="9">
        <f>$B75*0.9</f>
        <v>0</v>
      </c>
      <c r="O75" s="9">
        <f>$B75</f>
        <v>0</v>
      </c>
      <c r="T75" s="21">
        <f>'System Parameters'!E31</f>
        <v>0</v>
      </c>
      <c r="U75" s="21">
        <f>'System Parameters'!F31</f>
        <v>0</v>
      </c>
      <c r="V75" s="21">
        <f>'System Parameters'!G31</f>
        <v>0</v>
      </c>
      <c r="W75" s="9">
        <f>'System Parameters'!H31</f>
        <v>0</v>
      </c>
    </row>
    <row r="76" spans="1:23" ht="13" x14ac:dyDescent="0.15">
      <c r="A76" s="9" t="str">
        <f>'System Parameters'!A32</f>
        <v>RX Power</v>
      </c>
      <c r="B76" s="9">
        <f>'System Parameters'!B32</f>
        <v>0</v>
      </c>
      <c r="C76" s="9" t="str">
        <f>'System Parameters'!C32</f>
        <v>mW</v>
      </c>
      <c r="D76" s="9">
        <f t="shared" si="1"/>
        <v>0</v>
      </c>
      <c r="E76" s="9">
        <f t="shared" si="3"/>
        <v>0</v>
      </c>
      <c r="F76" s="9">
        <f t="shared" si="7"/>
        <v>0</v>
      </c>
      <c r="G76" s="9">
        <f t="shared" si="12"/>
        <v>0</v>
      </c>
      <c r="H76" s="9">
        <f t="shared" si="14"/>
        <v>0</v>
      </c>
      <c r="I76" s="9">
        <f t="shared" si="16"/>
        <v>0</v>
      </c>
      <c r="J76" s="9">
        <f t="shared" si="20"/>
        <v>0</v>
      </c>
      <c r="K76" s="9">
        <f t="shared" si="22"/>
        <v>0</v>
      </c>
      <c r="L76" s="9">
        <f t="shared" si="26"/>
        <v>0</v>
      </c>
      <c r="M76" s="9">
        <f t="shared" si="28"/>
        <v>0</v>
      </c>
      <c r="N76" s="9">
        <f>$B76</f>
        <v>0</v>
      </c>
      <c r="O76" s="9">
        <f>$B76*0.9</f>
        <v>0</v>
      </c>
      <c r="T76" s="21">
        <f>'System Parameters'!E32</f>
        <v>0</v>
      </c>
      <c r="U76" s="21">
        <f>'System Parameters'!F32</f>
        <v>0</v>
      </c>
      <c r="V76" s="21">
        <f>'System Parameters'!G32</f>
        <v>0</v>
      </c>
      <c r="W76" s="9">
        <f>'System Parameters'!H32</f>
        <v>0</v>
      </c>
    </row>
    <row r="77" spans="1:23" ht="13" x14ac:dyDescent="0.15">
      <c r="A77" s="9">
        <f>'System Parameters'!A33</f>
        <v>0</v>
      </c>
      <c r="B77" s="9">
        <f>'System Parameters'!B33</f>
        <v>0</v>
      </c>
      <c r="C77" s="9">
        <f>'System Parameters'!C33</f>
        <v>0</v>
      </c>
      <c r="D77" s="9">
        <f>'System Parameters'!D33</f>
        <v>0</v>
      </c>
      <c r="T77" s="9">
        <f>'System Parameters'!E33</f>
        <v>0</v>
      </c>
      <c r="U77" s="9">
        <f>'System Parameters'!F33</f>
        <v>0</v>
      </c>
      <c r="V77" s="9">
        <f>'System Parameters'!G33</f>
        <v>0</v>
      </c>
      <c r="W77" s="9">
        <f>'System Parameters'!H33</f>
        <v>0</v>
      </c>
    </row>
    <row r="78" spans="1:23" ht="13" x14ac:dyDescent="0.15">
      <c r="A78" s="9">
        <f>'System Parameters'!A34</f>
        <v>0</v>
      </c>
      <c r="B78" s="9">
        <f>'System Parameters'!B34</f>
        <v>0</v>
      </c>
      <c r="C78" s="9">
        <f>'System Parameters'!C34</f>
        <v>0</v>
      </c>
      <c r="D78" s="9">
        <f>'System Parameters'!D34</f>
        <v>0</v>
      </c>
      <c r="T78" s="9">
        <f>'System Parameters'!E34</f>
        <v>20</v>
      </c>
      <c r="U78" s="9">
        <f>'System Parameters'!F34</f>
        <v>2</v>
      </c>
      <c r="V78" s="9">
        <f>'System Parameters'!G34</f>
        <v>2</v>
      </c>
      <c r="W78" s="9" t="str">
        <f>'System Parameters'!H34</f>
        <v>hours/day typical usage</v>
      </c>
    </row>
    <row r="79" spans="1:23" ht="13" x14ac:dyDescent="0.15">
      <c r="A79" s="9" t="str">
        <f>'System Parameters'!A35</f>
        <v>Battery</v>
      </c>
      <c r="B79" s="9">
        <f>'System Parameters'!B35</f>
        <v>0</v>
      </c>
      <c r="C79" s="9">
        <f>'System Parameters'!C35</f>
        <v>0</v>
      </c>
      <c r="D79" s="9">
        <f>'System Parameters'!D35</f>
        <v>0</v>
      </c>
      <c r="T79" s="9">
        <f>'System Parameters'!E35</f>
        <v>0</v>
      </c>
      <c r="U79" s="9">
        <f>'System Parameters'!F35</f>
        <v>0</v>
      </c>
      <c r="V79" s="9">
        <f>'System Parameters'!G35</f>
        <v>0</v>
      </c>
      <c r="W79" s="9">
        <f>'System Parameters'!H35</f>
        <v>0</v>
      </c>
    </row>
    <row r="80" spans="1:23" ht="13" x14ac:dyDescent="0.15">
      <c r="A80" s="9" t="str">
        <f>'System Parameters'!A36</f>
        <v>Capacity</v>
      </c>
      <c r="B80" s="9">
        <f>'System Parameters'!B36</f>
        <v>1200</v>
      </c>
      <c r="C80" s="9" t="str">
        <f>'System Parameters'!C36</f>
        <v>mAh</v>
      </c>
      <c r="D80" s="9">
        <f>'System Parameters'!D36</f>
        <v>0</v>
      </c>
      <c r="T80" s="9">
        <f>'System Parameters'!E36</f>
        <v>0</v>
      </c>
      <c r="U80" s="9">
        <f>'System Parameters'!F36</f>
        <v>0</v>
      </c>
      <c r="V80" s="9">
        <f>'System Parameters'!G36</f>
        <v>0</v>
      </c>
      <c r="W80" s="9">
        <f>'System Parameters'!H36</f>
        <v>0</v>
      </c>
    </row>
    <row r="81" spans="1:23" ht="13" x14ac:dyDescent="0.15">
      <c r="A81" s="9" t="str">
        <f>'System Parameters'!A37</f>
        <v>Nominal Voltage</v>
      </c>
      <c r="B81" s="9">
        <f>'System Parameters'!B37</f>
        <v>3.7</v>
      </c>
      <c r="C81" s="9" t="str">
        <f>'System Parameters'!C37</f>
        <v>V</v>
      </c>
      <c r="D81" s="9">
        <f>'System Parameters'!D37</f>
        <v>0</v>
      </c>
      <c r="T81" s="9">
        <f>'System Parameters'!E37</f>
        <v>0</v>
      </c>
      <c r="U81" s="9">
        <f>'System Parameters'!F37</f>
        <v>0</v>
      </c>
      <c r="V81" s="9">
        <f>'System Parameters'!G37</f>
        <v>0</v>
      </c>
      <c r="W81" s="9">
        <f>'System Parameters'!H37</f>
        <v>0</v>
      </c>
    </row>
    <row r="82" spans="1:23" ht="13" x14ac:dyDescent="0.15">
      <c r="A82" s="9" t="str">
        <f>'System Parameters'!A38</f>
        <v>Regulator Efficiency</v>
      </c>
      <c r="B82" s="21">
        <f>'System Parameters'!B38</f>
        <v>0.9</v>
      </c>
      <c r="C82" s="9">
        <f>'System Parameters'!C38</f>
        <v>0</v>
      </c>
      <c r="D82" s="9">
        <f>'System Parameters'!D38</f>
        <v>0</v>
      </c>
      <c r="T82" s="9">
        <f>'System Parameters'!E38</f>
        <v>0</v>
      </c>
      <c r="U82" s="9">
        <f>'System Parameters'!F38</f>
        <v>0</v>
      </c>
      <c r="V82" s="9">
        <f>'System Parameters'!G38</f>
        <v>0</v>
      </c>
      <c r="W82" s="9">
        <f>'System Parameters'!H38</f>
        <v>0</v>
      </c>
    </row>
    <row r="83" spans="1:23" ht="13" x14ac:dyDescent="0.15">
      <c r="A83" s="9">
        <f>'System Parameters'!A39</f>
        <v>0</v>
      </c>
      <c r="B83" s="9">
        <f>'System Parameters'!B39</f>
        <v>0</v>
      </c>
      <c r="C83" s="9">
        <f>'System Parameters'!C39</f>
        <v>0</v>
      </c>
      <c r="D83" s="9">
        <f>'System Parameters'!D39</f>
        <v>0</v>
      </c>
      <c r="O83" s="9">
        <f>'System Parameters'!E39</f>
        <v>0</v>
      </c>
      <c r="P83" s="9">
        <f>'System Parameters'!F39</f>
        <v>0</v>
      </c>
      <c r="Q83" s="9">
        <f>'System Parameters'!G39</f>
        <v>0</v>
      </c>
      <c r="R83" s="9">
        <f>'System Parameters'!H39</f>
        <v>0</v>
      </c>
      <c r="S83" s="9">
        <f>'System Parameters'!I39</f>
        <v>0</v>
      </c>
      <c r="T83" s="9">
        <f>'System Parameters'!J39</f>
        <v>0</v>
      </c>
      <c r="U83" s="9" t="e">
        <f t="shared" ref="U83:V83" si="29">#REF!</f>
        <v>#REF!</v>
      </c>
      <c r="V83" s="9" t="e">
        <f t="shared" si="29"/>
        <v>#REF!</v>
      </c>
    </row>
    <row r="84" spans="1:23" ht="13" x14ac:dyDescent="0.15">
      <c r="A84" s="9">
        <f>'System Parameters'!A40</f>
        <v>0</v>
      </c>
      <c r="B84" s="9">
        <f>'System Parameters'!B40</f>
        <v>0</v>
      </c>
      <c r="C84" s="9">
        <f>'System Parameters'!C40</f>
        <v>0</v>
      </c>
      <c r="D84" s="9">
        <f>'System Parameters'!D40</f>
        <v>0</v>
      </c>
      <c r="O84" s="9">
        <f>'System Parameters'!E40</f>
        <v>0</v>
      </c>
      <c r="P84" s="9">
        <f>'System Parameters'!F40</f>
        <v>0</v>
      </c>
      <c r="Q84" s="9">
        <f>'System Parameters'!G40</f>
        <v>0</v>
      </c>
      <c r="R84" s="9">
        <f>'System Parameters'!H40</f>
        <v>0</v>
      </c>
      <c r="S84" s="9">
        <f>'System Parameters'!I40</f>
        <v>0</v>
      </c>
      <c r="T84" s="9">
        <f>'System Parameters'!J40</f>
        <v>0</v>
      </c>
      <c r="U84" s="9" t="e">
        <f t="shared" ref="U84:V84" si="30">#REF!</f>
        <v>#REF!</v>
      </c>
      <c r="V84" s="9" t="e">
        <f t="shared" si="30"/>
        <v>#REF!</v>
      </c>
    </row>
    <row r="85" spans="1:23" ht="13" x14ac:dyDescent="0.15">
      <c r="A85" s="9">
        <f>'System Parameters'!A41</f>
        <v>0</v>
      </c>
      <c r="B85" s="9">
        <f>'System Parameters'!K28</f>
        <v>0</v>
      </c>
      <c r="C85" s="9">
        <f>'System Parameters'!L28</f>
        <v>0</v>
      </c>
      <c r="D85" s="9">
        <f>'System Parameters'!M28</f>
        <v>0</v>
      </c>
      <c r="O85" s="9">
        <f>'System Parameters'!N28</f>
        <v>0</v>
      </c>
      <c r="P85" s="9">
        <f>'System Parameters'!O28</f>
        <v>0</v>
      </c>
      <c r="Q85" s="9">
        <f>'System Parameters'!P28</f>
        <v>0</v>
      </c>
      <c r="R85" s="9">
        <f>'System Parameters'!Q28</f>
        <v>0</v>
      </c>
      <c r="S85" s="9">
        <f>'System Parameters'!I41</f>
        <v>0</v>
      </c>
      <c r="T85" s="9">
        <f>'System Parameters'!J41</f>
        <v>0</v>
      </c>
      <c r="U85" s="9" t="e">
        <f t="shared" ref="U85:V85" si="31">#REF!</f>
        <v>#REF!</v>
      </c>
      <c r="V85" s="9" t="e">
        <f t="shared" si="31"/>
        <v>#REF!</v>
      </c>
    </row>
    <row r="86" spans="1:23" ht="13" x14ac:dyDescent="0.15">
      <c r="A86" s="9" t="str">
        <f>'System Parameters'!A42</f>
        <v xml:space="preserve">REFLECTIONS : WHAT DID YOU LEARN FROM ANALYZING YOUR POWER.  TALK ABOUT SOME POTENTIAL TRADEOFFS. </v>
      </c>
      <c r="B86" s="9">
        <f>'System Parameters'!K29</f>
        <v>0</v>
      </c>
      <c r="C86" s="9" t="e">
        <f t="shared" ref="C86:D86" si="32">#REF!</f>
        <v>#REF!</v>
      </c>
      <c r="D86" s="9" t="e">
        <f t="shared" si="32"/>
        <v>#REF!</v>
      </c>
      <c r="O86" s="9" t="e">
        <f t="shared" ref="O86:Q86" si="33">#REF!</f>
        <v>#REF!</v>
      </c>
      <c r="P86" s="9" t="e">
        <f t="shared" si="33"/>
        <v>#REF!</v>
      </c>
      <c r="Q86" s="9" t="e">
        <f t="shared" si="33"/>
        <v>#REF!</v>
      </c>
      <c r="R86" s="9">
        <f>'System Parameters'!Q29</f>
        <v>0</v>
      </c>
      <c r="S86" s="9">
        <f>'System Parameters'!I42</f>
        <v>0</v>
      </c>
      <c r="T86" s="9">
        <f>'System Parameters'!J42</f>
        <v>0</v>
      </c>
      <c r="U86" s="9" t="e">
        <f t="shared" ref="U86:V86" si="34">#REF!</f>
        <v>#REF!</v>
      </c>
      <c r="V86" s="9" t="e">
        <f t="shared" si="34"/>
        <v>#REF!</v>
      </c>
    </row>
    <row r="87" spans="1:23" ht="13" x14ac:dyDescent="0.15">
      <c r="A87" s="9" t="str">
        <f>'System Parameters'!L29</f>
        <v>Total power in profile (mw)</v>
      </c>
      <c r="B87" s="9">
        <f>'System Parameters'!M29</f>
        <v>0</v>
      </c>
      <c r="C87" s="9">
        <f>'System Parameters'!N29</f>
        <v>0</v>
      </c>
      <c r="R87" s="9">
        <f>'System Parameters'!Q30</f>
        <v>0</v>
      </c>
      <c r="S87" s="9">
        <f>'System Parameters'!I43</f>
        <v>0</v>
      </c>
      <c r="T87" s="9">
        <f>'System Parameters'!J43</f>
        <v>0</v>
      </c>
      <c r="U87" s="9">
        <f>'System Parameters'!K43</f>
        <v>0</v>
      </c>
      <c r="V87" s="9">
        <f>'System Parameters'!L43</f>
        <v>0</v>
      </c>
    </row>
    <row r="88" spans="1:23" ht="13" x14ac:dyDescent="0.15">
      <c r="A88" s="9" t="str">
        <f>'System Parameters'!L30</f>
        <v>"off"</v>
      </c>
      <c r="B88" s="9">
        <f>SUMPRODUCT(B56:B76, $T56:$T76)</f>
        <v>2</v>
      </c>
      <c r="C88" s="9" t="str">
        <f>'System Parameters'!N30</f>
        <v>mW</v>
      </c>
      <c r="D88" s="9">
        <f t="shared" ref="D88:O88" si="35">SUMPRODUCT(D56:D76, $T56:$T76)</f>
        <v>2</v>
      </c>
      <c r="E88" s="9">
        <f t="shared" si="35"/>
        <v>2</v>
      </c>
      <c r="F88" s="9">
        <f t="shared" si="35"/>
        <v>1.9</v>
      </c>
      <c r="G88" s="9">
        <f t="shared" si="35"/>
        <v>2</v>
      </c>
      <c r="H88" s="9">
        <f t="shared" si="35"/>
        <v>2</v>
      </c>
      <c r="I88" s="9">
        <f t="shared" si="35"/>
        <v>2</v>
      </c>
      <c r="J88" s="9">
        <f t="shared" si="35"/>
        <v>2</v>
      </c>
      <c r="K88" s="9">
        <f t="shared" si="35"/>
        <v>2</v>
      </c>
      <c r="L88" s="9">
        <f t="shared" si="35"/>
        <v>1.9</v>
      </c>
      <c r="M88" s="9">
        <f t="shared" si="35"/>
        <v>2</v>
      </c>
      <c r="N88" s="9">
        <f t="shared" si="35"/>
        <v>2</v>
      </c>
      <c r="O88" s="9">
        <f t="shared" si="35"/>
        <v>2</v>
      </c>
      <c r="R88" s="9">
        <f>'System Parameters'!Q31</f>
        <v>0</v>
      </c>
      <c r="S88" s="9">
        <f>'System Parameters'!I44</f>
        <v>0</v>
      </c>
      <c r="T88" s="9">
        <f>'System Parameters'!J44</f>
        <v>0</v>
      </c>
      <c r="U88" s="9">
        <f>'System Parameters'!K44</f>
        <v>0</v>
      </c>
      <c r="V88" s="9">
        <f>'System Parameters'!L44</f>
        <v>0</v>
      </c>
    </row>
    <row r="89" spans="1:23" ht="13" x14ac:dyDescent="0.15">
      <c r="A89" s="9" t="str">
        <f>'System Parameters'!L31</f>
        <v>"sensing"</v>
      </c>
      <c r="B89" s="9">
        <f>SUMPRODUCT(B56:B76,$U56:$U76)</f>
        <v>334.05</v>
      </c>
      <c r="C89" s="9" t="str">
        <f>'System Parameters'!N31</f>
        <v>mW</v>
      </c>
      <c r="D89" s="9">
        <f t="shared" ref="D89:O89" si="36">SUMPRODUCT(D56:D76,$U56:$U76)</f>
        <v>312.69</v>
      </c>
      <c r="E89" s="9">
        <f t="shared" si="36"/>
        <v>328.53000000000003</v>
      </c>
      <c r="F89" s="9">
        <f t="shared" si="36"/>
        <v>334.05</v>
      </c>
      <c r="G89" s="9">
        <f t="shared" si="36"/>
        <v>334.02500000000003</v>
      </c>
      <c r="H89" s="9">
        <f t="shared" si="36"/>
        <v>334.05</v>
      </c>
      <c r="I89" s="9">
        <f t="shared" si="36"/>
        <v>334.05</v>
      </c>
      <c r="J89" s="9">
        <f t="shared" si="36"/>
        <v>334.05</v>
      </c>
      <c r="K89" s="9">
        <f t="shared" si="36"/>
        <v>327.55</v>
      </c>
      <c r="L89" s="9">
        <f t="shared" si="36"/>
        <v>334.05</v>
      </c>
      <c r="M89" s="9">
        <f t="shared" si="36"/>
        <v>334.05</v>
      </c>
      <c r="N89" s="9">
        <f t="shared" si="36"/>
        <v>334.05</v>
      </c>
      <c r="O89" s="9">
        <f t="shared" si="36"/>
        <v>334.05</v>
      </c>
      <c r="R89" s="9">
        <f>'System Parameters'!Q32</f>
        <v>0</v>
      </c>
      <c r="S89" s="9">
        <f>'System Parameters'!I45</f>
        <v>0</v>
      </c>
      <c r="T89" s="9">
        <f>'System Parameters'!J45</f>
        <v>0</v>
      </c>
      <c r="U89" s="9">
        <f>'System Parameters'!K45</f>
        <v>0</v>
      </c>
      <c r="V89" s="9">
        <f>'System Parameters'!L45</f>
        <v>0</v>
      </c>
    </row>
    <row r="90" spans="1:23" ht="13" x14ac:dyDescent="0.15">
      <c r="A90" s="9" t="str">
        <f>'System Parameters'!L32</f>
        <v>"interactive"</v>
      </c>
      <c r="B90" s="9">
        <f>SUMPRODUCT(B56:B76, $V56:$V76)</f>
        <v>1253.6500000000001</v>
      </c>
      <c r="C90" s="9" t="str">
        <f>'System Parameters'!N32</f>
        <v>mW</v>
      </c>
      <c r="D90" s="9">
        <f t="shared" ref="D90:O90" si="37">SUMPRODUCT(D56:D76, $V56:$V76)</f>
        <v>1189.5700000000002</v>
      </c>
      <c r="E90" s="9">
        <f t="shared" si="37"/>
        <v>1250.8899999999999</v>
      </c>
      <c r="F90" s="9">
        <f t="shared" si="37"/>
        <v>1253.6500000000001</v>
      </c>
      <c r="G90" s="9">
        <f t="shared" si="37"/>
        <v>1253.625</v>
      </c>
      <c r="H90" s="9">
        <f t="shared" si="37"/>
        <v>1253.6500000000001</v>
      </c>
      <c r="I90" s="9">
        <f t="shared" si="37"/>
        <v>1253.6500000000001</v>
      </c>
      <c r="J90" s="9">
        <f t="shared" si="37"/>
        <v>1253.6500000000001</v>
      </c>
      <c r="K90" s="9">
        <f t="shared" si="37"/>
        <v>1195.1500000000001</v>
      </c>
      <c r="L90" s="9">
        <f t="shared" si="37"/>
        <v>1253.6500000000001</v>
      </c>
      <c r="M90" s="9">
        <f t="shared" si="37"/>
        <v>1253.6500000000001</v>
      </c>
      <c r="N90" s="9">
        <f t="shared" si="37"/>
        <v>1253.6500000000001</v>
      </c>
      <c r="O90" s="9">
        <f t="shared" si="37"/>
        <v>1253.6500000000001</v>
      </c>
      <c r="R90" s="9">
        <f>'System Parameters'!Q33</f>
        <v>0</v>
      </c>
      <c r="S90" s="9">
        <f>'System Parameters'!I46</f>
        <v>0</v>
      </c>
      <c r="T90" s="9">
        <f>'System Parameters'!J46</f>
        <v>0</v>
      </c>
      <c r="U90" s="9">
        <f>'System Parameters'!K46</f>
        <v>0</v>
      </c>
      <c r="V90" s="9">
        <f>'System Parameters'!L46</f>
        <v>0</v>
      </c>
    </row>
    <row r="91" spans="1:23" ht="13" x14ac:dyDescent="0.15">
      <c r="A91" s="9">
        <f>'System Parameters'!L33</f>
        <v>0</v>
      </c>
      <c r="B91" s="9">
        <f>'System Parameters'!M33</f>
        <v>0</v>
      </c>
      <c r="C91" s="9">
        <f>'System Parameters'!N33</f>
        <v>0</v>
      </c>
      <c r="D91" s="9">
        <f>'System Parameters'!O33</f>
        <v>0</v>
      </c>
      <c r="E91" s="9">
        <f>'System Parameters'!P33</f>
        <v>0</v>
      </c>
      <c r="F91" s="9">
        <f>'System Parameters'!Q34</f>
        <v>0</v>
      </c>
      <c r="G91" s="9">
        <f>'System Parameters'!I47</f>
        <v>0</v>
      </c>
      <c r="H91" s="9">
        <f>'System Parameters'!J47</f>
        <v>0</v>
      </c>
      <c r="I91" s="9">
        <f>'System Parameters'!K47</f>
        <v>0</v>
      </c>
      <c r="J91" s="9">
        <f>'System Parameters'!L47</f>
        <v>0</v>
      </c>
      <c r="K91" s="9">
        <f>'System Parameters'!M47</f>
        <v>0</v>
      </c>
      <c r="L91" s="9">
        <f>'System Parameters'!N47</f>
        <v>0</v>
      </c>
      <c r="M91" s="9">
        <f>'System Parameters'!O47</f>
        <v>0</v>
      </c>
      <c r="N91" s="9">
        <f>'System Parameters'!P47</f>
        <v>0</v>
      </c>
      <c r="O91" s="9">
        <f>'System Parameters'!Q47</f>
        <v>0</v>
      </c>
      <c r="R91" s="9">
        <f>'System Parameters'!Q34</f>
        <v>0</v>
      </c>
      <c r="S91" s="9">
        <f>'System Parameters'!I47</f>
        <v>0</v>
      </c>
      <c r="T91" s="9">
        <f>'System Parameters'!J47</f>
        <v>0</v>
      </c>
      <c r="U91" s="9">
        <f>'System Parameters'!K47</f>
        <v>0</v>
      </c>
      <c r="V91" s="9">
        <f>'System Parameters'!L47</f>
        <v>0</v>
      </c>
    </row>
    <row r="92" spans="1:23" ht="13" x14ac:dyDescent="0.15">
      <c r="A92" s="9" t="str">
        <f>'System Parameters'!L34</f>
        <v>Effective Battery Capacity</v>
      </c>
      <c r="B92" s="9">
        <f>'System Parameters'!M34</f>
        <v>0</v>
      </c>
      <c r="C92" s="9">
        <f>'System Parameters'!N34</f>
        <v>0</v>
      </c>
      <c r="D92" s="9">
        <f>'System Parameters'!O34</f>
        <v>0</v>
      </c>
      <c r="E92" s="9">
        <f>'System Parameters'!P34</f>
        <v>0</v>
      </c>
      <c r="F92" s="9">
        <f>'System Parameters'!Q35</f>
        <v>0</v>
      </c>
      <c r="G92" s="9">
        <f>'System Parameters'!I48</f>
        <v>0</v>
      </c>
      <c r="H92" s="9">
        <f>'System Parameters'!J48</f>
        <v>0</v>
      </c>
      <c r="I92" s="9">
        <f>'System Parameters'!K48</f>
        <v>0</v>
      </c>
      <c r="J92" s="9">
        <f>'System Parameters'!L48</f>
        <v>0</v>
      </c>
      <c r="K92" s="9">
        <f>'System Parameters'!M48</f>
        <v>0</v>
      </c>
      <c r="L92" s="9">
        <f>'System Parameters'!N48</f>
        <v>0</v>
      </c>
      <c r="M92" s="9">
        <f>'System Parameters'!O48</f>
        <v>0</v>
      </c>
      <c r="N92" s="9">
        <f>'System Parameters'!P48</f>
        <v>0</v>
      </c>
      <c r="O92" s="9">
        <f>'System Parameters'!Q48</f>
        <v>0</v>
      </c>
      <c r="P92" s="9">
        <f>'System Parameters'!O34</f>
        <v>0</v>
      </c>
      <c r="Q92" s="9">
        <f>'System Parameters'!P34</f>
        <v>0</v>
      </c>
      <c r="R92" s="9">
        <f>'System Parameters'!Q35</f>
        <v>0</v>
      </c>
      <c r="S92" s="9">
        <f>'System Parameters'!I48</f>
        <v>0</v>
      </c>
      <c r="T92" s="9">
        <f>'System Parameters'!J48</f>
        <v>0</v>
      </c>
      <c r="U92" s="9">
        <f>'System Parameters'!K48</f>
        <v>0</v>
      </c>
      <c r="V92" s="9">
        <f>'System Parameters'!L48</f>
        <v>0</v>
      </c>
    </row>
    <row r="93" spans="1:23" ht="13" x14ac:dyDescent="0.15">
      <c r="A93" s="9">
        <f>'System Parameters'!L35</f>
        <v>0</v>
      </c>
      <c r="B93" s="9">
        <f>B80*B81*B82</f>
        <v>3996</v>
      </c>
      <c r="C93" s="9" t="str">
        <f>'System Parameters'!N35</f>
        <v>mW*h</v>
      </c>
      <c r="D93" s="9">
        <f t="shared" ref="D93:O93" si="38">$B93</f>
        <v>3996</v>
      </c>
      <c r="E93" s="9">
        <f t="shared" si="38"/>
        <v>3996</v>
      </c>
      <c r="F93" s="9">
        <f t="shared" si="38"/>
        <v>3996</v>
      </c>
      <c r="G93" s="9">
        <f t="shared" si="38"/>
        <v>3996</v>
      </c>
      <c r="H93" s="9">
        <f t="shared" si="38"/>
        <v>3996</v>
      </c>
      <c r="I93" s="9">
        <f t="shared" si="38"/>
        <v>3996</v>
      </c>
      <c r="J93" s="9">
        <f t="shared" si="38"/>
        <v>3996</v>
      </c>
      <c r="K93" s="9">
        <f t="shared" si="38"/>
        <v>3996</v>
      </c>
      <c r="L93" s="9">
        <f t="shared" si="38"/>
        <v>3996</v>
      </c>
      <c r="M93" s="9">
        <f t="shared" si="38"/>
        <v>3996</v>
      </c>
      <c r="N93" s="9">
        <f t="shared" si="38"/>
        <v>3996</v>
      </c>
      <c r="O93" s="9">
        <f t="shared" si="38"/>
        <v>3996</v>
      </c>
      <c r="P93" s="9">
        <f>'System Parameters'!O35</f>
        <v>0</v>
      </c>
      <c r="Q93" s="9">
        <f>'System Parameters'!P35</f>
        <v>0</v>
      </c>
      <c r="R93" s="9">
        <f>'System Parameters'!Q36</f>
        <v>0</v>
      </c>
      <c r="S93" s="9">
        <f>'System Parameters'!I49</f>
        <v>0</v>
      </c>
      <c r="T93" s="9">
        <f>'System Parameters'!J49</f>
        <v>0</v>
      </c>
      <c r="U93" s="9">
        <f>'System Parameters'!K49</f>
        <v>0</v>
      </c>
      <c r="V93" s="9">
        <f>'System Parameters'!L49</f>
        <v>0</v>
      </c>
    </row>
    <row r="94" spans="1:23" ht="13" x14ac:dyDescent="0.15">
      <c r="A94" s="9">
        <f>'System Parameters'!L36</f>
        <v>0</v>
      </c>
      <c r="B94" s="9">
        <f>'System Parameters'!M36</f>
        <v>0</v>
      </c>
      <c r="C94" s="9">
        <f>'System Parameters'!N36</f>
        <v>0</v>
      </c>
      <c r="D94" s="9">
        <f>'System Parameters'!O36</f>
        <v>0</v>
      </c>
      <c r="E94" s="9">
        <f>'System Parameters'!P36</f>
        <v>0</v>
      </c>
      <c r="F94" s="9">
        <f>'System Parameters'!Q37</f>
        <v>0</v>
      </c>
      <c r="G94" s="9">
        <f>'System Parameters'!I50</f>
        <v>0</v>
      </c>
      <c r="H94" s="9">
        <f>'System Parameters'!J50</f>
        <v>0</v>
      </c>
      <c r="I94" s="9">
        <f>'System Parameters'!K50</f>
        <v>0</v>
      </c>
      <c r="J94" s="9">
        <f>'System Parameters'!L50</f>
        <v>0</v>
      </c>
      <c r="K94" s="9">
        <f>'System Parameters'!M50</f>
        <v>0</v>
      </c>
      <c r="L94" s="9">
        <f>'System Parameters'!N50</f>
        <v>0</v>
      </c>
      <c r="M94" s="9">
        <f>'System Parameters'!O50</f>
        <v>0</v>
      </c>
      <c r="N94" s="9">
        <f>'System Parameters'!P50</f>
        <v>0</v>
      </c>
      <c r="O94" s="9">
        <f>'System Parameters'!Q50</f>
        <v>0</v>
      </c>
      <c r="P94" s="9">
        <f>'System Parameters'!O36</f>
        <v>0</v>
      </c>
      <c r="Q94" s="9">
        <f>'System Parameters'!P36</f>
        <v>0</v>
      </c>
      <c r="R94" s="9">
        <f>'System Parameters'!Q37</f>
        <v>0</v>
      </c>
      <c r="S94" s="9">
        <f>'System Parameters'!I50</f>
        <v>0</v>
      </c>
      <c r="T94" s="9">
        <f>'System Parameters'!J50</f>
        <v>0</v>
      </c>
      <c r="U94" s="9">
        <f>'System Parameters'!K50</f>
        <v>0</v>
      </c>
      <c r="V94" s="9">
        <f>'System Parameters'!L50</f>
        <v>0</v>
      </c>
    </row>
    <row r="95" spans="1:23" ht="13" x14ac:dyDescent="0.15">
      <c r="A95" s="9" t="str">
        <f>'System Parameters'!L37</f>
        <v>Days of Use</v>
      </c>
      <c r="B95" s="9">
        <f>B93/($T78*B88+$U78*B89+$V78*B90)</f>
        <v>1.2427691733532376</v>
      </c>
      <c r="C95" s="9" t="str">
        <f>'System Parameters'!N37</f>
        <v>days</v>
      </c>
      <c r="D95" s="9">
        <f t="shared" ref="D95:O95" si="39">D93/($T78*D88+$U78*D89+$V78*D90)</f>
        <v>1.3125221709826178</v>
      </c>
      <c r="E95" s="9">
        <f t="shared" si="39"/>
        <v>1.2492028360280603</v>
      </c>
      <c r="F95" s="9">
        <f t="shared" si="39"/>
        <v>1.2435426650899359</v>
      </c>
      <c r="G95" s="9">
        <f t="shared" si="39"/>
        <v>1.2428078250863059</v>
      </c>
      <c r="H95" s="9">
        <f t="shared" si="39"/>
        <v>1.2427691733532376</v>
      </c>
      <c r="I95" s="9">
        <f t="shared" si="39"/>
        <v>1.2427691733532376</v>
      </c>
      <c r="J95" s="9">
        <f t="shared" si="39"/>
        <v>1.2427691733532376</v>
      </c>
      <c r="K95" s="9">
        <f t="shared" si="39"/>
        <v>1.2951319115835871</v>
      </c>
      <c r="L95" s="9">
        <f t="shared" si="39"/>
        <v>1.2435426650899359</v>
      </c>
      <c r="M95" s="9">
        <f t="shared" si="39"/>
        <v>1.2427691733532376</v>
      </c>
      <c r="N95" s="9">
        <f t="shared" si="39"/>
        <v>1.2427691733532376</v>
      </c>
      <c r="O95" s="9">
        <f t="shared" si="39"/>
        <v>1.2427691733532376</v>
      </c>
      <c r="P95" s="9">
        <f>'System Parameters'!O37</f>
        <v>0</v>
      </c>
      <c r="Q95" s="9">
        <f>'System Parameters'!P37</f>
        <v>0</v>
      </c>
      <c r="R95" s="9">
        <f>'System Parameters'!Q38</f>
        <v>0</v>
      </c>
      <c r="S95" s="9">
        <f>'System Parameters'!I51</f>
        <v>0</v>
      </c>
      <c r="T95" s="9">
        <f>'System Parameters'!J51</f>
        <v>0</v>
      </c>
      <c r="U95" s="9">
        <f>'System Parameters'!K51</f>
        <v>0</v>
      </c>
      <c r="V95" s="9">
        <f>'System Parameters'!L51</f>
        <v>0</v>
      </c>
    </row>
    <row r="96" spans="1:23" ht="13" x14ac:dyDescent="0.15">
      <c r="A96" s="9" t="str">
        <f>'System Parameters'!L38</f>
        <v>Hours of Use</v>
      </c>
      <c r="B96" s="9">
        <f>B95*24</f>
        <v>29.826460160477701</v>
      </c>
      <c r="C96" s="9" t="str">
        <f>'System Parameters'!N38</f>
        <v>hours</v>
      </c>
      <c r="D96" s="9">
        <f t="shared" ref="D96:O96" si="40">D95*24</f>
        <v>31.500532103582827</v>
      </c>
      <c r="E96" s="9">
        <f t="shared" si="40"/>
        <v>29.980868064673444</v>
      </c>
      <c r="F96" s="9">
        <f t="shared" si="40"/>
        <v>29.845023962158464</v>
      </c>
      <c r="G96" s="9">
        <f t="shared" si="40"/>
        <v>29.827387802071343</v>
      </c>
      <c r="H96" s="9">
        <f t="shared" si="40"/>
        <v>29.826460160477701</v>
      </c>
      <c r="I96" s="9">
        <f t="shared" si="40"/>
        <v>29.826460160477701</v>
      </c>
      <c r="J96" s="9">
        <f t="shared" si="40"/>
        <v>29.826460160477701</v>
      </c>
      <c r="K96" s="9">
        <f t="shared" si="40"/>
        <v>31.083165878006092</v>
      </c>
      <c r="L96" s="9">
        <f t="shared" si="40"/>
        <v>29.845023962158464</v>
      </c>
      <c r="M96" s="9">
        <f t="shared" si="40"/>
        <v>29.826460160477701</v>
      </c>
      <c r="N96" s="9">
        <f t="shared" si="40"/>
        <v>29.826460160477701</v>
      </c>
      <c r="O96" s="9">
        <f t="shared" si="40"/>
        <v>29.826460160477701</v>
      </c>
      <c r="P96" s="9">
        <f>'System Parameters'!O38</f>
        <v>0</v>
      </c>
      <c r="Q96" s="9">
        <f>'System Parameters'!P38</f>
        <v>0</v>
      </c>
      <c r="R96" s="9">
        <f>'System Parameters'!Q39</f>
        <v>0</v>
      </c>
      <c r="S96" s="9">
        <f>'System Parameters'!I52</f>
        <v>0</v>
      </c>
      <c r="T96" s="9">
        <f>'System Parameters'!J52</f>
        <v>0</v>
      </c>
      <c r="U96" s="9">
        <f>'System Parameters'!K52</f>
        <v>0</v>
      </c>
      <c r="V96" s="9">
        <f>'System Parameters'!L52</f>
        <v>0</v>
      </c>
    </row>
    <row r="97" spans="1:22" ht="13" x14ac:dyDescent="0.15">
      <c r="A97" s="9">
        <f>'System Parameters'!A53</f>
        <v>0</v>
      </c>
      <c r="B97" s="9">
        <f>'System Parameters'!K40</f>
        <v>0</v>
      </c>
      <c r="C97" s="9">
        <f>'System Parameters'!L40</f>
        <v>0</v>
      </c>
      <c r="D97" s="9">
        <f>'System Parameters'!M40</f>
        <v>0</v>
      </c>
      <c r="O97" s="9">
        <f>'System Parameters'!N40</f>
        <v>0</v>
      </c>
      <c r="P97" s="9">
        <f>'System Parameters'!O40</f>
        <v>0</v>
      </c>
      <c r="Q97" s="9">
        <f>'System Parameters'!P40</f>
        <v>0</v>
      </c>
      <c r="R97" s="9">
        <f>'System Parameters'!Q40</f>
        <v>0</v>
      </c>
      <c r="S97" s="9">
        <f>'System Parameters'!I53</f>
        <v>0</v>
      </c>
      <c r="T97" s="9">
        <f>'System Parameters'!J53</f>
        <v>0</v>
      </c>
      <c r="U97" s="9">
        <f>'System Parameters'!K53</f>
        <v>0</v>
      </c>
      <c r="V97" s="9">
        <f>'System Parameters'!L53</f>
        <v>0</v>
      </c>
    </row>
    <row r="98" spans="1:22" ht="13" x14ac:dyDescent="0.15">
      <c r="A98" s="9" t="s">
        <v>39</v>
      </c>
      <c r="B98" s="9">
        <f>'System Parameters'!K41</f>
        <v>0</v>
      </c>
      <c r="C98" s="9">
        <f>'System Parameters'!L41</f>
        <v>0</v>
      </c>
      <c r="D98" s="22">
        <f t="shared" ref="D98:O98" si="41">D96/$B96-1</f>
        <v>5.6127074218595974E-2</v>
      </c>
      <c r="E98" s="22">
        <f t="shared" si="41"/>
        <v>5.1768766177739955E-3</v>
      </c>
      <c r="F98" s="22">
        <f t="shared" si="41"/>
        <v>6.2239372627126421E-4</v>
      </c>
      <c r="G98" s="22">
        <f t="shared" si="41"/>
        <v>3.1101296923852217E-5</v>
      </c>
      <c r="H98" s="22">
        <f t="shared" si="41"/>
        <v>0</v>
      </c>
      <c r="I98" s="22">
        <f t="shared" si="41"/>
        <v>0</v>
      </c>
      <c r="J98" s="22">
        <f t="shared" si="41"/>
        <v>0</v>
      </c>
      <c r="K98" s="22">
        <f t="shared" si="41"/>
        <v>4.2133921047514011E-2</v>
      </c>
      <c r="L98" s="22">
        <f t="shared" si="41"/>
        <v>6.2239372627126421E-4</v>
      </c>
      <c r="M98" s="22">
        <f t="shared" si="41"/>
        <v>0</v>
      </c>
      <c r="N98" s="22">
        <f t="shared" si="41"/>
        <v>0</v>
      </c>
      <c r="O98" s="22">
        <f t="shared" si="41"/>
        <v>0</v>
      </c>
      <c r="P98" s="9">
        <f>'System Parameters'!O41</f>
        <v>0</v>
      </c>
      <c r="Q98" s="9">
        <f>'System Parameters'!P41</f>
        <v>0</v>
      </c>
      <c r="R98" s="9">
        <f>'System Parameters'!Q41</f>
        <v>0</v>
      </c>
      <c r="S98" s="9">
        <f>'System Parameters'!I54</f>
        <v>0</v>
      </c>
      <c r="T98" s="9">
        <f>'System Parameters'!J54</f>
        <v>0</v>
      </c>
      <c r="U98" s="9">
        <f>'System Parameters'!K54</f>
        <v>0</v>
      </c>
      <c r="V98" s="9">
        <f>'System Parameters'!L54</f>
        <v>0</v>
      </c>
    </row>
    <row r="99" spans="1:22" ht="13" x14ac:dyDescent="0.15">
      <c r="A99" s="9" t="s">
        <v>40</v>
      </c>
      <c r="B99" s="9">
        <f>'System Parameters'!K42</f>
        <v>0</v>
      </c>
      <c r="C99" s="9">
        <f>'System Parameters'!L42</f>
        <v>0</v>
      </c>
      <c r="D99" s="9" t="s">
        <v>41</v>
      </c>
      <c r="E99" s="9" t="s">
        <v>42</v>
      </c>
      <c r="F99" s="9" t="s">
        <v>43</v>
      </c>
      <c r="G99" s="9" t="s">
        <v>44</v>
      </c>
      <c r="H99" s="9" t="s">
        <v>45</v>
      </c>
      <c r="I99" s="9" t="s">
        <v>46</v>
      </c>
      <c r="J99" s="9" t="s">
        <v>47</v>
      </c>
      <c r="K99" s="9" t="s">
        <v>48</v>
      </c>
      <c r="L99" s="9" t="s">
        <v>49</v>
      </c>
      <c r="M99" s="9" t="s">
        <v>50</v>
      </c>
      <c r="N99" s="9" t="s">
        <v>51</v>
      </c>
      <c r="O99" s="9" t="s">
        <v>52</v>
      </c>
      <c r="P99" s="9">
        <f>'System Parameters'!O42</f>
        <v>0</v>
      </c>
      <c r="Q99" s="9">
        <f>'System Parameters'!P42</f>
        <v>0</v>
      </c>
      <c r="R99" s="9">
        <f>'System Parameters'!Q42</f>
        <v>0</v>
      </c>
      <c r="S99" s="9">
        <f>'System Parameters'!I55</f>
        <v>0</v>
      </c>
      <c r="T99" s="9">
        <f>'System Parameters'!J55</f>
        <v>0</v>
      </c>
      <c r="U99" s="9">
        <f>'System Parameters'!K55</f>
        <v>0</v>
      </c>
      <c r="V99" s="9">
        <f>'System Parameters'!L55</f>
        <v>0</v>
      </c>
    </row>
    <row r="100" spans="1:22" ht="13" x14ac:dyDescent="0.15">
      <c r="A100" s="9">
        <f>'System Parameters'!A56</f>
        <v>0</v>
      </c>
      <c r="B100" s="9">
        <f>'System Parameters'!B56</f>
        <v>0</v>
      </c>
      <c r="C100" s="9">
        <f>'System Parameters'!C56</f>
        <v>0</v>
      </c>
      <c r="D100" s="9">
        <f>'System Parameters'!D56</f>
        <v>0</v>
      </c>
      <c r="O100" s="9">
        <f>'System Parameters'!E56</f>
        <v>0</v>
      </c>
      <c r="P100" s="9">
        <f>'System Parameters'!F56</f>
        <v>0</v>
      </c>
      <c r="Q100" s="9">
        <f>'System Parameters'!G56</f>
        <v>0</v>
      </c>
      <c r="R100" s="9">
        <f>'System Parameters'!H56</f>
        <v>0</v>
      </c>
      <c r="S100" s="9">
        <f>'System Parameters'!I56</f>
        <v>0</v>
      </c>
      <c r="T100" s="9">
        <f>'System Parameters'!J56</f>
        <v>0</v>
      </c>
      <c r="U100" s="9">
        <f>'System Parameters'!K56</f>
        <v>0</v>
      </c>
      <c r="V100" s="9">
        <f>'System Parameters'!L56</f>
        <v>0</v>
      </c>
    </row>
    <row r="101" spans="1:22" ht="13" x14ac:dyDescent="0.15">
      <c r="A101" s="9" t="str">
        <f>'System Parameters'!A57</f>
        <v>3. What hardware/software/cost/effort tradeoffs could you make to improve the user experience?
Hardware Optimization: Choose more efficient components (such as low-power processors, LEDs, etc.) to reduce power consumption, thereby reducing the need for larger batteries while maintaining good performance.
Software Optimization: Optimize the energy management of operating systems and application software, for example, by reducing idle power consumption through smarter background task management and sleep modes.
Cost vs. Performance Trade-offs: Finding cost-effective components while maintaining product quality might require balancing between high-end features and cost.
User Experience Improvements: Consider introducing customizable energy settings that allow users to adjust power consumption based on their usage habits, or develop energy-saving modes to extend battery life.
Design and Manufacturing Effort: Investing more effort in the design phase, conducting extensive user testing to determine the optimal balance of battery size and features, may increase R&amp;D costs but ultimately enhance user satisfaction.</v>
      </c>
      <c r="B101" s="9">
        <f>'System Parameters'!B57</f>
        <v>0</v>
      </c>
      <c r="C101" s="9">
        <f>'System Parameters'!C57</f>
        <v>0</v>
      </c>
      <c r="D101" s="9">
        <f>'System Parameters'!D57</f>
        <v>0</v>
      </c>
      <c r="O101" s="9">
        <f>'System Parameters'!E57</f>
        <v>0</v>
      </c>
      <c r="P101" s="9">
        <f>'System Parameters'!F57</f>
        <v>0</v>
      </c>
      <c r="Q101" s="9">
        <f>'System Parameters'!G57</f>
        <v>0</v>
      </c>
      <c r="R101" s="9">
        <f>'System Parameters'!H57</f>
        <v>0</v>
      </c>
      <c r="S101" s="9">
        <f>'System Parameters'!I57</f>
        <v>0</v>
      </c>
      <c r="T101" s="9">
        <f>'System Parameters'!J57</f>
        <v>0</v>
      </c>
      <c r="U101" s="9">
        <f>'System Parameters'!K57</f>
        <v>0</v>
      </c>
      <c r="V101" s="9">
        <f>'System Parameters'!L57</f>
        <v>0</v>
      </c>
    </row>
    <row r="102" spans="1:22" ht="13" x14ac:dyDescent="0.15">
      <c r="A102" s="9">
        <f>'System Parameters'!A58</f>
        <v>0</v>
      </c>
      <c r="B102" s="9">
        <f>'System Parameters'!B58</f>
        <v>0</v>
      </c>
      <c r="C102" s="9">
        <f>'System Parameters'!C58</f>
        <v>0</v>
      </c>
      <c r="D102" s="9">
        <f>'System Parameters'!D58</f>
        <v>0</v>
      </c>
      <c r="O102" s="9">
        <f>'System Parameters'!E58</f>
        <v>0</v>
      </c>
      <c r="P102" s="9">
        <f>'System Parameters'!F58</f>
        <v>0</v>
      </c>
      <c r="Q102" s="9">
        <f>'System Parameters'!G58</f>
        <v>0</v>
      </c>
      <c r="R102" s="9">
        <f>'System Parameters'!H58</f>
        <v>0</v>
      </c>
      <c r="S102" s="9">
        <f>'System Parameters'!I58</f>
        <v>0</v>
      </c>
      <c r="T102" s="9">
        <f>'System Parameters'!J58</f>
        <v>0</v>
      </c>
      <c r="U102" s="9">
        <f>'System Parameters'!K58</f>
        <v>0</v>
      </c>
      <c r="V102" s="9">
        <f>'System Parameters'!L58</f>
        <v>0</v>
      </c>
    </row>
    <row r="103" spans="1:22" ht="13" x14ac:dyDescent="0.15">
      <c r="A103" s="9">
        <f>'System Parameters'!A59</f>
        <v>0</v>
      </c>
      <c r="B103" s="9">
        <f>'System Parameters'!B59</f>
        <v>0</v>
      </c>
      <c r="C103" s="9">
        <f>'System Parameters'!C59</f>
        <v>0</v>
      </c>
      <c r="D103" s="9">
        <f>'System Parameters'!D59</f>
        <v>0</v>
      </c>
      <c r="O103" s="9">
        <f>'System Parameters'!E59</f>
        <v>0</v>
      </c>
      <c r="P103" s="9">
        <f>'System Parameters'!F59</f>
        <v>0</v>
      </c>
      <c r="Q103" s="9">
        <f>'System Parameters'!G59</f>
        <v>0</v>
      </c>
      <c r="R103" s="9">
        <f>'System Parameters'!H59</f>
        <v>0</v>
      </c>
      <c r="S103" s="9">
        <f>'System Parameters'!I59</f>
        <v>0</v>
      </c>
      <c r="T103" s="9">
        <f>'System Parameters'!J59</f>
        <v>0</v>
      </c>
      <c r="U103" s="9">
        <f>'System Parameters'!K59</f>
        <v>0</v>
      </c>
      <c r="V103" s="9">
        <f>'System Parameters'!L59</f>
        <v>0</v>
      </c>
    </row>
    <row r="104" spans="1:22" ht="13" x14ac:dyDescent="0.15">
      <c r="A104" s="9">
        <f>'System Parameters'!A60</f>
        <v>0</v>
      </c>
      <c r="B104" s="9">
        <f>'System Parameters'!B60</f>
        <v>0</v>
      </c>
      <c r="C104" s="9">
        <f>'System Parameters'!C60</f>
        <v>0</v>
      </c>
      <c r="D104" s="9">
        <f>'System Parameters'!D60</f>
        <v>0</v>
      </c>
      <c r="O104" s="9">
        <f>'System Parameters'!E60</f>
        <v>0</v>
      </c>
      <c r="P104" s="9">
        <f>'System Parameters'!F60</f>
        <v>0</v>
      </c>
      <c r="Q104" s="9">
        <f>'System Parameters'!G60</f>
        <v>0</v>
      </c>
      <c r="R104" s="9">
        <f>'System Parameters'!H60</f>
        <v>0</v>
      </c>
      <c r="S104" s="9">
        <f>'System Parameters'!I60</f>
        <v>0</v>
      </c>
      <c r="T104" s="9">
        <f>'System Parameters'!J60</f>
        <v>0</v>
      </c>
      <c r="U104" s="9">
        <f>'System Parameters'!K60</f>
        <v>0</v>
      </c>
      <c r="V104" s="9">
        <f>'System Parameters'!L60</f>
        <v>0</v>
      </c>
    </row>
    <row r="105" spans="1:22" ht="13" x14ac:dyDescent="0.15">
      <c r="A105" s="9">
        <f>'System Parameters'!A61</f>
        <v>0</v>
      </c>
      <c r="B105" s="9">
        <f>'System Parameters'!B61</f>
        <v>0</v>
      </c>
      <c r="C105" s="9">
        <f>'System Parameters'!C61</f>
        <v>0</v>
      </c>
      <c r="D105" s="9">
        <f>'System Parameters'!D61</f>
        <v>0</v>
      </c>
      <c r="O105" s="9">
        <f>'System Parameters'!E61</f>
        <v>0</v>
      </c>
      <c r="P105" s="9">
        <f>'System Parameters'!F61</f>
        <v>0</v>
      </c>
      <c r="Q105" s="9">
        <f>'System Parameters'!G61</f>
        <v>0</v>
      </c>
      <c r="R105" s="9">
        <f>'System Parameters'!H61</f>
        <v>0</v>
      </c>
      <c r="S105" s="9">
        <f>'System Parameters'!I61</f>
        <v>0</v>
      </c>
      <c r="T105" s="9">
        <f>'System Parameters'!J61</f>
        <v>0</v>
      </c>
      <c r="U105" s="9">
        <f>'System Parameters'!K61</f>
        <v>0</v>
      </c>
      <c r="V105" s="9">
        <f>'System Parameters'!L61</f>
        <v>0</v>
      </c>
    </row>
    <row r="106" spans="1:22" ht="13" x14ac:dyDescent="0.15">
      <c r="A106" s="9">
        <f>'System Parameters'!A62</f>
        <v>0</v>
      </c>
      <c r="B106" s="9">
        <f>'System Parameters'!B62</f>
        <v>0</v>
      </c>
      <c r="C106" s="9">
        <f>'System Parameters'!C62</f>
        <v>0</v>
      </c>
      <c r="D106" s="9">
        <f>'System Parameters'!D62</f>
        <v>0</v>
      </c>
      <c r="O106" s="9">
        <f>'System Parameters'!E62</f>
        <v>0</v>
      </c>
      <c r="P106" s="9">
        <f>'System Parameters'!F62</f>
        <v>0</v>
      </c>
      <c r="Q106" s="9">
        <f>'System Parameters'!G62</f>
        <v>0</v>
      </c>
      <c r="R106" s="9">
        <f>'System Parameters'!H62</f>
        <v>0</v>
      </c>
      <c r="S106" s="9">
        <f>'System Parameters'!I62</f>
        <v>0</v>
      </c>
      <c r="T106" s="9">
        <f>'System Parameters'!J62</f>
        <v>0</v>
      </c>
      <c r="U106" s="9">
        <f>'System Parameters'!K62</f>
        <v>0</v>
      </c>
      <c r="V106" s="9">
        <f>'System Parameters'!L62</f>
        <v>0</v>
      </c>
    </row>
    <row r="107" spans="1:22" ht="13" x14ac:dyDescent="0.15">
      <c r="A107" s="9">
        <f>'System Parameters'!A63</f>
        <v>0</v>
      </c>
      <c r="B107" s="9">
        <f>'System Parameters'!B63</f>
        <v>0</v>
      </c>
      <c r="C107" s="9">
        <f>'System Parameters'!C63</f>
        <v>0</v>
      </c>
      <c r="D107" s="9">
        <f>'System Parameters'!D63</f>
        <v>0</v>
      </c>
      <c r="O107" s="9">
        <f>'System Parameters'!E63</f>
        <v>0</v>
      </c>
      <c r="P107" s="9">
        <f>'System Parameters'!F63</f>
        <v>0</v>
      </c>
      <c r="Q107" s="9">
        <f>'System Parameters'!G63</f>
        <v>0</v>
      </c>
      <c r="R107" s="9">
        <f>'System Parameters'!H63</f>
        <v>0</v>
      </c>
      <c r="S107" s="9">
        <f>'System Parameters'!I63</f>
        <v>0</v>
      </c>
      <c r="T107" s="9">
        <f>'System Parameters'!J63</f>
        <v>0</v>
      </c>
      <c r="U107" s="9">
        <f>'System Parameters'!K63</f>
        <v>0</v>
      </c>
      <c r="V107" s="9">
        <f>'System Parameters'!L63</f>
        <v>0</v>
      </c>
    </row>
    <row r="108" spans="1:22" ht="13" x14ac:dyDescent="0.15">
      <c r="A108" s="9">
        <f>'System Parameters'!A64</f>
        <v>0</v>
      </c>
      <c r="B108" s="9">
        <f>'System Parameters'!B64</f>
        <v>0</v>
      </c>
      <c r="C108" s="9">
        <f>'System Parameters'!C64</f>
        <v>0</v>
      </c>
      <c r="D108" s="9">
        <f>'System Parameters'!D64</f>
        <v>0</v>
      </c>
      <c r="O108" s="9">
        <f>'System Parameters'!E64</f>
        <v>0</v>
      </c>
      <c r="P108" s="9">
        <f>'System Parameters'!F64</f>
        <v>0</v>
      </c>
      <c r="Q108" s="9">
        <f>'System Parameters'!G64</f>
        <v>0</v>
      </c>
      <c r="R108" s="9">
        <f>'System Parameters'!H64</f>
        <v>0</v>
      </c>
      <c r="S108" s="9">
        <f>'System Parameters'!I64</f>
        <v>0</v>
      </c>
      <c r="T108" s="9">
        <f>'System Parameters'!J64</f>
        <v>0</v>
      </c>
      <c r="U108" s="9">
        <f>'System Parameters'!K64</f>
        <v>0</v>
      </c>
      <c r="V108" s="9">
        <f>'System Parameters'!L64</f>
        <v>0</v>
      </c>
    </row>
    <row r="109" spans="1:22" ht="13" x14ac:dyDescent="0.15">
      <c r="A109" s="9">
        <f>'System Parameters'!A65</f>
        <v>0</v>
      </c>
      <c r="B109" s="9">
        <f>'System Parameters'!B65</f>
        <v>0</v>
      </c>
      <c r="C109" s="9">
        <f>'System Parameters'!C65</f>
        <v>0</v>
      </c>
      <c r="D109" s="9">
        <f>'System Parameters'!D65</f>
        <v>0</v>
      </c>
      <c r="O109" s="9">
        <f>'System Parameters'!E65</f>
        <v>0</v>
      </c>
      <c r="P109" s="9">
        <f>'System Parameters'!F65</f>
        <v>0</v>
      </c>
      <c r="Q109" s="9">
        <f>'System Parameters'!G65</f>
        <v>0</v>
      </c>
      <c r="R109" s="9">
        <f>'System Parameters'!H65</f>
        <v>0</v>
      </c>
      <c r="S109" s="9">
        <f>'System Parameters'!I65</f>
        <v>0</v>
      </c>
      <c r="T109" s="9">
        <f>'System Parameters'!J65</f>
        <v>0</v>
      </c>
      <c r="U109" s="9">
        <f>'System Parameters'!K65</f>
        <v>0</v>
      </c>
      <c r="V109" s="9">
        <f>'System Parameters'!L65</f>
        <v>0</v>
      </c>
    </row>
    <row r="110" spans="1:22" ht="13" x14ac:dyDescent="0.15">
      <c r="A110" s="9">
        <f>'System Parameters'!A66</f>
        <v>0</v>
      </c>
      <c r="B110" s="9">
        <f>'System Parameters'!B66</f>
        <v>0</v>
      </c>
      <c r="C110" s="9">
        <f>'System Parameters'!C66</f>
        <v>0</v>
      </c>
      <c r="D110" s="9">
        <f>'System Parameters'!D66</f>
        <v>0</v>
      </c>
      <c r="O110" s="9">
        <f>'System Parameters'!E66</f>
        <v>0</v>
      </c>
      <c r="P110" s="9">
        <f>'System Parameters'!F66</f>
        <v>0</v>
      </c>
      <c r="Q110" s="9">
        <f>'System Parameters'!G66</f>
        <v>0</v>
      </c>
      <c r="R110" s="9">
        <f>'System Parameters'!H66</f>
        <v>0</v>
      </c>
      <c r="S110" s="9">
        <f>'System Parameters'!I66</f>
        <v>0</v>
      </c>
      <c r="T110" s="9">
        <f>'System Parameters'!J66</f>
        <v>0</v>
      </c>
      <c r="U110" s="9">
        <f>'System Parameters'!K66</f>
        <v>0</v>
      </c>
      <c r="V110" s="9">
        <f>'System Parameters'!L66</f>
        <v>0</v>
      </c>
    </row>
    <row r="111" spans="1:22" ht="13" x14ac:dyDescent="0.15">
      <c r="A111" s="9">
        <f>'System Parameters'!A67</f>
        <v>0</v>
      </c>
      <c r="B111" s="9">
        <f>'System Parameters'!B67</f>
        <v>0</v>
      </c>
      <c r="C111" s="9">
        <f>'System Parameters'!C67</f>
        <v>0</v>
      </c>
      <c r="D111" s="9">
        <f>'System Parameters'!D67</f>
        <v>0</v>
      </c>
      <c r="O111" s="9">
        <f>'System Parameters'!E67</f>
        <v>0</v>
      </c>
      <c r="P111" s="9">
        <f>'System Parameters'!F67</f>
        <v>0</v>
      </c>
      <c r="Q111" s="9">
        <f>'System Parameters'!G67</f>
        <v>0</v>
      </c>
      <c r="R111" s="9">
        <f>'System Parameters'!H67</f>
        <v>0</v>
      </c>
      <c r="S111" s="9">
        <f>'System Parameters'!I67</f>
        <v>0</v>
      </c>
      <c r="T111" s="9">
        <f>'System Parameters'!J67</f>
        <v>0</v>
      </c>
      <c r="U111" s="9">
        <f>'System Parameters'!K67</f>
        <v>0</v>
      </c>
      <c r="V111" s="9">
        <f>'System Parameters'!L67</f>
        <v>0</v>
      </c>
    </row>
    <row r="112" spans="1:22" ht="13" x14ac:dyDescent="0.15">
      <c r="A112" s="9">
        <f>'System Parameters'!A68</f>
        <v>0</v>
      </c>
      <c r="B112" s="9">
        <f>'System Parameters'!B68</f>
        <v>0</v>
      </c>
      <c r="C112" s="9">
        <f>'System Parameters'!C68</f>
        <v>0</v>
      </c>
      <c r="D112" s="9">
        <f>'System Parameters'!D68</f>
        <v>0</v>
      </c>
      <c r="O112" s="9">
        <f>'System Parameters'!E68</f>
        <v>0</v>
      </c>
      <c r="P112" s="9">
        <f>'System Parameters'!F68</f>
        <v>0</v>
      </c>
      <c r="Q112" s="9">
        <f>'System Parameters'!G68</f>
        <v>0</v>
      </c>
      <c r="R112" s="9">
        <f>'System Parameters'!H68</f>
        <v>0</v>
      </c>
      <c r="S112" s="9">
        <f>'System Parameters'!I68</f>
        <v>0</v>
      </c>
      <c r="T112" s="9">
        <f>'System Parameters'!J68</f>
        <v>0</v>
      </c>
      <c r="U112" s="9">
        <f>'System Parameters'!K68</f>
        <v>0</v>
      </c>
      <c r="V112" s="9">
        <f>'System Parameters'!L68</f>
        <v>0</v>
      </c>
    </row>
    <row r="113" spans="1:22" ht="13" x14ac:dyDescent="0.15">
      <c r="A113" s="9">
        <f>'System Parameters'!A69</f>
        <v>0</v>
      </c>
      <c r="B113" s="9">
        <f>'System Parameters'!B69</f>
        <v>0</v>
      </c>
      <c r="C113" s="9">
        <f>'System Parameters'!C69</f>
        <v>0</v>
      </c>
      <c r="D113" s="9">
        <f>'System Parameters'!D69</f>
        <v>0</v>
      </c>
      <c r="O113" s="9">
        <f>'System Parameters'!E69</f>
        <v>0</v>
      </c>
      <c r="P113" s="9">
        <f>'System Parameters'!F69</f>
        <v>0</v>
      </c>
      <c r="Q113" s="9">
        <f>'System Parameters'!G69</f>
        <v>0</v>
      </c>
      <c r="R113" s="9">
        <f>'System Parameters'!H69</f>
        <v>0</v>
      </c>
      <c r="S113" s="9">
        <f>'System Parameters'!I69</f>
        <v>0</v>
      </c>
      <c r="T113" s="9">
        <f>'System Parameters'!J69</f>
        <v>0</v>
      </c>
      <c r="U113" s="9">
        <f>'System Parameters'!K69</f>
        <v>0</v>
      </c>
      <c r="V113" s="9">
        <f>'System Parameters'!L69</f>
        <v>0</v>
      </c>
    </row>
    <row r="114" spans="1:22" ht="13" x14ac:dyDescent="0.15">
      <c r="A114" s="9">
        <f>'System Parameters'!A70</f>
        <v>0</v>
      </c>
      <c r="B114" s="9">
        <f>'System Parameters'!B70</f>
        <v>0</v>
      </c>
      <c r="C114" s="9">
        <f>'System Parameters'!C70</f>
        <v>0</v>
      </c>
      <c r="D114" s="9">
        <f>'System Parameters'!D70</f>
        <v>0</v>
      </c>
      <c r="O114" s="9">
        <f>'System Parameters'!E70</f>
        <v>0</v>
      </c>
      <c r="P114" s="9">
        <f>'System Parameters'!F70</f>
        <v>0</v>
      </c>
      <c r="Q114" s="9">
        <f>'System Parameters'!G70</f>
        <v>0</v>
      </c>
      <c r="R114" s="9">
        <f>'System Parameters'!H70</f>
        <v>0</v>
      </c>
      <c r="S114" s="9">
        <f>'System Parameters'!I70</f>
        <v>0</v>
      </c>
      <c r="T114" s="9">
        <f>'System Parameters'!J70</f>
        <v>0</v>
      </c>
      <c r="U114" s="9">
        <f>'System Parameters'!K70</f>
        <v>0</v>
      </c>
      <c r="V114" s="9">
        <f>'System Parameters'!L70</f>
        <v>0</v>
      </c>
    </row>
    <row r="115" spans="1:22" ht="13" x14ac:dyDescent="0.15">
      <c r="A115" s="9">
        <f>'System Parameters'!A71</f>
        <v>0</v>
      </c>
      <c r="B115" s="9">
        <f>'System Parameters'!B71</f>
        <v>0</v>
      </c>
      <c r="C115" s="9">
        <f>'System Parameters'!C71</f>
        <v>0</v>
      </c>
      <c r="D115" s="9">
        <f>'System Parameters'!D71</f>
        <v>0</v>
      </c>
      <c r="O115" s="9">
        <f>'System Parameters'!E71</f>
        <v>0</v>
      </c>
      <c r="P115" s="9">
        <f>'System Parameters'!F71</f>
        <v>0</v>
      </c>
      <c r="Q115" s="9">
        <f>'System Parameters'!G71</f>
        <v>0</v>
      </c>
      <c r="R115" s="9">
        <f>'System Parameters'!H71</f>
        <v>0</v>
      </c>
      <c r="S115" s="9">
        <f>'System Parameters'!I71</f>
        <v>0</v>
      </c>
      <c r="T115" s="9">
        <f>'System Parameters'!J71</f>
        <v>0</v>
      </c>
      <c r="U115" s="9">
        <f>'System Parameters'!K71</f>
        <v>0</v>
      </c>
      <c r="V115" s="9">
        <f>'System Parameters'!L71</f>
        <v>0</v>
      </c>
    </row>
    <row r="116" spans="1:22" ht="13" x14ac:dyDescent="0.15">
      <c r="A116" s="9">
        <f>'System Parameters'!A72</f>
        <v>0</v>
      </c>
      <c r="B116" s="9">
        <f>'System Parameters'!B72</f>
        <v>0</v>
      </c>
      <c r="C116" s="9">
        <f>'System Parameters'!C72</f>
        <v>0</v>
      </c>
      <c r="D116" s="9">
        <f>'System Parameters'!D72</f>
        <v>0</v>
      </c>
      <c r="O116" s="9">
        <f>'System Parameters'!E72</f>
        <v>0</v>
      </c>
      <c r="P116" s="9">
        <f>'System Parameters'!F72</f>
        <v>0</v>
      </c>
      <c r="Q116" s="9">
        <f>'System Parameters'!G72</f>
        <v>0</v>
      </c>
      <c r="R116" s="9">
        <f>'System Parameters'!H72</f>
        <v>0</v>
      </c>
      <c r="S116" s="9">
        <f>'System Parameters'!I72</f>
        <v>0</v>
      </c>
      <c r="T116" s="9">
        <f>'System Parameters'!J72</f>
        <v>0</v>
      </c>
      <c r="U116" s="9">
        <f>'System Parameters'!K72</f>
        <v>0</v>
      </c>
      <c r="V116" s="9">
        <f>'System Parameters'!L72</f>
        <v>0</v>
      </c>
    </row>
    <row r="117" spans="1:22" ht="13" x14ac:dyDescent="0.15">
      <c r="A117" s="9">
        <f>'System Parameters'!A73</f>
        <v>0</v>
      </c>
      <c r="B117" s="9">
        <f>'System Parameters'!B73</f>
        <v>0</v>
      </c>
      <c r="C117" s="9">
        <f>'System Parameters'!C73</f>
        <v>0</v>
      </c>
      <c r="D117" s="9">
        <f>'System Parameters'!D73</f>
        <v>0</v>
      </c>
      <c r="O117" s="9">
        <f>'System Parameters'!E73</f>
        <v>0</v>
      </c>
      <c r="P117" s="9">
        <f>'System Parameters'!F73</f>
        <v>0</v>
      </c>
      <c r="Q117" s="9">
        <f>'System Parameters'!G73</f>
        <v>0</v>
      </c>
      <c r="R117" s="9">
        <f>'System Parameters'!H73</f>
        <v>0</v>
      </c>
      <c r="S117" s="9">
        <f>'System Parameters'!I73</f>
        <v>0</v>
      </c>
      <c r="T117" s="9">
        <f>'System Parameters'!J73</f>
        <v>0</v>
      </c>
      <c r="U117" s="9">
        <f>'System Parameters'!K73</f>
        <v>0</v>
      </c>
      <c r="V117" s="9">
        <f>'System Parameters'!L73</f>
        <v>0</v>
      </c>
    </row>
    <row r="118" spans="1:22" ht="13" x14ac:dyDescent="0.15">
      <c r="A118" s="9">
        <f>'System Parameters'!A74</f>
        <v>0</v>
      </c>
      <c r="B118" s="9">
        <f>'System Parameters'!B74</f>
        <v>0</v>
      </c>
      <c r="C118" s="9">
        <f>'System Parameters'!C74</f>
        <v>0</v>
      </c>
      <c r="D118" s="9">
        <f>'System Parameters'!D74</f>
        <v>0</v>
      </c>
      <c r="O118" s="9">
        <f>'System Parameters'!E74</f>
        <v>0</v>
      </c>
      <c r="P118" s="9">
        <f>'System Parameters'!F74</f>
        <v>0</v>
      </c>
      <c r="Q118" s="9">
        <f>'System Parameters'!G74</f>
        <v>0</v>
      </c>
      <c r="R118" s="9">
        <f>'System Parameters'!H74</f>
        <v>0</v>
      </c>
      <c r="S118" s="9">
        <f>'System Parameters'!I74</f>
        <v>0</v>
      </c>
      <c r="T118" s="9">
        <f>'System Parameters'!J74</f>
        <v>0</v>
      </c>
      <c r="U118" s="9">
        <f>'System Parameters'!K74</f>
        <v>0</v>
      </c>
      <c r="V118" s="9">
        <f>'System Parameters'!L74</f>
        <v>0</v>
      </c>
    </row>
  </sheetData>
  <phoneticPr fontId="4"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System Parameters</vt:lpstr>
      <vt:lpstr>Sensitivity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Margaret Lin</cp:lastModifiedBy>
  <dcterms:created xsi:type="dcterms:W3CDTF">2024-02-07T07:25:24Z</dcterms:created>
  <dcterms:modified xsi:type="dcterms:W3CDTF">2024-02-07T07:25:24Z</dcterms:modified>
</cp:coreProperties>
</file>