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lxw8080/Desktop/运营月报/"/>
    </mc:Choice>
  </mc:AlternateContent>
  <xr:revisionPtr revIDLastSave="0" documentId="13_ncr:1_{6562A7E8-52E3-5445-A5D0-04A42CD86F55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旧盘" sheetId="1" r:id="rId1"/>
    <sheet name="新盘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3" l="1"/>
  <c r="N11" i="3" s="1"/>
  <c r="T10" i="1"/>
  <c r="T11" i="1" s="1"/>
  <c r="M10" i="3"/>
  <c r="M11" i="3" s="1"/>
  <c r="S10" i="1"/>
  <c r="S11" i="1" s="1"/>
  <c r="R10" i="1"/>
  <c r="R11" i="1" s="1"/>
  <c r="L10" i="3"/>
  <c r="L11" i="3" s="1"/>
  <c r="Q10" i="1"/>
  <c r="Q11" i="1" s="1"/>
  <c r="P10" i="1"/>
  <c r="P11" i="1" s="1"/>
  <c r="O10" i="1"/>
  <c r="O11" i="1" s="1"/>
  <c r="M10" i="1"/>
  <c r="M11" i="1" s="1"/>
  <c r="N10" i="1"/>
  <c r="N11" i="1" s="1"/>
  <c r="L10" i="1"/>
  <c r="L11" i="1" s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</calcChain>
</file>

<file path=xl/sharedStrings.xml><?xml version="1.0" encoding="utf-8"?>
<sst xmlns="http://schemas.openxmlformats.org/spreadsheetml/2006/main" count="58" uniqueCount="22">
  <si>
    <t>月份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</si>
  <si>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</si>
  <si>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</si>
  <si>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</si>
  <si>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</si>
  <si>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</si>
  <si>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</si>
  <si>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</si>
  <si>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</si>
  <si>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</si>
  <si>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</si>
  <si>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</si>
  <si>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利润金额</t>
  </si>
  <si>
    <t>利润率</t>
  </si>
  <si>
    <t>实际出资</t>
    <phoneticPr fontId="4" type="noConversion"/>
  </si>
  <si>
    <t>待收金额</t>
    <phoneticPr fontId="4" type="noConversion"/>
  </si>
  <si>
    <t>1月</t>
    <phoneticPr fontId="4" type="noConversion"/>
  </si>
  <si>
    <t>逾期金额</t>
    <phoneticPr fontId="4" type="noConversion"/>
  </si>
  <si>
    <t>6月</t>
    <phoneticPr fontId="4" type="noConversion"/>
  </si>
  <si>
    <t>-</t>
    <phoneticPr fontId="4" type="noConversion"/>
  </si>
  <si>
    <t>太太享物2025年8月 旧盘 运营数据汇总（含年后续约客户）</t>
    <phoneticPr fontId="4" type="noConversion"/>
  </si>
  <si>
    <t>太太享物2025年8月 新盘 运营数据汇总（年后新增数据）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</si>
</sst>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8">
    <font>
      <sz val="11"/>
      <color theme="1"/>
      <name val="宋体"/>
      <charset val="134"/>
      <scheme val="minor"/>
    </font>
    <font>
      <sz val="12"/>
      <color theme="1"/>
      <name val="汉仪雅酷黑 55W"/>
      <charset val="134"/>
    </font>
    <font>
      <sz val="11"/>
      <color theme="1"/>
      <name val="汉仪雅酷黑 55W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汉仪雅酷黑 55W"/>
      <charset val="134"/>
    </font>
    <font>
      <b/>
      <sz val="26"/>
      <color theme="1" tint="0.14996795556505021"/>
      <name val="HarmonyOS Sans SC Black"/>
      <family val="3"/>
      <charset val="134"/>
    </font>
    <font>
      <sz val="11"/>
      <color rgb="FFFF0000"/>
      <name val="汉仪雅酷黑 55W"/>
      <charset val="134"/>
    </font>
  </fonts>
  <fills count="5">
    <fill>
      <patternFill patternType="none"/>
    </fill>
    <fill>
      <patternFill patternType="gray125"/>
    </fill>
    <fill>
      <patternFill patternType="solid">
        <fgColor rgb="FFFBECC1"/>
        <bgColor indexed="64"/>
      </patternFill>
    </fill>
    <fill>
      <patternFill patternType="solid">
        <fgColor rgb="FFFBD05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0" fontId="2" fillId="0" borderId="4" xfId="1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0" fontId="2" fillId="4" borderId="4" xfId="1" applyNumberFormat="1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176" fontId="2" fillId="0" borderId="4" xfId="0" applyNumberFormat="1" applyFont="1" applyBorder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BECC1"/>
      <color rgb="FFFBD05F"/>
      <color rgb="FFFE9156"/>
      <color rgb="FFFF808B"/>
      <color rgb="FFFEB179"/>
      <color rgb="FFF6F5FB"/>
      <color rgb="FFE8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旧盘!$B$7</c:f>
              <c:strCache>
                <c:ptCount val="1"/>
                <c:pt idx="0">
                  <c:v> 待收金额 </c:v>
                </c:pt>
              </c:strCache>
            </c:strRef>
          </c:tx>
          <c:spPr>
            <a:solidFill>
              <a:srgbClr val="E8E6F5"/>
            </a:solidFill>
            <a:ln>
              <a:noFill/>
            </a:ln>
            <a:effectLst/>
          </c:spPr>
          <c:invertIfNegative val="0"/>
          <c:cat>
            <c:strRef>
              <c:f>旧盘!$D$6:$T$6</c:f>
              <c:strCache>
                <c:ptCount val="17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</c:strCache>
            </c:strRef>
          </c:cat>
          <c:val>
            <c:numRef>
              <c:f>旧盘!$D$7:$T$7</c:f>
              <c:numCache>
                <c:formatCode>_ * #,##0.00_ ;_ * \-#,##0.00_ ;_ * "-"??_ ;_ @_ </c:formatCode>
                <c:ptCount val="17"/>
                <c:pt idx="0">
                  <c:v>3490307.96</c:v>
                </c:pt>
                <c:pt idx="1">
                  <c:v>4333534.01</c:v>
                </c:pt>
                <c:pt idx="2">
                  <c:v>7062817.8899999997</c:v>
                </c:pt>
                <c:pt idx="3">
                  <c:v>9460608.7699999996</c:v>
                </c:pt>
                <c:pt idx="4">
                  <c:v>10310509.59</c:v>
                </c:pt>
                <c:pt idx="5">
                  <c:v>10187510.09</c:v>
                </c:pt>
                <c:pt idx="6">
                  <c:v>9436472</c:v>
                </c:pt>
                <c:pt idx="7">
                  <c:v>9804966.5399999991</c:v>
                </c:pt>
                <c:pt idx="8">
                  <c:v>9405181.7400000002</c:v>
                </c:pt>
                <c:pt idx="9">
                  <c:v>9107277.5099999998</c:v>
                </c:pt>
                <c:pt idx="10">
                  <c:v>7719908.1100000003</c:v>
                </c:pt>
                <c:pt idx="11">
                  <c:v>6630014.3499999996</c:v>
                </c:pt>
                <c:pt idx="12">
                  <c:v>5855315.4900000002</c:v>
                </c:pt>
                <c:pt idx="13">
                  <c:v>7386694.2300000004</c:v>
                </c:pt>
                <c:pt idx="14">
                  <c:v>7838192.9199999999</c:v>
                </c:pt>
                <c:pt idx="15">
                  <c:v>8539752.7599999998</c:v>
                </c:pt>
                <c:pt idx="16">
                  <c:v>8536696.2599999998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4C4C-A67B-0E951ABE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3147408"/>
        <c:axId val="77865945"/>
      </c:barChart>
      <c:barChart>
        <c:barDir val="col"/>
        <c:grouping val="clustered"/>
        <c:varyColors val="0"/>
        <c:ser>
          <c:idx val="1"/>
          <c:order val="1"/>
          <c:tx>
            <c:strRef>
              <c:f>旧盘!$B$8</c:f>
              <c:strCache>
                <c:ptCount val="1"/>
                <c:pt idx="0">
                  <c:v> 实际出资 </c:v>
                </c:pt>
              </c:strCache>
            </c:strRef>
          </c:tx>
          <c:spPr>
            <a:solidFill>
              <a:srgbClr val="FBD05F"/>
            </a:solidFill>
            <a:ln>
              <a:noFill/>
            </a:ln>
            <a:effectLst/>
          </c:spPr>
          <c:invertIfNegative val="0"/>
          <c:cat>
            <c:strRef>
              <c:f>旧盘!$D$6:$P$6</c:f>
              <c:strCache>
                <c:ptCount val="1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</c:strCache>
            </c:strRef>
          </c:cat>
          <c:val>
            <c:numRef>
              <c:f>旧盘!$D$8:$P$8</c:f>
              <c:numCache>
                <c:formatCode>_ * #,##0.00_ ;_ * \-#,##0.00_ ;_ * "-"??_ ;_ @_ </c:formatCode>
                <c:ptCount val="13"/>
                <c:pt idx="0">
                  <c:v>1874940.54</c:v>
                </c:pt>
                <c:pt idx="1">
                  <c:v>2270179.61</c:v>
                </c:pt>
                <c:pt idx="2">
                  <c:v>3614894.48</c:v>
                </c:pt>
                <c:pt idx="3">
                  <c:v>4802256.2300000004</c:v>
                </c:pt>
                <c:pt idx="4">
                  <c:v>4843545.74</c:v>
                </c:pt>
                <c:pt idx="5">
                  <c:v>4001790.47</c:v>
                </c:pt>
                <c:pt idx="6">
                  <c:v>2962731.37</c:v>
                </c:pt>
                <c:pt idx="7">
                  <c:v>2461463.5099999998</c:v>
                </c:pt>
                <c:pt idx="8">
                  <c:v>2487230.61</c:v>
                </c:pt>
                <c:pt idx="9">
                  <c:v>1364884.58</c:v>
                </c:pt>
                <c:pt idx="10">
                  <c:v>41221.72</c:v>
                </c:pt>
                <c:pt idx="11">
                  <c:v>-805096.4</c:v>
                </c:pt>
                <c:pt idx="12">
                  <c:v>-1823270.9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6-4C4C-A67B-0E951ABE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64148365"/>
        <c:axId val="300801450"/>
      </c:barChart>
      <c:catAx>
        <c:axId val="12314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865945"/>
        <c:crosses val="autoZero"/>
        <c:auto val="1"/>
        <c:lblAlgn val="ctr"/>
        <c:lblOffset val="100"/>
        <c:noMultiLvlLbl val="0"/>
      </c:catAx>
      <c:valAx>
        <c:axId val="7786594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23147408"/>
        <c:crosses val="autoZero"/>
        <c:crossBetween val="between"/>
      </c:valAx>
      <c:catAx>
        <c:axId val="5641483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0801450"/>
        <c:crosses val="autoZero"/>
        <c:auto val="1"/>
        <c:lblAlgn val="ctr"/>
        <c:lblOffset val="100"/>
        <c:noMultiLvlLbl val="0"/>
      </c:catAx>
      <c:valAx>
        <c:axId val="300801450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641483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r>
              <a:rPr lang="zh-CN" altLang="en-US" sz="1200"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rPr>
              <a:t>逾期本金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808B"/>
            </a:solidFill>
            <a:ln>
              <a:noFill/>
            </a:ln>
            <a:effectLst/>
          </c:spPr>
          <c:cat>
            <c:strRef>
              <c:f>旧盘!$D$6:$T$6</c:f>
              <c:strCache>
                <c:ptCount val="17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</c:strCache>
            </c:strRef>
          </c:cat>
          <c:val>
            <c:numRef>
              <c:f>旧盘!$D$9:$T$9</c:f>
              <c:numCache>
                <c:formatCode>_ * #,##0.00_ ;_ * \-#,##0.00_ ;_ * "-"??_ ;_ @_ </c:formatCode>
                <c:ptCount val="17"/>
                <c:pt idx="0">
                  <c:v>104883.92</c:v>
                </c:pt>
                <c:pt idx="1">
                  <c:v>164727.99</c:v>
                </c:pt>
                <c:pt idx="2">
                  <c:v>247027.79</c:v>
                </c:pt>
                <c:pt idx="3">
                  <c:v>655892.89</c:v>
                </c:pt>
                <c:pt idx="4">
                  <c:v>1016656.02</c:v>
                </c:pt>
                <c:pt idx="5">
                  <c:v>1142306.8899999999</c:v>
                </c:pt>
                <c:pt idx="6">
                  <c:v>1381899.76</c:v>
                </c:pt>
                <c:pt idx="7">
                  <c:v>1437090.09</c:v>
                </c:pt>
                <c:pt idx="8">
                  <c:v>1838192.59</c:v>
                </c:pt>
                <c:pt idx="9">
                  <c:v>2074889.43</c:v>
                </c:pt>
                <c:pt idx="10">
                  <c:v>3155408.59</c:v>
                </c:pt>
                <c:pt idx="11">
                  <c:v>3615068.43</c:v>
                </c:pt>
                <c:pt idx="12">
                  <c:v>3615068.43</c:v>
                </c:pt>
                <c:pt idx="13">
                  <c:v>3474639.91</c:v>
                </c:pt>
                <c:pt idx="14">
                  <c:v>3915761.79</c:v>
                </c:pt>
                <c:pt idx="15">
                  <c:v>4107004.82</c:v>
                </c:pt>
                <c:pt idx="16">
                  <c:v>4107004.82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4B08-9E4E-341F6F6B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934"/>
        <c:axId val="159612228"/>
      </c:areaChart>
      <c:catAx>
        <c:axId val="770808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59612228"/>
        <c:crosses val="autoZero"/>
        <c:auto val="1"/>
        <c:lblAlgn val="ctr"/>
        <c:lblOffset val="100"/>
        <c:noMultiLvlLbl val="0"/>
      </c:catAx>
      <c:valAx>
        <c:axId val="1596122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0808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845540607872407E-2"/>
          <c:y val="0.15978353745371701"/>
          <c:w val="0.88823119083208801"/>
          <c:h val="0.70247792651666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旧盘!$B$10</c:f>
              <c:strCache>
                <c:ptCount val="1"/>
                <c:pt idx="0">
                  <c:v> 利润金额 </c:v>
                </c:pt>
              </c:strCache>
            </c:strRef>
          </c:tx>
          <c:spPr>
            <a:solidFill>
              <a:srgbClr val="FEB179"/>
            </a:solidFill>
            <a:ln>
              <a:noFill/>
            </a:ln>
            <a:effectLst/>
          </c:spPr>
          <c:invertIfNegative val="0"/>
          <c:cat>
            <c:strRef>
              <c:f>旧盘!$D$6:$T$6</c:f>
              <c:strCache>
                <c:ptCount val="17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</c:strCache>
            </c:strRef>
          </c:cat>
          <c:val>
            <c:numRef>
              <c:f>旧盘!$D$10:$T$10</c:f>
              <c:numCache>
                <c:formatCode>_ * #,##0.00_ ;_ * \-#,##0.00_ ;_ * "-"??_ ;_ @_ </c:formatCode>
                <c:ptCount val="17"/>
                <c:pt idx="0">
                  <c:v>1510483.5</c:v>
                </c:pt>
                <c:pt idx="1">
                  <c:v>1898626.41</c:v>
                </c:pt>
                <c:pt idx="2">
                  <c:v>3200895.6199999996</c:v>
                </c:pt>
                <c:pt idx="3">
                  <c:v>4002459.649999999</c:v>
                </c:pt>
                <c:pt idx="4">
                  <c:v>4450307.83</c:v>
                </c:pt>
                <c:pt idx="5">
                  <c:v>5043412.7299999995</c:v>
                </c:pt>
                <c:pt idx="6">
                  <c:v>5091840.87</c:v>
                </c:pt>
                <c:pt idx="7">
                  <c:v>5906412.9399999995</c:v>
                </c:pt>
                <c:pt idx="8">
                  <c:v>5079758.540000001</c:v>
                </c:pt>
                <c:pt idx="9">
                  <c:v>5667503.5</c:v>
                </c:pt>
                <c:pt idx="10">
                  <c:v>4523277.8000000007</c:v>
                </c:pt>
                <c:pt idx="11">
                  <c:v>3820042.32</c:v>
                </c:pt>
                <c:pt idx="12">
                  <c:v>4063517.9600000004</c:v>
                </c:pt>
                <c:pt idx="13">
                  <c:v>4985810.9700000007</c:v>
                </c:pt>
                <c:pt idx="14">
                  <c:v>4401559.13</c:v>
                </c:pt>
                <c:pt idx="15">
                  <c:v>5306421.6414000001</c:v>
                </c:pt>
                <c:pt idx="16">
                  <c:v>5090126.504999999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3-4383-8E20-9C672A55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83877576"/>
        <c:axId val="844230195"/>
      </c:barChart>
      <c:catAx>
        <c:axId val="48387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230195"/>
        <c:crosses val="autoZero"/>
        <c:auto val="1"/>
        <c:lblAlgn val="ctr"/>
        <c:lblOffset val="100"/>
        <c:noMultiLvlLbl val="0"/>
      </c:catAx>
      <c:valAx>
        <c:axId val="8442301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旧盘!$B$11</c:f>
              <c:strCache>
                <c:ptCount val="1"/>
                <c:pt idx="0">
                  <c:v> 利润率 </c:v>
                </c:pt>
              </c:strCache>
            </c:strRef>
          </c:tx>
          <c:spPr>
            <a:ln w="28575" cap="rnd">
              <a:solidFill>
                <a:srgbClr val="FEB179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9525">
                <a:solidFill>
                  <a:srgbClr val="FEB179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旧盘!$D$6:$T$6</c:f>
              <c:strCache>
                <c:ptCount val="17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  <c:pt idx="12">
                  <c:v>4月</c:v>
                </c:pt>
                <c:pt idx="13">
                  <c:v>5月</c:v>
                </c:pt>
                <c:pt idx="14">
                  <c:v>6月</c:v>
                </c:pt>
                <c:pt idx="15">
                  <c:v>7月</c:v>
                </c:pt>
                <c:pt idx="16">
                  <c:v>8月</c:v>
                </c:pt>
              </c:strCache>
            </c:strRef>
          </c:cat>
          <c:val>
            <c:numRef>
              <c:f>旧盘!$D$11:$T$11</c:f>
              <c:numCache>
                <c:formatCode>0.00%</c:formatCode>
                <c:ptCount val="17"/>
                <c:pt idx="0">
                  <c:v>0.43276510763823833</c:v>
                </c:pt>
                <c:pt idx="1">
                  <c:v>0.43812426661905901</c:v>
                </c:pt>
                <c:pt idx="2">
                  <c:v>0.4532037594416865</c:v>
                </c:pt>
                <c:pt idx="3">
                  <c:v>0.4230657611264903</c:v>
                </c:pt>
                <c:pt idx="4">
                  <c:v>0.43162831004165725</c:v>
                </c:pt>
                <c:pt idx="5">
                  <c:v>0.49505842796176308</c:v>
                </c:pt>
                <c:pt idx="6">
                  <c:v>0.5395915835918339</c:v>
                </c:pt>
                <c:pt idx="7">
                  <c:v>0.60238991289816268</c:v>
                </c:pt>
                <c:pt idx="8">
                  <c:v>0.54010211396510466</c:v>
                </c:pt>
                <c:pt idx="9">
                  <c:v>0.62230490876960221</c:v>
                </c:pt>
                <c:pt idx="10">
                  <c:v>0.58592378763430653</c:v>
                </c:pt>
                <c:pt idx="11">
                  <c:v>0.57617406514361469</c:v>
                </c:pt>
                <c:pt idx="12">
                  <c:v>0.69398787596328138</c:v>
                </c:pt>
                <c:pt idx="13">
                  <c:v>0.67497189063963736</c:v>
                </c:pt>
                <c:pt idx="14">
                  <c:v>0.56155279347219744</c:v>
                </c:pt>
                <c:pt idx="15">
                  <c:v>0.6213788373657787</c:v>
                </c:pt>
                <c:pt idx="16">
                  <c:v>0.59626421626953829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F3-4FF5-95F3-24B510E4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0348"/>
        <c:axId val="312012596"/>
      </c:lineChart>
      <c:catAx>
        <c:axId val="5856503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312012596"/>
        <c:crosses val="autoZero"/>
        <c:auto val="1"/>
        <c:lblAlgn val="ctr"/>
        <c:lblOffset val="100"/>
        <c:noMultiLvlLbl val="0"/>
      </c:catAx>
      <c:valAx>
        <c:axId val="3120125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8565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新盘!$F$7</c:f>
              <c:strCache>
                <c:ptCount val="1"/>
                <c:pt idx="0">
                  <c:v> 待收金额 </c:v>
                </c:pt>
              </c:strCache>
            </c:strRef>
          </c:tx>
          <c:spPr>
            <a:solidFill>
              <a:srgbClr val="E8E6F5"/>
            </a:solidFill>
            <a:ln>
              <a:noFill/>
            </a:ln>
            <a:effectLst/>
          </c:spPr>
          <c:invertIfNegative val="0"/>
          <c:cat>
            <c:strRef>
              <c:f>新盘!$H$6:$N$6</c:f>
              <c:strCache>
                <c:ptCount val="7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</c:strCache>
            </c:strRef>
          </c:cat>
          <c:val>
            <c:numRef>
              <c:f>新盘!$H$7:$N$7</c:f>
              <c:numCache>
                <c:formatCode>_ * #,##0.00_ ;_ * \-#,##0.00_ ;_ * "-"??_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2543906.5</c:v>
                </c:pt>
                <c:pt idx="5">
                  <c:v>3523407.6</c:v>
                </c:pt>
                <c:pt idx="6">
                  <c:v>3793199.8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E34-A6DB-9402F477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3147408"/>
        <c:axId val="77865945"/>
      </c:barChart>
      <c:barChart>
        <c:barDir val="col"/>
        <c:grouping val="clustered"/>
        <c:varyColors val="0"/>
        <c:ser>
          <c:idx val="1"/>
          <c:order val="1"/>
          <c:tx>
            <c:strRef>
              <c:f>新盘!$F$8</c:f>
              <c:strCache>
                <c:ptCount val="1"/>
                <c:pt idx="0">
                  <c:v> 实际出资 </c:v>
                </c:pt>
              </c:strCache>
            </c:strRef>
          </c:tx>
          <c:spPr>
            <a:solidFill>
              <a:srgbClr val="FBD05F"/>
            </a:solidFill>
            <a:ln>
              <a:noFill/>
            </a:ln>
            <a:effectLst/>
          </c:spPr>
          <c:invertIfNegative val="0"/>
          <c:cat>
            <c:strRef>
              <c:f>新盘!$H$6:$N$6</c:f>
              <c:strCache>
                <c:ptCount val="7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</c:strCache>
            </c:strRef>
          </c:cat>
          <c:val>
            <c:numRef>
              <c:f>新盘!$H$8:$N$8</c:f>
              <c:numCache>
                <c:formatCode>_ * #,##0.00_ ;_ * \-#,##0.00_ ;_ * "-"??_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1797126.202</c:v>
                </c:pt>
                <c:pt idx="5">
                  <c:v>3008739.8739999998</c:v>
                </c:pt>
                <c:pt idx="6">
                  <c:v>2655631.378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9-4E34-A6DB-9402F477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64148365"/>
        <c:axId val="300801450"/>
      </c:barChart>
      <c:catAx>
        <c:axId val="12314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865945"/>
        <c:crosses val="autoZero"/>
        <c:auto val="1"/>
        <c:lblAlgn val="ctr"/>
        <c:lblOffset val="100"/>
        <c:noMultiLvlLbl val="0"/>
      </c:catAx>
      <c:valAx>
        <c:axId val="7786594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23147408"/>
        <c:crosses val="autoZero"/>
        <c:crossBetween val="between"/>
      </c:valAx>
      <c:catAx>
        <c:axId val="5641483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0801450"/>
        <c:crosses val="autoZero"/>
        <c:auto val="1"/>
        <c:lblAlgn val="ctr"/>
        <c:lblOffset val="100"/>
        <c:noMultiLvlLbl val="0"/>
      </c:catAx>
      <c:valAx>
        <c:axId val="300801450"/>
        <c:scaling>
          <c:orientation val="minMax"/>
        </c:scaling>
        <c:delete val="0"/>
        <c:axPos val="r"/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641483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r>
              <a:rPr lang="zh-CN" altLang="en-US" sz="1200"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rPr>
              <a:t>逾期本金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808B"/>
            </a:solidFill>
            <a:ln>
              <a:noFill/>
            </a:ln>
            <a:effectLst/>
          </c:spPr>
          <c:cat>
            <c:strRef>
              <c:f>新盘!$H$6:$N$6</c:f>
              <c:strCache>
                <c:ptCount val="7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</c:strCache>
            </c:strRef>
          </c:cat>
          <c:val>
            <c:numRef>
              <c:f>新盘!$H$9:$N$9</c:f>
              <c:numCache>
                <c:formatCode>_ * #,##0.00_ ;_ * \-#,##0.00_ ;_ * "-"??_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F-408A-9B0B-99F76C71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934"/>
        <c:axId val="159612228"/>
      </c:areaChart>
      <c:catAx>
        <c:axId val="770808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159612228"/>
        <c:crosses val="autoZero"/>
        <c:auto val="1"/>
        <c:lblAlgn val="ctr"/>
        <c:lblOffset val="100"/>
        <c:noMultiLvlLbl val="0"/>
      </c:catAx>
      <c:valAx>
        <c:axId val="1596122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770808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845540607872407E-2"/>
          <c:y val="0.15978353745371701"/>
          <c:w val="0.88823119083208801"/>
          <c:h val="0.70247792651666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新盘!$F$10</c:f>
              <c:strCache>
                <c:ptCount val="1"/>
                <c:pt idx="0">
                  <c:v> 利润金额 </c:v>
                </c:pt>
              </c:strCache>
            </c:strRef>
          </c:tx>
          <c:spPr>
            <a:solidFill>
              <a:srgbClr val="FEB179"/>
            </a:solidFill>
            <a:ln>
              <a:noFill/>
            </a:ln>
            <a:effectLst/>
          </c:spPr>
          <c:invertIfNegative val="0"/>
          <c:cat>
            <c:strRef>
              <c:f>新盘!$H$6:$N$6</c:f>
              <c:strCache>
                <c:ptCount val="7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</c:strCache>
            </c:strRef>
          </c:cat>
          <c:val>
            <c:numRef>
              <c:f>新盘!$H$10:$N$10</c:f>
              <c:numCache>
                <c:formatCode>_ * #,##0.00_ ;_ * \-#,##0.00_ ;_ * "-"??_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746780.29799999995</c:v>
                </c:pt>
                <c:pt idx="5">
                  <c:v>514667.72600000026</c:v>
                </c:pt>
                <c:pt idx="6">
                  <c:v>1137568.4219999998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D-4270-84B0-0545E6CD5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83877576"/>
        <c:axId val="844230195"/>
      </c:barChart>
      <c:catAx>
        <c:axId val="48387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230195"/>
        <c:crosses val="autoZero"/>
        <c:auto val="1"/>
        <c:lblAlgn val="ctr"/>
        <c:lblOffset val="100"/>
        <c:noMultiLvlLbl val="0"/>
      </c:catAx>
      <c:valAx>
        <c:axId val="8442301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新盘!$F$11</c:f>
              <c:strCache>
                <c:ptCount val="1"/>
                <c:pt idx="0">
                  <c:v> 利润率 </c:v>
                </c:pt>
              </c:strCache>
            </c:strRef>
          </c:tx>
          <c:spPr>
            <a:ln w="28575" cap="rnd">
              <a:solidFill>
                <a:srgbClr val="FEB179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9525">
                <a:solidFill>
                  <a:srgbClr val="FEB179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新盘!$H$6:$N$6</c:f>
              <c:strCache>
                <c:ptCount val="7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</c:strCache>
            </c:strRef>
          </c:cat>
          <c:val>
            <c:numRef>
              <c:f>新盘!$H$11:$N$11</c:f>
              <c:numCache>
                <c:formatCode>_ * #,##0.00_ ;_ * \-#,##0.00_ ;_ * "-"??_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0.29355650374728787</c:v>
                </c:pt>
                <c:pt idx="5" formatCode="0.00%">
                  <c:v>0.14607101545674145</c:v>
                </c:pt>
                <c:pt idx="6" formatCode="0.00%">
                  <c:v>0.29989678424004973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E0-4883-8707-536952FA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50348"/>
        <c:axId val="312012596"/>
      </c:lineChart>
      <c:catAx>
        <c:axId val="5856503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312012596"/>
        <c:crosses val="autoZero"/>
        <c:auto val="1"/>
        <c:lblAlgn val="ctr"/>
        <c:lblOffset val="100"/>
        <c:noMultiLvlLbl val="0"/>
      </c:catAx>
      <c:valAx>
        <c:axId val="3120125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endParaRPr lang="zh-CN"/>
          </a:p>
        </c:txPr>
        <c:crossAx val="58565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120014</xdr:colOff>
      <xdr:row>3</xdr:row>
      <xdr:rowOff>23813</xdr:rowOff>
    </xdr:from>
    <xdr:to>
      <xdr:col>4</xdr:col>
      <xdr:colOff>731519</xdr:colOff>
      <xdr:row>4</xdr:row>
      <xdr:rowOff>14288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73454" y="1044893"/>
          <a:ext cx="2386965" cy="600075"/>
        </a:xfrm>
        <a:prstGeom prst="roundRect">
          <a:avLst/>
        </a:prstGeom>
        <a:solidFill>
          <a:srgbClr val="FE915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701039</xdr:colOff>
      <xdr:row>3</xdr:row>
      <xdr:rowOff>23813</xdr:rowOff>
    </xdr:from>
    <xdr:to>
      <xdr:col>8</xdr:col>
      <xdr:colOff>55244</xdr:colOff>
      <xdr:row>4</xdr:row>
      <xdr:rowOff>14288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11979" y="1044893"/>
          <a:ext cx="2600325" cy="600075"/>
        </a:xfrm>
        <a:prstGeom prst="roundRect">
          <a:avLst/>
        </a:prstGeom>
        <a:solidFill>
          <a:srgbClr val="FBD05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49530</xdr:colOff>
      <xdr:row>3</xdr:row>
      <xdr:rowOff>23813</xdr:rowOff>
    </xdr:from>
    <xdr:to>
      <xdr:col>11</xdr:col>
      <xdr:colOff>937260</xdr:colOff>
      <xdr:row>4</xdr:row>
      <xdr:rowOff>14288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088630" y="1044893"/>
          <a:ext cx="3051810" cy="600075"/>
        </a:xfrm>
        <a:prstGeom prst="roundRect">
          <a:avLst/>
        </a:prstGeom>
        <a:solidFill>
          <a:srgbClr val="FF80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927735</xdr:colOff>
      <xdr:row>3</xdr:row>
      <xdr:rowOff>23813</xdr:rowOff>
    </xdr:from>
    <xdr:to>
      <xdr:col>15</xdr:col>
      <xdr:colOff>556260</xdr:colOff>
      <xdr:row>4</xdr:row>
      <xdr:rowOff>14288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212955" y="1044893"/>
          <a:ext cx="287464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117153</xdr:colOff>
      <xdr:row>11</xdr:row>
      <xdr:rowOff>85407</xdr:rowOff>
    </xdr:from>
    <xdr:to>
      <xdr:col>10</xdr:col>
      <xdr:colOff>1013145</xdr:colOff>
      <xdr:row>19</xdr:row>
      <xdr:rowOff>70167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17153" y="4187507"/>
          <a:ext cx="11068692" cy="25247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140969</xdr:colOff>
      <xdr:row>11</xdr:row>
      <xdr:rowOff>244475</xdr:rowOff>
    </xdr:from>
    <xdr:to>
      <xdr:col>10</xdr:col>
      <xdr:colOff>161448</xdr:colOff>
      <xdr:row>18</xdr:row>
      <xdr:rowOff>227330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146714</xdr:colOff>
      <xdr:row>11</xdr:row>
      <xdr:rowOff>74930</xdr:rowOff>
    </xdr:from>
    <xdr:to>
      <xdr:col>19</xdr:col>
      <xdr:colOff>1358295</xdr:colOff>
      <xdr:row>19</xdr:row>
      <xdr:rowOff>80645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1525914" y="4177030"/>
          <a:ext cx="11917681" cy="254571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1045581</xdr:colOff>
      <xdr:row>11</xdr:row>
      <xdr:rowOff>83185</xdr:rowOff>
    </xdr:from>
    <xdr:to>
      <xdr:col>19</xdr:col>
      <xdr:colOff>998220</xdr:colOff>
      <xdr:row>19</xdr:row>
      <xdr:rowOff>12065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20</xdr:row>
      <xdr:rowOff>21590</xdr:rowOff>
    </xdr:from>
    <xdr:to>
      <xdr:col>10</xdr:col>
      <xdr:colOff>1006474</xdr:colOff>
      <xdr:row>27</xdr:row>
      <xdr:rowOff>178435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23824" y="6981190"/>
          <a:ext cx="11055350" cy="237934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168274</xdr:colOff>
      <xdr:row>20</xdr:row>
      <xdr:rowOff>128270</xdr:rowOff>
    </xdr:from>
    <xdr:to>
      <xdr:col>10</xdr:col>
      <xdr:colOff>133041</xdr:colOff>
      <xdr:row>27</xdr:row>
      <xdr:rowOff>15875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113087</xdr:colOff>
      <xdr:row>20</xdr:row>
      <xdr:rowOff>21590</xdr:rowOff>
    </xdr:from>
    <xdr:to>
      <xdr:col>19</xdr:col>
      <xdr:colOff>1391921</xdr:colOff>
      <xdr:row>27</xdr:row>
      <xdr:rowOff>178435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1492287" y="6981190"/>
          <a:ext cx="11984934" cy="237934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519200</xdr:colOff>
      <xdr:row>20</xdr:row>
      <xdr:rowOff>158750</xdr:rowOff>
    </xdr:from>
    <xdr:to>
      <xdr:col>19</xdr:col>
      <xdr:colOff>1035686</xdr:colOff>
      <xdr:row>27</xdr:row>
      <xdr:rowOff>62230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158114</xdr:colOff>
      <xdr:row>3</xdr:row>
      <xdr:rowOff>71120</xdr:rowOff>
    </xdr:from>
    <xdr:to>
      <xdr:col>3</xdr:col>
      <xdr:colOff>426719</xdr:colOff>
      <xdr:row>3</xdr:row>
      <xdr:rowOff>527685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011554" y="1092200"/>
          <a:ext cx="96202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总待收</a:t>
          </a:r>
        </a:p>
      </xdr:txBody>
    </xdr:sp>
    <xdr:clientData/>
  </xdr:twoCellAnchor>
  <xdr:twoCellAnchor>
    <xdr:from>
      <xdr:col>5</xdr:col>
      <xdr:colOff>638175</xdr:colOff>
      <xdr:row>3</xdr:row>
      <xdr:rowOff>71120</xdr:rowOff>
    </xdr:from>
    <xdr:to>
      <xdr:col>6</xdr:col>
      <xdr:colOff>1044575</xdr:colOff>
      <xdr:row>3</xdr:row>
      <xdr:rowOff>527685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349115" y="1092200"/>
          <a:ext cx="148844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销售台数</a:t>
          </a:r>
        </a:p>
      </xdr:txBody>
    </xdr:sp>
    <xdr:clientData/>
  </xdr:twoCellAnchor>
  <xdr:twoCellAnchor>
    <xdr:from>
      <xdr:col>9</xdr:col>
      <xdr:colOff>78105</xdr:colOff>
      <xdr:row>3</xdr:row>
      <xdr:rowOff>71120</xdr:rowOff>
    </xdr:from>
    <xdr:to>
      <xdr:col>10</xdr:col>
      <xdr:colOff>307340</xdr:colOff>
      <xdr:row>3</xdr:row>
      <xdr:rowOff>527685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8117205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租赁台数</a:t>
          </a:r>
        </a:p>
      </xdr:txBody>
    </xdr:sp>
    <xdr:clientData/>
  </xdr:twoCellAnchor>
  <xdr:twoCellAnchor>
    <xdr:from>
      <xdr:col>12</xdr:col>
      <xdr:colOff>937260</xdr:colOff>
      <xdr:row>3</xdr:row>
      <xdr:rowOff>71120</xdr:rowOff>
    </xdr:from>
    <xdr:to>
      <xdr:col>14</xdr:col>
      <xdr:colOff>84455</xdr:colOff>
      <xdr:row>3</xdr:row>
      <xdr:rowOff>527685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222480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电商台数</a:t>
          </a:r>
        </a:p>
      </xdr:txBody>
    </xdr:sp>
    <xdr:clientData/>
  </xdr:twoCellAnchor>
  <xdr:twoCellAnchor>
    <xdr:from>
      <xdr:col>3</xdr:col>
      <xdr:colOff>329565</xdr:colOff>
      <xdr:row>3</xdr:row>
      <xdr:rowOff>57150</xdr:rowOff>
    </xdr:from>
    <xdr:to>
      <xdr:col>4</xdr:col>
      <xdr:colOff>632460</xdr:colOff>
      <xdr:row>3</xdr:row>
      <xdr:rowOff>541655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76425" y="1078230"/>
          <a:ext cx="1384935" cy="4845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8536696</a:t>
          </a:r>
        </a:p>
      </xdr:txBody>
    </xdr:sp>
    <xdr:clientData/>
  </xdr:twoCellAnchor>
  <xdr:twoCellAnchor>
    <xdr:from>
      <xdr:col>6</xdr:col>
      <xdr:colOff>491490</xdr:colOff>
      <xdr:row>3</xdr:row>
      <xdr:rowOff>29845</xdr:rowOff>
    </xdr:from>
    <xdr:to>
      <xdr:col>8</xdr:col>
      <xdr:colOff>297180</xdr:colOff>
      <xdr:row>3</xdr:row>
      <xdr:rowOff>568960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84470" y="1050925"/>
          <a:ext cx="196977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marL="0" indent="0" algn="ctr" defTabSz="914400" rtl="0" eaLnBrk="1" latinLnBrk="0" hangingPunct="1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  <a:cs typeface="+mn-cs"/>
            </a:rPr>
            <a:t>2684</a:t>
          </a:r>
        </a:p>
      </xdr:txBody>
    </xdr:sp>
    <xdr:clientData/>
  </xdr:twoCellAnchor>
  <xdr:twoCellAnchor>
    <xdr:from>
      <xdr:col>10</xdr:col>
      <xdr:colOff>192405</xdr:colOff>
      <xdr:row>3</xdr:row>
      <xdr:rowOff>17145</xdr:rowOff>
    </xdr:from>
    <xdr:to>
      <xdr:col>11</xdr:col>
      <xdr:colOff>969645</xdr:colOff>
      <xdr:row>3</xdr:row>
      <xdr:rowOff>581660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313545" y="1038225"/>
          <a:ext cx="1859280" cy="5645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lang="en-US" altLang="zh-CN" sz="1600" b="1" i="0" u="none" strike="noStrike">
              <a:solidFill>
                <a:schemeClr val="bg1"/>
              </a:solidFill>
              <a:effectLst/>
              <a:latin typeface="Calibri (正文)"/>
              <a:ea typeface="+mn-ea"/>
              <a:cs typeface="+mn-cs"/>
            </a:rPr>
            <a:t>1902</a:t>
          </a:r>
          <a:endParaRPr lang="en-US" altLang="en-US" sz="1400" b="1" i="0" u="none" strike="noStrike">
            <a:solidFill>
              <a:schemeClr val="bg1"/>
            </a:solidFill>
            <a:latin typeface="+mj-lt"/>
            <a:ea typeface="汉仪雅酷黑 55W" panose="020B0504020202020204" charset="-122"/>
          </a:endParaRPr>
        </a:p>
      </xdr:txBody>
    </xdr:sp>
    <xdr:clientData/>
  </xdr:twoCellAnchor>
  <xdr:twoCellAnchor>
    <xdr:from>
      <xdr:col>13</xdr:col>
      <xdr:colOff>984885</xdr:colOff>
      <xdr:row>3</xdr:row>
      <xdr:rowOff>2857</xdr:rowOff>
    </xdr:from>
    <xdr:to>
      <xdr:col>15</xdr:col>
      <xdr:colOff>513080</xdr:colOff>
      <xdr:row>3</xdr:row>
      <xdr:rowOff>595947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52145" y="1023937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782</a:t>
          </a:r>
        </a:p>
      </xdr:txBody>
    </xdr:sp>
    <xdr:clientData/>
  </xdr:twoCellAnchor>
  <xdr:twoCellAnchor>
    <xdr:from>
      <xdr:col>16</xdr:col>
      <xdr:colOff>310515</xdr:colOff>
      <xdr:row>3</xdr:row>
      <xdr:rowOff>23813</xdr:rowOff>
    </xdr:from>
    <xdr:to>
      <xdr:col>18</xdr:col>
      <xdr:colOff>617220</xdr:colOff>
      <xdr:row>4</xdr:row>
      <xdr:rowOff>14288</xdr:rowOff>
    </xdr:to>
    <xdr:sp macro="" textlink="">
      <xdr:nvSpPr>
        <xdr:cNvPr id="22" name="圆角矩形 7">
          <a:extLst>
            <a:ext uri="{FF2B5EF4-FFF2-40B4-BE49-F238E27FC236}">
              <a16:creationId xmlns:a16="http://schemas.microsoft.com/office/drawing/2014/main" id="{4EA77FA5-9B59-4D3F-8428-C4A0C2A4FA68}"/>
            </a:ext>
          </a:extLst>
        </xdr:cNvPr>
        <xdr:cNvSpPr/>
      </xdr:nvSpPr>
      <xdr:spPr>
        <a:xfrm>
          <a:off x="16198215" y="1044893"/>
          <a:ext cx="287464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320040</xdr:colOff>
      <xdr:row>3</xdr:row>
      <xdr:rowOff>71120</xdr:rowOff>
    </xdr:from>
    <xdr:to>
      <xdr:col>17</xdr:col>
      <xdr:colOff>419735</xdr:colOff>
      <xdr:row>3</xdr:row>
      <xdr:rowOff>527685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D740D3B5-8135-4E88-BC66-114F8051A4ED}"/>
            </a:ext>
          </a:extLst>
        </xdr:cNvPr>
        <xdr:cNvSpPr txBox="1"/>
      </xdr:nvSpPr>
      <xdr:spPr>
        <a:xfrm>
          <a:off x="16207740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电商台数</a:t>
          </a:r>
        </a:p>
      </xdr:txBody>
    </xdr:sp>
    <xdr:clientData/>
  </xdr:twoCellAnchor>
  <xdr:twoCellAnchor>
    <xdr:from>
      <xdr:col>17</xdr:col>
      <xdr:colOff>238125</xdr:colOff>
      <xdr:row>3</xdr:row>
      <xdr:rowOff>2857</xdr:rowOff>
    </xdr:from>
    <xdr:to>
      <xdr:col>18</xdr:col>
      <xdr:colOff>574040</xdr:colOff>
      <xdr:row>3</xdr:row>
      <xdr:rowOff>595947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7F6C2E31-0F9B-4309-90DB-725678D62F5A}"/>
            </a:ext>
          </a:extLst>
        </xdr:cNvPr>
        <xdr:cNvSpPr txBox="1"/>
      </xdr:nvSpPr>
      <xdr:spPr>
        <a:xfrm>
          <a:off x="17337405" y="1023937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706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</xdr:row>
      <xdr:rowOff>23813</xdr:rowOff>
    </xdr:from>
    <xdr:to>
      <xdr:col>4</xdr:col>
      <xdr:colOff>83819</xdr:colOff>
      <xdr:row>4</xdr:row>
      <xdr:rowOff>14288</xdr:rowOff>
    </xdr:to>
    <xdr:sp macro="" textlink="">
      <xdr:nvSpPr>
        <xdr:cNvPr id="2" name="圆角矩形 4">
          <a:extLst>
            <a:ext uri="{FF2B5EF4-FFF2-40B4-BE49-F238E27FC236}">
              <a16:creationId xmlns:a16="http://schemas.microsoft.com/office/drawing/2014/main" id="{B6F14C55-7F9D-4EA7-9525-B565B8995DEB}"/>
            </a:ext>
          </a:extLst>
        </xdr:cNvPr>
        <xdr:cNvSpPr/>
      </xdr:nvSpPr>
      <xdr:spPr>
        <a:xfrm>
          <a:off x="325754" y="1044893"/>
          <a:ext cx="2402205" cy="600075"/>
        </a:xfrm>
        <a:prstGeom prst="roundRect">
          <a:avLst/>
        </a:prstGeom>
        <a:solidFill>
          <a:srgbClr val="FE915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53339</xdr:colOff>
      <xdr:row>3</xdr:row>
      <xdr:rowOff>23813</xdr:rowOff>
    </xdr:from>
    <xdr:to>
      <xdr:col>7</xdr:col>
      <xdr:colOff>489584</xdr:colOff>
      <xdr:row>4</xdr:row>
      <xdr:rowOff>14288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304CFCB9-F3C0-43D6-AA0A-5233B3F12F0F}"/>
            </a:ext>
          </a:extLst>
        </xdr:cNvPr>
        <xdr:cNvSpPr/>
      </xdr:nvSpPr>
      <xdr:spPr>
        <a:xfrm>
          <a:off x="3764279" y="1044893"/>
          <a:ext cx="2600325" cy="600075"/>
        </a:xfrm>
        <a:prstGeom prst="roundRect">
          <a:avLst/>
        </a:prstGeom>
        <a:solidFill>
          <a:srgbClr val="FBD05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422910</xdr:colOff>
      <xdr:row>3</xdr:row>
      <xdr:rowOff>23813</xdr:rowOff>
    </xdr:from>
    <xdr:to>
      <xdr:col>11</xdr:col>
      <xdr:colOff>228600</xdr:colOff>
      <xdr:row>4</xdr:row>
      <xdr:rowOff>14288</xdr:rowOff>
    </xdr:to>
    <xdr:sp macro="" textlink="">
      <xdr:nvSpPr>
        <xdr:cNvPr id="4" name="圆角矩形 6">
          <a:extLst>
            <a:ext uri="{FF2B5EF4-FFF2-40B4-BE49-F238E27FC236}">
              <a16:creationId xmlns:a16="http://schemas.microsoft.com/office/drawing/2014/main" id="{BEFEC7DF-A38F-43A4-AB88-276AAF3A8FA7}"/>
            </a:ext>
          </a:extLst>
        </xdr:cNvPr>
        <xdr:cNvSpPr/>
      </xdr:nvSpPr>
      <xdr:spPr>
        <a:xfrm>
          <a:off x="7379970" y="1044893"/>
          <a:ext cx="3051810" cy="600075"/>
        </a:xfrm>
        <a:prstGeom prst="roundRect">
          <a:avLst/>
        </a:prstGeom>
        <a:solidFill>
          <a:srgbClr val="FF80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295275</xdr:colOff>
      <xdr:row>3</xdr:row>
      <xdr:rowOff>23813</xdr:rowOff>
    </xdr:from>
    <xdr:to>
      <xdr:col>14</xdr:col>
      <xdr:colOff>1005840</xdr:colOff>
      <xdr:row>4</xdr:row>
      <xdr:rowOff>14288</xdr:rowOff>
    </xdr:to>
    <xdr:sp macro="" textlink="">
      <xdr:nvSpPr>
        <xdr:cNvPr id="5" name="圆角矩形 7">
          <a:extLst>
            <a:ext uri="{FF2B5EF4-FFF2-40B4-BE49-F238E27FC236}">
              <a16:creationId xmlns:a16="http://schemas.microsoft.com/office/drawing/2014/main" id="{2CB36A4A-04BF-4FF4-9D28-C838BC15F252}"/>
            </a:ext>
          </a:extLst>
        </xdr:cNvPr>
        <xdr:cNvSpPr/>
      </xdr:nvSpPr>
      <xdr:spPr>
        <a:xfrm>
          <a:off x="11580495" y="1044893"/>
          <a:ext cx="287464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114299</xdr:colOff>
      <xdr:row>11</xdr:row>
      <xdr:rowOff>85725</xdr:rowOff>
    </xdr:from>
    <xdr:to>
      <xdr:col>10</xdr:col>
      <xdr:colOff>473704</xdr:colOff>
      <xdr:row>19</xdr:row>
      <xdr:rowOff>70485</xdr:rowOff>
    </xdr:to>
    <xdr:sp macro="" textlink="">
      <xdr:nvSpPr>
        <xdr:cNvPr id="6" name="圆角矩形 12">
          <a:extLst>
            <a:ext uri="{FF2B5EF4-FFF2-40B4-BE49-F238E27FC236}">
              <a16:creationId xmlns:a16="http://schemas.microsoft.com/office/drawing/2014/main" id="{3F65B074-8514-49CD-8D45-3584B02F6A8F}"/>
            </a:ext>
          </a:extLst>
        </xdr:cNvPr>
        <xdr:cNvSpPr/>
      </xdr:nvSpPr>
      <xdr:spPr>
        <a:xfrm>
          <a:off x="114299" y="4147185"/>
          <a:ext cx="9495785" cy="248412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140970</xdr:colOff>
      <xdr:row>11</xdr:row>
      <xdr:rowOff>244475</xdr:rowOff>
    </xdr:from>
    <xdr:to>
      <xdr:col>9</xdr:col>
      <xdr:colOff>883656</xdr:colOff>
      <xdr:row>18</xdr:row>
      <xdr:rowOff>227330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9CD133D-0BF9-44FE-87B8-D947C307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609601</xdr:colOff>
      <xdr:row>11</xdr:row>
      <xdr:rowOff>74930</xdr:rowOff>
    </xdr:from>
    <xdr:to>
      <xdr:col>19</xdr:col>
      <xdr:colOff>5081</xdr:colOff>
      <xdr:row>19</xdr:row>
      <xdr:rowOff>80645</xdr:rowOff>
    </xdr:to>
    <xdr:sp macro="" textlink="">
      <xdr:nvSpPr>
        <xdr:cNvPr id="8" name="圆角矩形 13">
          <a:extLst>
            <a:ext uri="{FF2B5EF4-FFF2-40B4-BE49-F238E27FC236}">
              <a16:creationId xmlns:a16="http://schemas.microsoft.com/office/drawing/2014/main" id="{EF027DC6-FCED-4884-A117-DCCAD7B70842}"/>
            </a:ext>
          </a:extLst>
        </xdr:cNvPr>
        <xdr:cNvSpPr/>
      </xdr:nvSpPr>
      <xdr:spPr>
        <a:xfrm>
          <a:off x="9745981" y="4136390"/>
          <a:ext cx="10101580" cy="25050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231886</xdr:colOff>
      <xdr:row>11</xdr:row>
      <xdr:rowOff>83185</xdr:rowOff>
    </xdr:from>
    <xdr:to>
      <xdr:col>18</xdr:col>
      <xdr:colOff>1150620</xdr:colOff>
      <xdr:row>19</xdr:row>
      <xdr:rowOff>12065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AAE62AA-070E-4368-B04D-1B6E4389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21590</xdr:rowOff>
    </xdr:from>
    <xdr:to>
      <xdr:col>10</xdr:col>
      <xdr:colOff>480060</xdr:colOff>
      <xdr:row>27</xdr:row>
      <xdr:rowOff>178435</xdr:rowOff>
    </xdr:to>
    <xdr:sp macro="" textlink="">
      <xdr:nvSpPr>
        <xdr:cNvPr id="10" name="圆角矩形 14">
          <a:extLst>
            <a:ext uri="{FF2B5EF4-FFF2-40B4-BE49-F238E27FC236}">
              <a16:creationId xmlns:a16="http://schemas.microsoft.com/office/drawing/2014/main" id="{73AE4DA3-F858-4423-B9FD-2B4683BD2F4B}"/>
            </a:ext>
          </a:extLst>
        </xdr:cNvPr>
        <xdr:cNvSpPr/>
      </xdr:nvSpPr>
      <xdr:spPr>
        <a:xfrm>
          <a:off x="133350" y="6894830"/>
          <a:ext cx="9483090" cy="23437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168274</xdr:colOff>
      <xdr:row>20</xdr:row>
      <xdr:rowOff>128270</xdr:rowOff>
    </xdr:from>
    <xdr:to>
      <xdr:col>9</xdr:col>
      <xdr:colOff>857949</xdr:colOff>
      <xdr:row>27</xdr:row>
      <xdr:rowOff>15875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4E8FB7E-CE5E-4B17-ABB6-B6EC525DF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611827</xdr:colOff>
      <xdr:row>20</xdr:row>
      <xdr:rowOff>21590</xdr:rowOff>
    </xdr:from>
    <xdr:to>
      <xdr:col>19</xdr:col>
      <xdr:colOff>71120</xdr:colOff>
      <xdr:row>27</xdr:row>
      <xdr:rowOff>178435</xdr:rowOff>
    </xdr:to>
    <xdr:sp macro="" textlink="">
      <xdr:nvSpPr>
        <xdr:cNvPr id="12" name="圆角矩形 15">
          <a:extLst>
            <a:ext uri="{FF2B5EF4-FFF2-40B4-BE49-F238E27FC236}">
              <a16:creationId xmlns:a16="http://schemas.microsoft.com/office/drawing/2014/main" id="{D6790B31-3337-408E-85F6-7F70E75039EA}"/>
            </a:ext>
          </a:extLst>
        </xdr:cNvPr>
        <xdr:cNvSpPr/>
      </xdr:nvSpPr>
      <xdr:spPr>
        <a:xfrm>
          <a:off x="9748207" y="6894830"/>
          <a:ext cx="10165393" cy="234378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978946</xdr:colOff>
      <xdr:row>20</xdr:row>
      <xdr:rowOff>158750</xdr:rowOff>
    </xdr:from>
    <xdr:to>
      <xdr:col>18</xdr:col>
      <xdr:colOff>1226186</xdr:colOff>
      <xdr:row>27</xdr:row>
      <xdr:rowOff>62230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DE63FA-4FCC-4A6C-B07C-F460C8720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180974</xdr:colOff>
      <xdr:row>3</xdr:row>
      <xdr:rowOff>71120</xdr:rowOff>
    </xdr:from>
    <xdr:to>
      <xdr:col>2</xdr:col>
      <xdr:colOff>472439</xdr:colOff>
      <xdr:row>3</xdr:row>
      <xdr:rowOff>527685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596B705E-5880-45C5-85D7-07FBB29D0849}"/>
            </a:ext>
          </a:extLst>
        </xdr:cNvPr>
        <xdr:cNvSpPr txBox="1"/>
      </xdr:nvSpPr>
      <xdr:spPr>
        <a:xfrm>
          <a:off x="363854" y="1092200"/>
          <a:ext cx="96964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总待收</a:t>
          </a:r>
        </a:p>
      </xdr:txBody>
    </xdr:sp>
    <xdr:clientData/>
  </xdr:twoCellAnchor>
  <xdr:twoCellAnchor>
    <xdr:from>
      <xdr:col>4</xdr:col>
      <xdr:colOff>1072515</xdr:colOff>
      <xdr:row>3</xdr:row>
      <xdr:rowOff>71120</xdr:rowOff>
    </xdr:from>
    <xdr:to>
      <xdr:col>6</xdr:col>
      <xdr:colOff>396875</xdr:colOff>
      <xdr:row>3</xdr:row>
      <xdr:rowOff>527685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58E677EA-4991-4582-A24D-A031558D5DDE}"/>
            </a:ext>
          </a:extLst>
        </xdr:cNvPr>
        <xdr:cNvSpPr txBox="1"/>
      </xdr:nvSpPr>
      <xdr:spPr>
        <a:xfrm>
          <a:off x="3701415" y="1092200"/>
          <a:ext cx="148844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销售台数</a:t>
          </a:r>
        </a:p>
      </xdr:txBody>
    </xdr:sp>
    <xdr:clientData/>
  </xdr:twoCellAnchor>
  <xdr:twoCellAnchor>
    <xdr:from>
      <xdr:col>8</xdr:col>
      <xdr:colOff>451485</xdr:colOff>
      <xdr:row>3</xdr:row>
      <xdr:rowOff>71120</xdr:rowOff>
    </xdr:from>
    <xdr:to>
      <xdr:col>9</xdr:col>
      <xdr:colOff>680720</xdr:colOff>
      <xdr:row>3</xdr:row>
      <xdr:rowOff>527685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3973D1D7-A5AA-4B44-A076-575BDC100EE1}"/>
            </a:ext>
          </a:extLst>
        </xdr:cNvPr>
        <xdr:cNvSpPr txBox="1"/>
      </xdr:nvSpPr>
      <xdr:spPr>
        <a:xfrm>
          <a:off x="7408545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租赁台数</a:t>
          </a:r>
        </a:p>
      </xdr:txBody>
    </xdr:sp>
    <xdr:clientData/>
  </xdr:twoCellAnchor>
  <xdr:twoCellAnchor>
    <xdr:from>
      <xdr:col>12</xdr:col>
      <xdr:colOff>304800</xdr:colOff>
      <xdr:row>3</xdr:row>
      <xdr:rowOff>71120</xdr:rowOff>
    </xdr:from>
    <xdr:to>
      <xdr:col>13</xdr:col>
      <xdr:colOff>534035</xdr:colOff>
      <xdr:row>3</xdr:row>
      <xdr:rowOff>527685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596DDA5D-6E28-46A6-815D-AA1A3C6C1590}"/>
            </a:ext>
          </a:extLst>
        </xdr:cNvPr>
        <xdr:cNvSpPr txBox="1"/>
      </xdr:nvSpPr>
      <xdr:spPr>
        <a:xfrm>
          <a:off x="11590020" y="1092200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电商台数</a:t>
          </a:r>
        </a:p>
      </xdr:txBody>
    </xdr:sp>
    <xdr:clientData/>
  </xdr:twoCellAnchor>
  <xdr:twoCellAnchor>
    <xdr:from>
      <xdr:col>2</xdr:col>
      <xdr:colOff>375285</xdr:colOff>
      <xdr:row>3</xdr:row>
      <xdr:rowOff>57150</xdr:rowOff>
    </xdr:from>
    <xdr:to>
      <xdr:col>3</xdr:col>
      <xdr:colOff>1066800</xdr:colOff>
      <xdr:row>3</xdr:row>
      <xdr:rowOff>541655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4CBDA94C-AACE-4F25-80A3-27EF164963F7}"/>
            </a:ext>
          </a:extLst>
        </xdr:cNvPr>
        <xdr:cNvSpPr txBox="1"/>
      </xdr:nvSpPr>
      <xdr:spPr>
        <a:xfrm>
          <a:off x="1236345" y="1078230"/>
          <a:ext cx="1392555" cy="4845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3793199</a:t>
          </a:r>
        </a:p>
      </xdr:txBody>
    </xdr:sp>
    <xdr:clientData/>
  </xdr:twoCellAnchor>
  <xdr:twoCellAnchor>
    <xdr:from>
      <xdr:col>5</xdr:col>
      <xdr:colOff>925830</xdr:colOff>
      <xdr:row>3</xdr:row>
      <xdr:rowOff>29845</xdr:rowOff>
    </xdr:from>
    <xdr:to>
      <xdr:col>7</xdr:col>
      <xdr:colOff>731520</xdr:colOff>
      <xdr:row>3</xdr:row>
      <xdr:rowOff>568960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36240937-389D-41EC-9932-0AB86CEB569C}"/>
            </a:ext>
          </a:extLst>
        </xdr:cNvPr>
        <xdr:cNvSpPr txBox="1"/>
      </xdr:nvSpPr>
      <xdr:spPr>
        <a:xfrm>
          <a:off x="4636770" y="1050925"/>
          <a:ext cx="196977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marL="0" indent="0" algn="ctr" defTabSz="914400" rtl="0" eaLnBrk="1" latinLnBrk="0" hangingPunct="1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  <a:cs typeface="+mn-cs"/>
            </a:rPr>
            <a:t>456</a:t>
          </a:r>
        </a:p>
      </xdr:txBody>
    </xdr:sp>
    <xdr:clientData/>
  </xdr:twoCellAnchor>
  <xdr:twoCellAnchor>
    <xdr:from>
      <xdr:col>9</xdr:col>
      <xdr:colOff>565785</xdr:colOff>
      <xdr:row>3</xdr:row>
      <xdr:rowOff>17145</xdr:rowOff>
    </xdr:from>
    <xdr:to>
      <xdr:col>11</xdr:col>
      <xdr:colOff>260985</xdr:colOff>
      <xdr:row>3</xdr:row>
      <xdr:rowOff>581660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B7933067-DA73-48D9-910F-B6D254BE5069}"/>
            </a:ext>
          </a:extLst>
        </xdr:cNvPr>
        <xdr:cNvSpPr txBox="1"/>
      </xdr:nvSpPr>
      <xdr:spPr>
        <a:xfrm>
          <a:off x="8604885" y="1038225"/>
          <a:ext cx="1859280" cy="5645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lang="en-US" altLang="zh-CN" sz="1600" b="1" i="0" u="none" strike="noStrike">
              <a:solidFill>
                <a:schemeClr val="bg1"/>
              </a:solidFill>
              <a:effectLst/>
              <a:latin typeface="Calibri (正文)"/>
              <a:ea typeface="+mn-ea"/>
              <a:cs typeface="+mn-cs"/>
            </a:rPr>
            <a:t>406</a:t>
          </a:r>
          <a:endParaRPr lang="en-US" altLang="en-US" sz="1400" b="1" i="0" u="none" strike="noStrike">
            <a:solidFill>
              <a:schemeClr val="bg1"/>
            </a:solidFill>
            <a:latin typeface="+mj-lt"/>
            <a:ea typeface="汉仪雅酷黑 55W" panose="020B0504020202020204" charset="-122"/>
          </a:endParaRPr>
        </a:p>
      </xdr:txBody>
    </xdr:sp>
    <xdr:clientData/>
  </xdr:twoCellAnchor>
  <xdr:twoCellAnchor>
    <xdr:from>
      <xdr:col>13</xdr:col>
      <xdr:colOff>352425</xdr:colOff>
      <xdr:row>3</xdr:row>
      <xdr:rowOff>2857</xdr:rowOff>
    </xdr:from>
    <xdr:to>
      <xdr:col>14</xdr:col>
      <xdr:colOff>962660</xdr:colOff>
      <xdr:row>3</xdr:row>
      <xdr:rowOff>595947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4462959D-B748-4CE7-92B9-1E9128D34241}"/>
            </a:ext>
          </a:extLst>
        </xdr:cNvPr>
        <xdr:cNvSpPr txBox="1"/>
      </xdr:nvSpPr>
      <xdr:spPr>
        <a:xfrm>
          <a:off x="12719685" y="1023937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zh-CN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50</a:t>
          </a:r>
          <a:endParaRPr lang="en-US" altLang="en-US" sz="1600" b="1" i="0" u="none" strike="noStrike">
            <a:solidFill>
              <a:schemeClr val="bg1"/>
            </a:solidFill>
            <a:ea typeface="汉仪雅酷黑 55W" panose="020B0504020202020204" charset="-122"/>
          </a:endParaRPr>
        </a:p>
      </xdr:txBody>
    </xdr:sp>
    <xdr:clientData/>
  </xdr:twoCellAnchor>
  <xdr:twoCellAnchor>
    <xdr:from>
      <xdr:col>15</xdr:col>
      <xdr:colOff>845820</xdr:colOff>
      <xdr:row>3</xdr:row>
      <xdr:rowOff>28576</xdr:rowOff>
    </xdr:from>
    <xdr:to>
      <xdr:col>17</xdr:col>
      <xdr:colOff>1152525</xdr:colOff>
      <xdr:row>4</xdr:row>
      <xdr:rowOff>19051</xdr:rowOff>
    </xdr:to>
    <xdr:sp macro="" textlink="">
      <xdr:nvSpPr>
        <xdr:cNvPr id="25" name="圆角矩形 7">
          <a:extLst>
            <a:ext uri="{FF2B5EF4-FFF2-40B4-BE49-F238E27FC236}">
              <a16:creationId xmlns:a16="http://schemas.microsoft.com/office/drawing/2014/main" id="{969220BA-65C1-429E-A281-87059BDC9F11}"/>
            </a:ext>
          </a:extLst>
        </xdr:cNvPr>
        <xdr:cNvSpPr/>
      </xdr:nvSpPr>
      <xdr:spPr>
        <a:xfrm>
          <a:off x="15377160" y="1049656"/>
          <a:ext cx="2874645" cy="6000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855345</xdr:colOff>
      <xdr:row>3</xdr:row>
      <xdr:rowOff>75883</xdr:rowOff>
    </xdr:from>
    <xdr:to>
      <xdr:col>16</xdr:col>
      <xdr:colOff>810260</xdr:colOff>
      <xdr:row>3</xdr:row>
      <xdr:rowOff>532448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B6FDB5BE-B5E2-4C2F-96E8-EDDB280796FC}"/>
            </a:ext>
          </a:extLst>
        </xdr:cNvPr>
        <xdr:cNvSpPr txBox="1"/>
      </xdr:nvSpPr>
      <xdr:spPr>
        <a:xfrm>
          <a:off x="15386685" y="1096963"/>
          <a:ext cx="1311275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运营成本</a:t>
          </a:r>
        </a:p>
      </xdr:txBody>
    </xdr:sp>
    <xdr:clientData/>
  </xdr:twoCellAnchor>
  <xdr:twoCellAnchor>
    <xdr:from>
      <xdr:col>16</xdr:col>
      <xdr:colOff>628650</xdr:colOff>
      <xdr:row>3</xdr:row>
      <xdr:rowOff>7620</xdr:rowOff>
    </xdr:from>
    <xdr:to>
      <xdr:col>17</xdr:col>
      <xdr:colOff>1109345</xdr:colOff>
      <xdr:row>3</xdr:row>
      <xdr:rowOff>600710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DB6AA243-A932-4C8D-949B-CDE59ECBFE29}"/>
            </a:ext>
          </a:extLst>
        </xdr:cNvPr>
        <xdr:cNvSpPr txBox="1"/>
      </xdr:nvSpPr>
      <xdr:spPr>
        <a:xfrm>
          <a:off x="16516350" y="1028700"/>
          <a:ext cx="1692275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ctr">
            <a:buClrTx/>
            <a:buSzTx/>
            <a:buFontTx/>
          </a:pPr>
          <a:r>
            <a:rPr lang="en-US" altLang="en-US" sz="1600" b="1" i="0" u="none" strike="noStrike">
              <a:solidFill>
                <a:schemeClr val="bg1"/>
              </a:solidFill>
              <a:ea typeface="汉仪雅酷黑 55W" panose="020B0504020202020204" charset="-122"/>
            </a:rPr>
            <a:t>832644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tabSelected="1" workbookViewId="0">
      <selection activeCell="I33" sqref="I33"/>
    </sheetView>
  </sheetViews>
  <sheetFormatPr baseColWidth="10" defaultColWidth="9" defaultRowHeight="25" customHeight="1"/>
  <cols>
    <col min="1" max="1" width="2.6640625" style="1" customWidth="1"/>
    <col min="2" max="2" width="9.83203125" style="1" customWidth="1"/>
    <col min="3" max="3" width="10.1640625" style="1" customWidth="1"/>
    <col min="4" max="15" width="15.83203125" style="1" customWidth="1"/>
    <col min="16" max="16" width="19.83203125" style="1" customWidth="1"/>
    <col min="17" max="17" width="17.6640625" style="1" customWidth="1"/>
    <col min="18" max="20" width="19.83203125" style="1" customWidth="1"/>
    <col min="21" max="21" width="17.83203125" style="1" bestFit="1" customWidth="1"/>
    <col min="22" max="16384" width="9" style="1"/>
  </cols>
  <sheetData>
    <row r="1" spans="1:20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3" customHeight="1">
      <c r="A2" s="2"/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"/>
      <c r="T2" s="2"/>
    </row>
    <row r="3" spans="1:20" ht="2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4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5" customHeight="1">
      <c r="A6" s="2"/>
      <c r="B6" s="22" t="s">
        <v>0</v>
      </c>
      <c r="C6" s="23"/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16</v>
      </c>
      <c r="N6" s="7" t="s">
        <v>1</v>
      </c>
      <c r="O6" s="7" t="s">
        <v>2</v>
      </c>
      <c r="P6" s="7" t="s">
        <v>3</v>
      </c>
      <c r="Q6" s="7" t="s">
        <v>4</v>
      </c>
      <c r="R6" s="7" t="s">
        <v>18</v>
      </c>
      <c r="S6" s="7" t="s">
        <v>6</v>
      </c>
      <c r="T6" s="7" t="s">
        <v>7</v>
      </c>
    </row>
    <row r="7" spans="1:20" ht="31" customHeight="1">
      <c r="A7" s="2"/>
      <c r="B7" s="24" t="s">
        <v>15</v>
      </c>
      <c r="C7" s="25"/>
      <c r="D7" s="3">
        <v>3490307.96</v>
      </c>
      <c r="E7" s="3">
        <v>4333534.01</v>
      </c>
      <c r="F7" s="3">
        <v>7062817.8899999997</v>
      </c>
      <c r="G7" s="3">
        <v>9460608.7699999996</v>
      </c>
      <c r="H7" s="3">
        <v>10310509.59</v>
      </c>
      <c r="I7" s="3">
        <v>10187510.09</v>
      </c>
      <c r="J7" s="3">
        <v>9436472</v>
      </c>
      <c r="K7" s="3">
        <v>9804966.5399999991</v>
      </c>
      <c r="L7" s="3">
        <v>9405181.7400000002</v>
      </c>
      <c r="M7" s="3">
        <v>9107277.5099999998</v>
      </c>
      <c r="N7" s="8">
        <v>7719908.1100000003</v>
      </c>
      <c r="O7" s="8">
        <v>6630014.3499999996</v>
      </c>
      <c r="P7" s="8">
        <v>5855315.4900000002</v>
      </c>
      <c r="Q7" s="8">
        <v>7386694.2300000004</v>
      </c>
      <c r="R7" s="8">
        <v>7838192.9199999999</v>
      </c>
      <c r="S7" s="8">
        <v>8539752.7599999998</v>
      </c>
      <c r="T7" s="8">
        <v>8536696.2599999998</v>
      </c>
    </row>
    <row r="8" spans="1:20" ht="31" customHeight="1">
      <c r="A8" s="2"/>
      <c r="B8" s="26" t="s">
        <v>14</v>
      </c>
      <c r="C8" s="27"/>
      <c r="D8" s="4">
        <v>1874940.54</v>
      </c>
      <c r="E8" s="4">
        <v>2270179.61</v>
      </c>
      <c r="F8" s="4">
        <v>3614894.48</v>
      </c>
      <c r="G8" s="4">
        <v>4802256.2300000004</v>
      </c>
      <c r="H8" s="4">
        <v>4843545.74</v>
      </c>
      <c r="I8" s="4">
        <v>4001790.47</v>
      </c>
      <c r="J8" s="4">
        <v>2962731.37</v>
      </c>
      <c r="K8" s="4">
        <v>2461463.5099999998</v>
      </c>
      <c r="L8" s="4">
        <v>2487230.61</v>
      </c>
      <c r="M8" s="4">
        <v>1364884.58</v>
      </c>
      <c r="N8" s="9">
        <v>41221.72</v>
      </c>
      <c r="O8" s="9">
        <v>-805096.4</v>
      </c>
      <c r="P8" s="12">
        <v>-1823270.9</v>
      </c>
      <c r="Q8" s="12">
        <v>-1073756.6499999999</v>
      </c>
      <c r="R8" s="12">
        <v>-479128</v>
      </c>
      <c r="S8" s="12">
        <v>-873673.70140000002</v>
      </c>
      <c r="T8" s="12">
        <v>-660435.06499999994</v>
      </c>
    </row>
    <row r="9" spans="1:20" ht="31" customHeight="1">
      <c r="A9" s="2"/>
      <c r="B9" s="24" t="s">
        <v>17</v>
      </c>
      <c r="C9" s="25"/>
      <c r="D9" s="4">
        <v>104883.92</v>
      </c>
      <c r="E9" s="4">
        <v>164727.99</v>
      </c>
      <c r="F9" s="4">
        <v>247027.79</v>
      </c>
      <c r="G9" s="4">
        <v>655892.89</v>
      </c>
      <c r="H9" s="4">
        <v>1016656.02</v>
      </c>
      <c r="I9" s="4">
        <v>1142306.8899999999</v>
      </c>
      <c r="J9" s="4">
        <v>1381899.76</v>
      </c>
      <c r="K9" s="4">
        <v>1437090.09</v>
      </c>
      <c r="L9" s="4">
        <v>1838192.59</v>
      </c>
      <c r="M9" s="4">
        <v>2074889.43</v>
      </c>
      <c r="N9" s="9">
        <v>3155408.59</v>
      </c>
      <c r="O9" s="9">
        <v>3615068.43</v>
      </c>
      <c r="P9" s="9">
        <v>3615068.43</v>
      </c>
      <c r="Q9" s="9">
        <v>3474639.91</v>
      </c>
      <c r="R9" s="9">
        <v>3915761.79</v>
      </c>
      <c r="S9" s="9">
        <v>4107004.82</v>
      </c>
      <c r="T9" s="9">
        <v>4107004.82</v>
      </c>
    </row>
    <row r="10" spans="1:20" ht="31" customHeight="1">
      <c r="A10" s="2"/>
      <c r="B10" s="24" t="s">
        <v>12</v>
      </c>
      <c r="C10" s="25"/>
      <c r="D10" s="6">
        <f t="shared" ref="D10:K10" si="0">D7-D8-D9</f>
        <v>1510483.5</v>
      </c>
      <c r="E10" s="6">
        <f t="shared" si="0"/>
        <v>1898626.41</v>
      </c>
      <c r="F10" s="6">
        <f t="shared" si="0"/>
        <v>3200895.6199999996</v>
      </c>
      <c r="G10" s="6">
        <f t="shared" si="0"/>
        <v>4002459.649999999</v>
      </c>
      <c r="H10" s="6">
        <f t="shared" si="0"/>
        <v>4450307.83</v>
      </c>
      <c r="I10" s="6">
        <f t="shared" si="0"/>
        <v>5043412.7299999995</v>
      </c>
      <c r="J10" s="6">
        <f t="shared" si="0"/>
        <v>5091840.87</v>
      </c>
      <c r="K10" s="6">
        <f t="shared" si="0"/>
        <v>5906412.9399999995</v>
      </c>
      <c r="L10" s="6">
        <f>L7-L8-L9</f>
        <v>5079758.540000001</v>
      </c>
      <c r="M10" s="6">
        <f>M7-M8-M9</f>
        <v>5667503.5</v>
      </c>
      <c r="N10" s="10">
        <f t="shared" ref="N10:O10" si="1">N7-N8-N9</f>
        <v>4523277.8000000007</v>
      </c>
      <c r="O10" s="10">
        <f t="shared" si="1"/>
        <v>3820042.32</v>
      </c>
      <c r="P10" s="10">
        <f>P7-P8-P9</f>
        <v>4063517.9600000004</v>
      </c>
      <c r="Q10" s="10">
        <f>Q7-Q8-Q9</f>
        <v>4985810.9700000007</v>
      </c>
      <c r="R10" s="10">
        <f>R7-R8-R9</f>
        <v>4401559.13</v>
      </c>
      <c r="S10" s="10">
        <f>S7-S8-S9</f>
        <v>5306421.6414000001</v>
      </c>
      <c r="T10" s="10">
        <f>T7-T8-T9</f>
        <v>5090126.504999999</v>
      </c>
    </row>
    <row r="11" spans="1:20" ht="31" customHeight="1">
      <c r="A11" s="2"/>
      <c r="B11" s="26" t="s">
        <v>13</v>
      </c>
      <c r="C11" s="27"/>
      <c r="D11" s="5">
        <f t="shared" ref="D11:L11" si="2">D10/D7</f>
        <v>0.43276510763823833</v>
      </c>
      <c r="E11" s="5">
        <f t="shared" si="2"/>
        <v>0.43812426661905901</v>
      </c>
      <c r="F11" s="5">
        <f t="shared" si="2"/>
        <v>0.4532037594416865</v>
      </c>
      <c r="G11" s="5">
        <f t="shared" si="2"/>
        <v>0.4230657611264903</v>
      </c>
      <c r="H11" s="5">
        <f t="shared" si="2"/>
        <v>0.43162831004165725</v>
      </c>
      <c r="I11" s="5">
        <f t="shared" si="2"/>
        <v>0.49505842796176308</v>
      </c>
      <c r="J11" s="5">
        <f t="shared" si="2"/>
        <v>0.5395915835918339</v>
      </c>
      <c r="K11" s="5">
        <f t="shared" si="2"/>
        <v>0.60238991289816268</v>
      </c>
      <c r="L11" s="5">
        <f t="shared" si="2"/>
        <v>0.54010211396510466</v>
      </c>
      <c r="M11" s="5">
        <f t="shared" ref="M11:O11" si="3">M10/M7</f>
        <v>0.62230490876960221</v>
      </c>
      <c r="N11" s="11">
        <f t="shared" si="3"/>
        <v>0.58592378763430653</v>
      </c>
      <c r="O11" s="11">
        <f t="shared" si="3"/>
        <v>0.57617406514361469</v>
      </c>
      <c r="P11" s="11">
        <f t="shared" ref="P11:Q11" si="4">P10/P7</f>
        <v>0.69398787596328138</v>
      </c>
      <c r="Q11" s="11">
        <f t="shared" si="4"/>
        <v>0.67497189063963736</v>
      </c>
      <c r="R11" s="11">
        <f t="shared" ref="R11:S11" si="5">R10/R7</f>
        <v>0.56155279347219744</v>
      </c>
      <c r="S11" s="11">
        <f t="shared" si="5"/>
        <v>0.6213788373657787</v>
      </c>
      <c r="T11" s="11">
        <f t="shared" ref="T11" si="6">T10/T7</f>
        <v>0.59626421626953829</v>
      </c>
    </row>
    <row r="12" spans="1:20" ht="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32" spans="1:20" ht="25" customHeight="1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</sheetData>
  <mergeCells count="8">
    <mergeCell ref="B2:R2"/>
    <mergeCell ref="B32:P32"/>
    <mergeCell ref="B6:C6"/>
    <mergeCell ref="B7:C7"/>
    <mergeCell ref="B8:C8"/>
    <mergeCell ref="B9:C9"/>
    <mergeCell ref="B10:C10"/>
    <mergeCell ref="B11:C11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63EC-6E2B-4106-B9BD-9F5542B87E0F}">
  <dimension ref="A1:T32"/>
  <sheetViews>
    <sheetView showGridLines="0" workbookViewId="0">
      <selection activeCell="B3" sqref="B3"/>
    </sheetView>
  </sheetViews>
  <sheetFormatPr baseColWidth="10" defaultColWidth="9" defaultRowHeight="25" customHeight="1"/>
  <cols>
    <col min="1" max="1" width="2.6640625" style="1" customWidth="1"/>
    <col min="2" max="2" width="9.83203125" style="1" customWidth="1"/>
    <col min="3" max="3" width="10.1640625" style="1" customWidth="1"/>
    <col min="4" max="15" width="15.83203125" style="1" customWidth="1"/>
    <col min="16" max="16" width="19.83203125" style="1" customWidth="1"/>
    <col min="17" max="17" width="17.6640625" style="1" customWidth="1"/>
    <col min="18" max="19" width="19.83203125" style="1" customWidth="1"/>
    <col min="20" max="20" width="3" style="1" customWidth="1"/>
    <col min="21" max="16384" width="9" style="1"/>
  </cols>
  <sheetData>
    <row r="1" spans="1:20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3" customHeight="1">
      <c r="A2" s="2"/>
      <c r="B2" s="20" t="s">
        <v>21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"/>
      <c r="T2" s="2"/>
    </row>
    <row r="3" spans="1:20" ht="21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4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5" customHeight="1">
      <c r="A6" s="2"/>
      <c r="B6" s="2"/>
      <c r="C6" s="2"/>
      <c r="D6" s="2"/>
      <c r="E6" s="2"/>
      <c r="F6" s="14" t="s">
        <v>0</v>
      </c>
      <c r="G6" s="15"/>
      <c r="H6" s="7" t="s">
        <v>1</v>
      </c>
      <c r="I6" s="7" t="s">
        <v>2</v>
      </c>
      <c r="J6" s="7" t="s">
        <v>3</v>
      </c>
      <c r="K6" s="7" t="s">
        <v>4</v>
      </c>
      <c r="L6" s="7" t="s">
        <v>5</v>
      </c>
      <c r="M6" s="7" t="s">
        <v>6</v>
      </c>
      <c r="N6" s="7" t="s">
        <v>7</v>
      </c>
      <c r="O6" s="2"/>
      <c r="P6" s="2"/>
      <c r="Q6" s="2"/>
      <c r="R6" s="2"/>
      <c r="S6" s="2"/>
      <c r="T6" s="2"/>
    </row>
    <row r="7" spans="1:20" ht="31" customHeight="1">
      <c r="A7" s="2"/>
      <c r="B7" s="2"/>
      <c r="C7" s="2"/>
      <c r="D7" s="2"/>
      <c r="E7" s="2"/>
      <c r="F7" s="16" t="s">
        <v>15</v>
      </c>
      <c r="G7" s="17"/>
      <c r="H7" s="3" t="s">
        <v>19</v>
      </c>
      <c r="I7" s="3" t="s">
        <v>19</v>
      </c>
      <c r="J7" s="3" t="s">
        <v>19</v>
      </c>
      <c r="K7" s="3" t="s">
        <v>19</v>
      </c>
      <c r="L7" s="3">
        <v>2543906.5</v>
      </c>
      <c r="M7" s="3">
        <v>3523407.6</v>
      </c>
      <c r="N7" s="3">
        <v>3793199.8</v>
      </c>
      <c r="O7" s="2"/>
      <c r="P7" s="2"/>
      <c r="Q7" s="2"/>
      <c r="R7" s="2"/>
      <c r="S7" s="2"/>
      <c r="T7" s="2"/>
    </row>
    <row r="8" spans="1:20" ht="31" customHeight="1">
      <c r="A8" s="2"/>
      <c r="B8" s="2"/>
      <c r="C8" s="2"/>
      <c r="D8" s="2"/>
      <c r="E8" s="2"/>
      <c r="F8" s="18" t="s">
        <v>14</v>
      </c>
      <c r="G8" s="19"/>
      <c r="H8" s="3" t="s">
        <v>19</v>
      </c>
      <c r="I8" s="3" t="s">
        <v>19</v>
      </c>
      <c r="J8" s="3" t="s">
        <v>19</v>
      </c>
      <c r="K8" s="3" t="s">
        <v>19</v>
      </c>
      <c r="L8" s="4">
        <v>1797126.202</v>
      </c>
      <c r="M8" s="4">
        <v>3008739.8739999998</v>
      </c>
      <c r="N8" s="4">
        <v>2655631.378</v>
      </c>
      <c r="O8" s="2"/>
      <c r="P8" s="2"/>
      <c r="Q8" s="2"/>
      <c r="R8" s="2"/>
      <c r="S8" s="2"/>
      <c r="T8" s="2"/>
    </row>
    <row r="9" spans="1:20" ht="31" customHeight="1">
      <c r="A9" s="2"/>
      <c r="B9" s="2"/>
      <c r="C9" s="2"/>
      <c r="D9" s="2"/>
      <c r="E9" s="2"/>
      <c r="F9" s="16" t="s">
        <v>17</v>
      </c>
      <c r="G9" s="17"/>
      <c r="H9" s="3" t="s">
        <v>19</v>
      </c>
      <c r="I9" s="3" t="s">
        <v>19</v>
      </c>
      <c r="J9" s="3" t="s">
        <v>19</v>
      </c>
      <c r="K9" s="3" t="s">
        <v>19</v>
      </c>
      <c r="L9" s="13">
        <v>0</v>
      </c>
      <c r="M9" s="3">
        <v>0</v>
      </c>
      <c r="N9" s="3">
        <v>0</v>
      </c>
      <c r="O9" s="2"/>
      <c r="P9" s="2"/>
      <c r="Q9" s="2"/>
      <c r="R9" s="2"/>
      <c r="S9" s="2"/>
      <c r="T9" s="2"/>
    </row>
    <row r="10" spans="1:20" ht="31" customHeight="1">
      <c r="A10" s="2"/>
      <c r="B10" s="2"/>
      <c r="C10" s="2"/>
      <c r="D10" s="2"/>
      <c r="E10" s="2"/>
      <c r="F10" s="16" t="s">
        <v>12</v>
      </c>
      <c r="G10" s="17"/>
      <c r="H10" s="3" t="s">
        <v>19</v>
      </c>
      <c r="I10" s="3" t="s">
        <v>19</v>
      </c>
      <c r="J10" s="3" t="s">
        <v>19</v>
      </c>
      <c r="K10" s="3" t="s">
        <v>19</v>
      </c>
      <c r="L10" s="6">
        <f t="shared" ref="L10" si="0">L7-L8-L9</f>
        <v>746780.29799999995</v>
      </c>
      <c r="M10" s="6">
        <f>M7-M8-M9</f>
        <v>514667.72600000026</v>
      </c>
      <c r="N10" s="6">
        <f>N7-N8-N9</f>
        <v>1137568.4219999998</v>
      </c>
      <c r="O10" s="2"/>
      <c r="P10" s="2"/>
      <c r="Q10" s="2"/>
      <c r="R10" s="2"/>
      <c r="S10" s="2"/>
      <c r="T10" s="2"/>
    </row>
    <row r="11" spans="1:20" ht="31" customHeight="1">
      <c r="A11" s="2"/>
      <c r="B11" s="2"/>
      <c r="C11" s="2"/>
      <c r="D11" s="2"/>
      <c r="E11" s="2"/>
      <c r="F11" s="18" t="s">
        <v>13</v>
      </c>
      <c r="G11" s="19"/>
      <c r="H11" s="3" t="s">
        <v>19</v>
      </c>
      <c r="I11" s="3" t="s">
        <v>19</v>
      </c>
      <c r="J11" s="3" t="s">
        <v>19</v>
      </c>
      <c r="K11" s="3" t="s">
        <v>19</v>
      </c>
      <c r="L11" s="5">
        <f>L10/L7</f>
        <v>0.29355650374728787</v>
      </c>
      <c r="M11" s="5">
        <f>M10/M7</f>
        <v>0.14607101545674145</v>
      </c>
      <c r="N11" s="5">
        <f>N10/N7</f>
        <v>0.29989678424004973</v>
      </c>
      <c r="O11" s="2"/>
      <c r="P11" s="2"/>
      <c r="Q11" s="2"/>
      <c r="R11" s="2"/>
      <c r="S11" s="2"/>
      <c r="T11" s="2"/>
    </row>
    <row r="12" spans="1:20" ht="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32" spans="1:20" ht="25" customHeight="1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</sheetData>
  <mergeCells count="2">
    <mergeCell ref="B32:P32"/>
    <mergeCell ref="B2:R2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旧盘</vt:lpstr>
      <vt:lpstr>新盘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lxw8080</cp:lastModifiedBy>
  <cp:lastPrinted>2025-05-07T01:44:22Z</cp:lastPrinted>
  <dcterms:created xsi:type="dcterms:W3CDTF">2021-08-30T06:57:00Z</dcterms:created>
  <dcterms:modified xsi:type="dcterms:W3CDTF">2025-09-15T07:34:43Z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047805E991C14214AD1C7F9CEDBE9A96</vt:lpwstr>
  </property>
  <property fmtid="{D5CDD505-2E9C-101B-9397-08002B2CF9AE}" pid="3" name="KSOProductBuildVer">
    <vt:lpwstr>2052-11.1.0.12763</vt:lpwstr>
  </property>
  <property fmtid="{D5CDD505-2E9C-101B-9397-08002B2CF9AE}" pid="4" name="KSOTemplateUUID">
    <vt:lpwstr>v1.0_mb_BJ7TLjAV3vqx/sNqk0tldg==</vt:lpwstr>
  </property>
</Properties>
</file>