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https://gibbch-my.sharepoint.com/personal/lsc146268_stud_gibb_ch/Documents/BFS/2. Lehrjahr/Module/Modul 293/"/>
    </mc:Choice>
  </mc:AlternateContent>
  <xr:revisionPtr revIDLastSave="1" documentId="8_{FB147469-662F-7E40-AED2-B898B7A52432}" xr6:coauthVersionLast="47" xr6:coauthVersionMax="47" xr10:uidLastSave="{AD5E0257-F6B1-9A4E-BB81-55297469EC6A}"/>
  <bookViews>
    <workbookView xWindow="0" yWindow="500" windowWidth="28800" windowHeight="17500" tabRatio="742" activeTab="1" xr2:uid="{00000000-000D-0000-FFFF-FFFF00000000}"/>
  </bookViews>
  <sheets>
    <sheet name="Übersicht" sheetId="1" r:id="rId1"/>
    <sheet name="Workshops" sheetId="2" r:id="rId2"/>
    <sheet name="Einstellungen" sheetId="19" r:id="rId3"/>
  </sheet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 i="2" l="1"/>
  <c r="D45" i="2"/>
  <c r="E99" i="2"/>
  <c r="E69" i="2"/>
  <c r="E1" i="2" l="1"/>
  <c r="B4" i="1" s="1"/>
  <c r="D99" i="2"/>
  <c r="D69" i="2"/>
  <c r="D1" i="2" l="1"/>
  <c r="C4" i="1" s="1"/>
  <c r="D13" i="19"/>
  <c r="C12" i="19" s="1"/>
  <c r="C10" i="19"/>
  <c r="D15" i="19" l="1"/>
  <c r="E10" i="19" s="1"/>
  <c r="D14" i="19"/>
  <c r="B5" i="1" l="1"/>
  <c r="B8" i="1" s="1"/>
  <c r="B9" i="1" s="1"/>
  <c r="F3" i="19" l="1"/>
  <c r="D10" i="19" s="1"/>
</calcChain>
</file>

<file path=xl/sharedStrings.xml><?xml version="1.0" encoding="utf-8"?>
<sst xmlns="http://schemas.openxmlformats.org/spreadsheetml/2006/main" count="188" uniqueCount="115">
  <si>
    <t>Ich kann/weiss/habe…</t>
  </si>
  <si>
    <t>Tätigkeitsnachweis</t>
  </si>
  <si>
    <t>Erreichte Punkte</t>
  </si>
  <si>
    <t>Mögliche Punkte</t>
  </si>
  <si>
    <t>Total</t>
  </si>
  <si>
    <t xml:space="preserve">Erreichte Punkte </t>
  </si>
  <si>
    <t>Thema</t>
  </si>
  <si>
    <t>Bemerkungen</t>
  </si>
  <si>
    <t>Ergebnis</t>
  </si>
  <si>
    <t>Name:</t>
  </si>
  <si>
    <t>Maximalpunkte für Note 6:</t>
  </si>
  <si>
    <t>Aktuelle Note Kompetenzraster 50%</t>
  </si>
  <si>
    <t>Modulnote</t>
  </si>
  <si>
    <t>Start</t>
  </si>
  <si>
    <t>Speedometer</t>
  </si>
  <si>
    <t>Pointer</t>
  </si>
  <si>
    <t>Initial</t>
  </si>
  <si>
    <t>Middle</t>
  </si>
  <si>
    <t>End</t>
  </si>
  <si>
    <t>Max</t>
  </si>
  <si>
    <t>Value</t>
  </si>
  <si>
    <t>Heute</t>
  </si>
  <si>
    <t>Letzte Abgabe</t>
  </si>
  <si>
    <t>Beginn Modul</t>
  </si>
  <si>
    <t>Semesterdauer in Tagen</t>
  </si>
  <si>
    <t>verfügbare Tage</t>
  </si>
  <si>
    <t xml:space="preserve"> Workshops</t>
  </si>
  <si>
    <t xml:space="preserve">01 Einstieg </t>
  </si>
  <si>
    <t>02 Grundlagen HTML</t>
  </si>
  <si>
    <t>03 Veröffentlichen</t>
  </si>
  <si>
    <t>Portfolio Eintrag</t>
  </si>
  <si>
    <t>05 Grundlagen CSS</t>
  </si>
  <si>
    <t>06 DevTools</t>
  </si>
  <si>
    <t>Abschlusstest Teil 1</t>
  </si>
  <si>
    <t>Teil 1</t>
  </si>
  <si>
    <t>Teil 2</t>
  </si>
  <si>
    <t>07 Layout der Webseite</t>
  </si>
  <si>
    <t>Total Teil 1</t>
  </si>
  <si>
    <t>Abschlusstest Teil 2</t>
  </si>
  <si>
    <t>Teil 3</t>
  </si>
  <si>
    <t>Basierend auf LBV-1</t>
  </si>
  <si>
    <t>Link in Portfolio</t>
  </si>
  <si>
    <t>Direkt in der veröffentlichten Webseite</t>
  </si>
  <si>
    <t>08 Webseite aus Template erweitern</t>
  </si>
  <si>
    <t xml:space="preserve">Bilder ersetzt (Bilder aus dem Kurs, oder eigene) </t>
  </si>
  <si>
    <t xml:space="preserve">Vortrag halten zu Beginn einer Lektion (evt. als 2er Gruppe) </t>
  </si>
  <si>
    <t>Sie erstellen eine Webseite, welche verschiedene Überschriften, Absätze, eine Tabelle, eine sortierte und eine unsortierte Liste, sowie Links beinhaltet.</t>
  </si>
  <si>
    <t xml:space="preserve">Sie können ein HTML Grundgerüst mit &lt;header&gt;&lt;nav&gt; &lt;section&gt;&lt;article&gt;&lt;aside&gt;&lt;footer&gt; aufbauen und Sie wissen, wofür die einzelnen Bereiche stehen. </t>
  </si>
  <si>
    <t>Sie wissen was HTML Klassen und ID's sind.</t>
  </si>
  <si>
    <t>Sie haben sich mit verschiedenen Angeboten von öffentlichen Webservern auseinandergesetzt und Angebote verglichen.</t>
  </si>
  <si>
    <t>Sie kennen die Grundlagen von CSS.</t>
  </si>
  <si>
    <t>Sie können Ihre Webseite mit CSS gestalten (Angabe Farbe, Abstände, Schriftgrösse).</t>
  </si>
  <si>
    <t xml:space="preserve">Sie kennen die DevTools des Browsers und können damit eine Webseite untersuchen. </t>
  </si>
  <si>
    <t xml:space="preserve">Sie haben Ihre Webseite 'responsive' gemacht. </t>
  </si>
  <si>
    <t>Sie haben sich mit dem Thema 'Barrierefreiheit' bei Webseiten auseinander gesetzt.</t>
  </si>
  <si>
    <t>Individuelle eigene Ergänzung</t>
  </si>
  <si>
    <t>00 Vortrag</t>
  </si>
  <si>
    <t>Letztmögliche Abgabe: Ende KW35</t>
  </si>
  <si>
    <t>Letztmögliche Abgabe: Ende KW38</t>
  </si>
  <si>
    <t xml:space="preserve">Menu Navigation bei Desktop und bei Mobile Version unterschiedlich. </t>
  </si>
  <si>
    <t>Letztmögliche Abgabe: Ende Quartal KW44</t>
  </si>
  <si>
    <t xml:space="preserve">Diese 3 Punkte gibt es für herausragende Projekte,  usw. Ideen mit der Lehrperson vorgängig absprechen. </t>
  </si>
  <si>
    <t>Sie erstellen einen Gestaltungsentwurf im Tool Ihrer Wahl unter Berücksichtigung verschiedener Faktoren wie:</t>
  </si>
  <si>
    <t>Individuelle eigene Ergänzung (z.B. Videos, Audios; Cards; Maps usw.)</t>
  </si>
  <si>
    <t>Ihre Webseite hat Überschriften in verschiedenen Grössen.</t>
  </si>
  <si>
    <t>Ihre Webseite hat Absätze mit Text.</t>
  </si>
  <si>
    <t>Ihre Webseite hat Bilder.</t>
  </si>
  <si>
    <t>Ihre Webseite hat Buttons.</t>
  </si>
  <si>
    <t>Ihre Webseite hat ein Formular.</t>
  </si>
  <si>
    <t>Durchführung Abschlusstest 1: KW35</t>
  </si>
  <si>
    <t xml:space="preserve">Achtung: Zuerst wird ein Konzept erstellt, ohne Konzept wird der ganze Teil 3 nicht abgenommen! </t>
  </si>
  <si>
    <t>Ein Formular wird auf die Eingabe validiert.</t>
  </si>
  <si>
    <t>Landingpage / Startseite soll attraktiv sein, und das Interesse des Benutzers wecken (mind. Bilder + Text).</t>
  </si>
  <si>
    <t>Das müssen Sie können, es gibt aber keine Punkte.</t>
  </si>
  <si>
    <t>smartlearn.iet-gibb.ch</t>
  </si>
  <si>
    <t xml:space="preserve"> </t>
  </si>
  <si>
    <t>Sie haben ein Handout zum Vortrag erstellt (1-2 Seiten A4).</t>
  </si>
  <si>
    <t>Sie kennen die verschiedenen Berufe, welche hinter einer professionellen Webentwicklung stehen.</t>
  </si>
  <si>
    <t>Sie haben sich Ihre Entwicklungsumgebung entsprechend eingerichtet (Live Server).</t>
  </si>
  <si>
    <t>Sie wissen, was ein HTML Element ist.</t>
  </si>
  <si>
    <t>Sie wissen, was ein HTML Attribut ist.</t>
  </si>
  <si>
    <t>Sie wissen welche, rechtlichen Aspekte bei jeder Veröffentlichung einer Webseite beachtet werden müssen (Impressum, Urheberrecht, Standortwahl, Persönlichkeitsschutz).</t>
  </si>
  <si>
    <t xml:space="preserve">Webseite individuell für allroundinformatik (bzw. Ihre Firma) angepasst. </t>
  </si>
  <si>
    <r>
      <t xml:space="preserve">Sie können selbst wählen, ob Sie eine Vereinsseite des Fussballclubs, eine Präsentation eines Hobbies, eine Webseite für eine Traumfirma, usw. oder gar für einen echten Kunden bauen.  </t>
    </r>
    <r>
      <rPr>
        <b/>
        <sz val="11"/>
        <color theme="1"/>
        <rFont val="Calibri"/>
        <family val="2"/>
        <scheme val="minor"/>
      </rPr>
      <t xml:space="preserve">Wichtig: Die Seite muss businesstauglich sein. </t>
    </r>
    <r>
      <rPr>
        <sz val="11"/>
        <color theme="1"/>
        <rFont val="Calibri"/>
        <family val="2"/>
        <scheme val="minor"/>
      </rPr>
      <t>Das bedeutet: Die Seite muss so aussehen, dass Ihre Lehrfirma diese einem Kunden verkaufen könnte.</t>
    </r>
  </si>
  <si>
    <t>Farbe</t>
  </si>
  <si>
    <t>Schrift</t>
  </si>
  <si>
    <t>Responsiv, wichtig: Je ein Mockup erstellen für Desktop und Mobile.</t>
  </si>
  <si>
    <t>Sie präsentieren Ihren Entwurf der Lehrperson und können begründen, warum Sie welche Farben, welche Schriften etc. ausgewählt haben.</t>
  </si>
  <si>
    <t>Impressum</t>
  </si>
  <si>
    <t>Durchgängiger Header/Footer</t>
  </si>
  <si>
    <t>Kontaktformular</t>
  </si>
  <si>
    <t>Tabelle</t>
  </si>
  <si>
    <t>Site ist responsiv, mehrere Elemente nebeneinander (Desktop), z.B. Text 2- oder 3-spaltig, bei Mobile untereinander.</t>
  </si>
  <si>
    <t>Die Site ist auf ihre Funktionen getestet (Links funktionieren).</t>
  </si>
  <si>
    <t xml:space="preserve">Sie veröffentlichen Ihre Website. </t>
  </si>
  <si>
    <t>Sie können Ihre Webseite passwortgeschützt auf einem Webserver der Schule veröffentlichen und für die Lehrperson zugänglich machen. Beachten Sie bereits jetzt, dass noch eine weitere Seite (2. Teil) und ein Webauftritt (3. Teil) auf demselben Server veröffentlicht werden.</t>
  </si>
  <si>
    <t xml:space="preserve">Sie setzen die Site nach dem Konzept um und veröffentlichen die Site auf dem Webserver der Schule. Die Site umfasst: </t>
  </si>
  <si>
    <t>Projekt Eigene Website</t>
  </si>
  <si>
    <t>Sie veröffentlichen Ihre Seite auf dem Webserver der Schule.</t>
  </si>
  <si>
    <t>Bildergallerie (evtl. Slider) mit min. 4 Bildern</t>
  </si>
  <si>
    <t>Die Site entspricht Ihrem Entwurf.</t>
  </si>
  <si>
    <t>Durchführung Abschlusstest 2: KW42</t>
  </si>
  <si>
    <t xml:space="preserve">Sie haben sich mit einem der vorgegebenen Vortragsthemen genauer beschäftigt und einen Kurzvortrag (5 Min. pro Person ) dazu vorbereitet. Tandem möglich. Achtung die 5 Punkte gibt es nur für Vorträge, welche fachlich ein sehr gutes Niveau aufweisen. </t>
  </si>
  <si>
    <t>Sie haben die Abschlussfragen zu Teil 1 beantwortet.</t>
  </si>
  <si>
    <t>Sie können Ihrer Webseite ein sinnvolles Layout geben, so dass die  Elemente aus dem Grundgerüst vernünftig platziert sind. Dazu verwenden Sie das vorgegebene Template von W3schools.</t>
  </si>
  <si>
    <t xml:space="preserve">Sie haben sich mit 'best practice' zum Thema 'User Experience' auseinandergesetzt. </t>
  </si>
  <si>
    <t>Ein Modal funktionsfähig  angepasst/eingebunden (Achtung: ein JS Alert ist kein Modal).</t>
  </si>
  <si>
    <t>Sie haben die Abschlussfragen zu Teil 2 beantwortet.</t>
  </si>
  <si>
    <t>Min. 4 weitere Unterseiten, passend zum Kunden / Thema.</t>
  </si>
  <si>
    <t>Datum Abgabe 50% nach halbem Modul</t>
  </si>
  <si>
    <t>vergangene Tage</t>
  </si>
  <si>
    <t>Levyn</t>
  </si>
  <si>
    <t>Schneider</t>
  </si>
  <si>
    <t>Levyn Schneider</t>
  </si>
  <si>
    <t>Webseite kommt ohne PW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</si>
</sst>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sz val="16"/>
      <color theme="1"/>
      <name val="Calibri"/>
      <family val="2"/>
      <scheme val="minor"/>
    </font>
    <font>
      <b/>
      <sz val="11"/>
      <color rgb="FFFF0000"/>
      <name val="Calibri"/>
      <family val="2"/>
      <scheme val="minor"/>
    </font>
    <font>
      <b/>
      <sz val="14"/>
      <color rgb="FFFF0000"/>
      <name val="Calibri"/>
      <family val="2"/>
      <scheme val="minor"/>
    </font>
    <font>
      <sz val="11"/>
      <color rgb="FFFF0000"/>
      <name val="Calibri"/>
      <family val="2"/>
      <scheme val="minor"/>
    </font>
    <font>
      <b/>
      <sz val="11"/>
      <color theme="0"/>
      <name val="Calibri"/>
      <family val="2"/>
      <scheme val="minor"/>
    </font>
    <font>
      <sz val="14"/>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0" tint="-0.14999847407452621"/>
        <bgColor theme="0" tint="-0.14999847407452621"/>
      </patternFill>
    </fill>
    <fill>
      <patternFill patternType="solid">
        <fgColor theme="8"/>
        <bgColor theme="8"/>
      </patternFill>
    </fill>
  </fills>
  <borders count="5">
    <border>
      <left/>
      <right/>
      <top/>
      <bottom/>
      <diagonal/>
    </border>
    <border>
      <left/>
      <right/>
      <top style="thin">
        <color theme="4"/>
      </top>
      <bottom style="double">
        <color theme="4"/>
      </bottom>
      <diagonal/>
    </border>
    <border>
      <left/>
      <right/>
      <top/>
      <bottom style="double">
        <color indexed="64"/>
      </bottom>
      <diagonal/>
    </border>
    <border>
      <left/>
      <right/>
      <top style="medium">
        <color theme="1"/>
      </top>
      <bottom style="medium">
        <color theme="1"/>
      </bottom>
      <diagonal/>
    </border>
    <border>
      <left/>
      <right/>
      <top/>
      <bottom style="medium">
        <color theme="1"/>
      </bottom>
      <diagonal/>
    </border>
  </borders>
  <cellStyleXfs count="2">
    <xf numFmtId="0" fontId="0" fillId="0" borderId="0"/>
    <xf numFmtId="0" fontId="1" fillId="0" borderId="1" applyNumberFormat="0" applyFill="0" applyAlignment="0" applyProtection="0"/>
  </cellStyleXfs>
  <cellXfs count="39">
    <xf numFmtId="0" fontId="0" fillId="0" borderId="0" xfId="0"/>
    <xf numFmtId="0" fontId="0" fillId="0" borderId="0" xfId="0" applyAlignment="1">
      <alignment wrapText="1"/>
    </xf>
    <xf numFmtId="0" fontId="1" fillId="0" borderId="0" xfId="0" applyFont="1" applyAlignment="1">
      <alignment horizontal="center"/>
    </xf>
    <xf numFmtId="0" fontId="1" fillId="0" borderId="0" xfId="0" applyFont="1"/>
    <xf numFmtId="0" fontId="2" fillId="0" borderId="0" xfId="0" applyFont="1"/>
    <xf numFmtId="0" fontId="1" fillId="0" borderId="1" xfId="1" applyAlignment="1">
      <alignment wrapText="1"/>
    </xf>
    <xf numFmtId="0" fontId="1" fillId="0" borderId="1" xfId="1"/>
    <xf numFmtId="14" fontId="0" fillId="0" borderId="0" xfId="0" applyNumberFormat="1"/>
    <xf numFmtId="9" fontId="0" fillId="0" borderId="0" xfId="0" applyNumberFormat="1"/>
    <xf numFmtId="0" fontId="0" fillId="0" borderId="0" xfId="0" applyProtection="1">
      <protection hidden="1"/>
    </xf>
    <xf numFmtId="0" fontId="1" fillId="2" borderId="0" xfId="0" applyFont="1" applyFill="1"/>
    <xf numFmtId="0" fontId="2" fillId="3" borderId="2" xfId="0" applyFont="1" applyFill="1" applyBorder="1"/>
    <xf numFmtId="0" fontId="3" fillId="0" borderId="0" xfId="0" applyFont="1"/>
    <xf numFmtId="0" fontId="4" fillId="0" borderId="0" xfId="0" applyFont="1"/>
    <xf numFmtId="14" fontId="0" fillId="4" borderId="0" xfId="0" applyNumberFormat="1" applyFill="1" applyProtection="1">
      <protection locked="0"/>
    </xf>
    <xf numFmtId="14" fontId="5" fillId="0" borderId="0" xfId="0" applyNumberFormat="1" applyFont="1"/>
    <xf numFmtId="0" fontId="5" fillId="0" borderId="0" xfId="0" applyFont="1" applyAlignment="1">
      <alignment horizontal="right"/>
    </xf>
    <xf numFmtId="14" fontId="5" fillId="0" borderId="0" xfId="0" applyNumberFormat="1" applyFont="1" applyAlignment="1">
      <alignment horizontal="center"/>
    </xf>
    <xf numFmtId="2" fontId="1" fillId="2" borderId="0" xfId="0" applyNumberFormat="1" applyFont="1" applyFill="1"/>
    <xf numFmtId="0" fontId="2" fillId="2" borderId="0" xfId="0" applyFont="1" applyFill="1"/>
    <xf numFmtId="0" fontId="0" fillId="2" borderId="0" xfId="0" applyFill="1"/>
    <xf numFmtId="0" fontId="0" fillId="5" borderId="0" xfId="0" applyFill="1"/>
    <xf numFmtId="0" fontId="2" fillId="5" borderId="0" xfId="0" applyFont="1" applyFill="1"/>
    <xf numFmtId="0" fontId="2" fillId="6" borderId="0" xfId="0" applyFont="1" applyFill="1"/>
    <xf numFmtId="0" fontId="0" fillId="6" borderId="0" xfId="0" applyFill="1"/>
    <xf numFmtId="9" fontId="0" fillId="6" borderId="0" xfId="0" applyNumberFormat="1" applyFill="1" applyAlignment="1">
      <alignment horizontal="left" vertical="top"/>
    </xf>
    <xf numFmtId="9" fontId="0" fillId="5" borderId="0" xfId="0" applyNumberFormat="1" applyFill="1" applyAlignment="1">
      <alignment horizontal="left" vertical="top"/>
    </xf>
    <xf numFmtId="9" fontId="0" fillId="2" borderId="0" xfId="0" applyNumberFormat="1" applyFill="1" applyAlignment="1">
      <alignment horizontal="left" vertical="top"/>
    </xf>
    <xf numFmtId="0" fontId="6" fillId="0" borderId="1" xfId="1" applyFont="1"/>
    <xf numFmtId="0" fontId="7" fillId="0" borderId="0" xfId="0" applyFont="1" applyAlignment="1">
      <alignment wrapText="1"/>
    </xf>
    <xf numFmtId="0" fontId="0" fillId="7" borderId="0" xfId="0" applyFill="1"/>
    <xf numFmtId="0" fontId="8" fillId="8" borderId="3" xfId="0" applyFont="1" applyFill="1" applyBorder="1"/>
    <xf numFmtId="0" fontId="8" fillId="8" borderId="3" xfId="0" applyFont="1" applyFill="1" applyBorder="1" applyAlignment="1">
      <alignment wrapText="1"/>
    </xf>
    <xf numFmtId="0" fontId="0" fillId="7" borderId="0" xfId="0" applyFill="1" applyAlignment="1">
      <alignment wrapText="1"/>
    </xf>
    <xf numFmtId="0" fontId="7" fillId="0" borderId="0" xfId="0" applyFont="1"/>
    <xf numFmtId="0" fontId="0" fillId="7" borderId="4" xfId="0" applyFill="1" applyBorder="1"/>
    <xf numFmtId="0" fontId="0" fillId="7" borderId="4" xfId="0" applyFill="1" applyBorder="1" applyAlignment="1">
      <alignment wrapText="1"/>
    </xf>
    <xf numFmtId="0" fontId="0" fillId="0" borderId="0" xfId="0" applyAlignment="1">
      <alignment horizontal="left" wrapText="1"/>
    </xf>
    <xf numFmtId="0" fontId="9" fillId="0" borderId="0" xfId="0" applyFont="1"/>
  </cellXfs>
  <cellStyles count="2">
    <cellStyle name="Ergebnis" xfId="1" builtinId="25"/>
    <cellStyle name="Standard" xfId="0" builtinId="0"/>
  </cellStyles>
  <dxfs count="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protection locked="1" hidden="0"/>
    </dxf>
    <dxf>
      <numFmt numFmtId="0" formatCode="General"/>
      <protection locked="1" hidden="0"/>
    </dxf>
    <dxf>
      <protection locked="1" hidden="0"/>
    </dxf>
    <dxf>
      <protection locked="1" hidden="0"/>
    </dxf>
    <dxf>
      <protection locked="1" hidden="0"/>
    </dxf>
    <dxf>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Erreichungsgrad Kompetenzraster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doughnutChart>
        <c:varyColors val="1"/>
        <c:ser>
          <c:idx val="0"/>
          <c:order val="0"/>
          <c:tx>
            <c:strRef>
              <c:f>Einstellungen!$B$2</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3C-4AA6-B217-1F74CBF0F38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5B3C-4AA6-B217-1F74CBF0F38C}"/>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5B3C-4AA6-B217-1F74CBF0F38C}"/>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5B3C-4AA6-B217-1F74CBF0F38C}"/>
              </c:ext>
            </c:extLst>
          </c:dPt>
          <c:dPt>
            <c:idx val="4"/>
            <c:bubble3D val="0"/>
            <c:spPr>
              <a:noFill/>
              <a:ln w="19050">
                <a:solidFill>
                  <a:schemeClr val="lt1"/>
                </a:solidFill>
              </a:ln>
              <a:effectLst/>
            </c:spPr>
            <c:extLst>
              <c:ext xmlns:c16="http://schemas.microsoft.com/office/drawing/2014/chart" uri="{C3380CC4-5D6E-409C-BE32-E72D297353CC}">
                <c16:uniqueId val="{00000009-5B3C-4AA6-B217-1F74CBF0F38C}"/>
              </c:ext>
            </c:extLst>
          </c:dPt>
          <c:val>
            <c:numRef>
              <c:f>Einstellungen!$C$3:$C$7</c:f>
              <c:numCache>
                <c:formatCode>General</c:formatCode>
                <c:ptCount val="5"/>
                <c:pt idx="0">
                  <c:v>0</c:v>
                </c:pt>
                <c:pt idx="1">
                  <c:v>70</c:v>
                </c:pt>
                <c:pt idx="2">
                  <c:v>15</c:v>
                </c:pt>
                <c:pt idx="3">
                  <c:v>15</c:v>
                </c:pt>
                <c:pt idx="4">
                  <c:v>100</c:v>
                </c:pt>
              </c:numCache>
            </c:numRef>
          </c:val>
          <c:extLst>
            <c:ext xmlns:c16="http://schemas.microsoft.com/office/drawing/2014/chart" uri="{C3380CC4-5D6E-409C-BE32-E72D297353CC}">
              <c16:uniqueId val="{0000000A-5B3C-4AA6-B217-1F74CBF0F38C}"/>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Einstellungen!$E$2</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C-5B3C-4AA6-B217-1F74CBF0F38C}"/>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E-5B3C-4AA6-B217-1F74CBF0F38C}"/>
              </c:ext>
            </c:extLst>
          </c:dPt>
          <c:dPt>
            <c:idx val="2"/>
            <c:bubble3D val="0"/>
            <c:spPr>
              <a:noFill/>
              <a:ln w="19050">
                <a:solidFill>
                  <a:schemeClr val="lt1"/>
                </a:solidFill>
              </a:ln>
              <a:effectLst/>
            </c:spPr>
            <c:extLst>
              <c:ext xmlns:c16="http://schemas.microsoft.com/office/drawing/2014/chart" uri="{C3380CC4-5D6E-409C-BE32-E72D297353CC}">
                <c16:uniqueId val="{00000010-5B3C-4AA6-B217-1F74CBF0F38C}"/>
              </c:ext>
            </c:extLst>
          </c:dPt>
          <c:dLbls>
            <c:dLbl>
              <c:idx val="1"/>
              <c:tx>
                <c:strRef>
                  <c:f>Einstellungen!$F$3</c:f>
                  <c:strCache>
                    <c:ptCount val="1"/>
                    <c:pt idx="0">
                      <c:v>52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{C290CEB6-916A-EC43-B26D-A635FC1C1764}</c15:txfldGUID>
                      <c15:f>Einstellungen!$F$3</c15:f>
                      <c15:dlblFieldTableCache>
                        <c:ptCount val="1"/>
                        <c:pt idx="0">
                          <c:v>52</c:v>
                        </c:pt>
                      </c15:dlblFieldTableCache>
                    </c15:dlblFTEntry>
                  </c15:dlblFieldTable>
                  <c15:showDataLabelsRange val="0"/>
                </c:ext>
                <c:ext xmlns:c16="http://schemas.microsoft.com/office/drawing/2014/chart" uri="{C3380CC4-5D6E-409C-BE32-E72D297353CC}">
                  <c16:uniqueId val="{0000000E-5B3C-4AA6-B217-1F74CBF0F38C}"/>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s>
          <c:val>
            <c:numRef>
              <c:f>Einstellungen!$F$3:$F$5</c:f>
              <c:numCache>
                <c:formatCode>General</c:formatCode>
                <c:ptCount val="3"/>
                <c:pt idx="0">
                  <c:v>52</c:v>
                </c:pt>
                <c:pt idx="1">
                  <c:v>1</c:v>
                </c:pt>
                <c:pt idx="2">
                  <c:v>100</c:v>
                </c:pt>
              </c:numCache>
            </c:numRef>
          </c:val>
          <c:extLst>
            <c:ext xmlns:c16="http://schemas.microsoft.com/office/drawing/2014/chart" uri="{C3380CC4-5D6E-409C-BE32-E72D297353CC}">
              <c16:uniqueId val="{00000011-5B3C-4AA6-B217-1F74CBF0F38C}"/>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Lernvortschritt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v>IST Wert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Einstellungen!$C$9:$C$11</c:f>
              <c:numCache>
                <c:formatCode>m/d/yy</c:formatCode>
                <c:ptCount val="3"/>
                <c:pt idx="0">
                  <c:v>45519</c:v>
                </c:pt>
                <c:pt idx="1">
                  <c:v>45594</c:v>
                </c:pt>
                <c:pt idx="2">
                  <c:v>45597</c:v>
                </c:pt>
              </c:numCache>
            </c:numRef>
          </c:xVal>
          <c:yVal>
            <c:numRef>
              <c:f>Einstellungen!$D$9:$D$11</c:f>
              <c:numCache>
                <c:formatCode>General</c:formatCode>
                <c:ptCount val="3"/>
                <c:pt idx="0">
                  <c:v>0</c:v>
                </c:pt>
                <c:pt idx="1">
                  <c:v>52</c:v>
                </c:pt>
                <c:pt idx="2">
                  <c:v>100</c:v>
                </c:pt>
              </c:numCache>
            </c:numRef>
          </c:yVal>
          <c:smooth val="0"/>
          <c:extLst>
            <c:ext xmlns:c16="http://schemas.microsoft.com/office/drawing/2014/chart" uri="{C3380CC4-5D6E-409C-BE32-E72D297353CC}">
              <c16:uniqueId val="{00000000-670A-4E6C-A1BA-237754EEA2C9}"/>
            </c:ext>
          </c:extLst>
        </c:ser>
        <c:ser>
          <c:idx val="1"/>
          <c:order val="1"/>
          <c:tx>
            <c:v>SOLL Wert</c:v>
          </c:tx>
          <c:spPr>
            <a:ln w="19050" cap="rnd">
              <a:solidFill>
                <a:schemeClr val="accent2"/>
              </a:solidFill>
              <a:prstDash val="sysDot"/>
              <a:round/>
            </a:ln>
            <a:effectLst/>
          </c:spPr>
          <c:marker>
            <c:symbol val="circle"/>
            <c:size val="5"/>
            <c:spPr>
              <a:solidFill>
                <a:schemeClr val="accent2"/>
              </a:solidFill>
              <a:ln w="9525">
                <a:solidFill>
                  <a:schemeClr val="accent2"/>
                </a:solidFill>
              </a:ln>
              <a:effectLst/>
            </c:spPr>
          </c:marker>
          <c:xVal>
            <c:numRef>
              <c:f>Einstellungen!$C$9:$C$11</c:f>
              <c:numCache>
                <c:formatCode>m/d/yy</c:formatCode>
                <c:ptCount val="3"/>
                <c:pt idx="0">
                  <c:v>45519</c:v>
                </c:pt>
                <c:pt idx="1">
                  <c:v>45594</c:v>
                </c:pt>
                <c:pt idx="2">
                  <c:v>45597</c:v>
                </c:pt>
              </c:numCache>
            </c:numRef>
          </c:xVal>
          <c:yVal>
            <c:numRef>
              <c:f>Einstellungen!$E$9:$E$11</c:f>
              <c:numCache>
                <c:formatCode>General</c:formatCode>
                <c:ptCount val="3"/>
                <c:pt idx="0">
                  <c:v>0</c:v>
                </c:pt>
                <c:pt idx="1">
                  <c:v>96.15384615384616</c:v>
                </c:pt>
                <c:pt idx="2">
                  <c:v>100</c:v>
                </c:pt>
              </c:numCache>
            </c:numRef>
          </c:yVal>
          <c:smooth val="0"/>
          <c:extLst>
            <c:ext xmlns:c16="http://schemas.microsoft.com/office/drawing/2014/chart" uri="{C3380CC4-5D6E-409C-BE32-E72D297353CC}">
              <c16:uniqueId val="{00000001-670A-4E6C-A1BA-237754EEA2C9}"/>
            </c:ext>
          </c:extLst>
        </c:ser>
        <c:dLbls>
          <c:showLegendKey val="0"/>
          <c:showVal val="0"/>
          <c:showCatName val="0"/>
          <c:showSerName val="0"/>
          <c:showPercent val="0"/>
          <c:showBubbleSize val="0"/>
        </c:dLbls>
        <c:axId val="754407568"/>
        <c:axId val="744734592"/>
      </c:scatterChart>
      <c:valAx>
        <c:axId val="754407568"/>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734592"/>
        <c:crosses val="autoZero"/>
        <c:crossBetween val="midCat"/>
        <c:majorUnit val="40"/>
      </c:valAx>
      <c:valAx>
        <c:axId val="74473459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4407568"/>
        <c:crossesAt val="43680"/>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Erreichungsgrad Kompetenzraster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doughnutChart>
        <c:varyColors val="1"/>
        <c:ser>
          <c:idx val="0"/>
          <c:order val="0"/>
          <c:tx>
            <c:strRef>
              <c:f>Einstellungen!$B$2</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F0-4ED6-A2B0-C9C3BA3628D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22F0-4ED6-A2B0-C9C3BA3628D4}"/>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22F0-4ED6-A2B0-C9C3BA3628D4}"/>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22F0-4ED6-A2B0-C9C3BA3628D4}"/>
              </c:ext>
            </c:extLst>
          </c:dPt>
          <c:dPt>
            <c:idx val="4"/>
            <c:bubble3D val="0"/>
            <c:spPr>
              <a:noFill/>
              <a:ln w="19050">
                <a:solidFill>
                  <a:schemeClr val="lt1"/>
                </a:solidFill>
              </a:ln>
              <a:effectLst/>
            </c:spPr>
            <c:extLst>
              <c:ext xmlns:c16="http://schemas.microsoft.com/office/drawing/2014/chart" uri="{C3380CC4-5D6E-409C-BE32-E72D297353CC}">
                <c16:uniqueId val="{00000009-22F0-4ED6-A2B0-C9C3BA3628D4}"/>
              </c:ext>
            </c:extLst>
          </c:dPt>
          <c:val>
            <c:numRef>
              <c:f>Einstellungen!$C$3:$C$7</c:f>
              <c:numCache>
                <c:formatCode>General</c:formatCode>
                <c:ptCount val="5"/>
                <c:pt idx="0">
                  <c:v>0</c:v>
                </c:pt>
                <c:pt idx="1">
                  <c:v>70</c:v>
                </c:pt>
                <c:pt idx="2">
                  <c:v>15</c:v>
                </c:pt>
                <c:pt idx="3">
                  <c:v>15</c:v>
                </c:pt>
                <c:pt idx="4">
                  <c:v>100</c:v>
                </c:pt>
              </c:numCache>
            </c:numRef>
          </c:val>
          <c:extLst>
            <c:ext xmlns:c16="http://schemas.microsoft.com/office/drawing/2014/chart" uri="{C3380CC4-5D6E-409C-BE32-E72D297353CC}">
              <c16:uniqueId val="{0000000A-22F0-4ED6-A2B0-C9C3BA3628D4}"/>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Einstellungen!$E$2</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C-22F0-4ED6-A2B0-C9C3BA3628D4}"/>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E-22F0-4ED6-A2B0-C9C3BA3628D4}"/>
              </c:ext>
            </c:extLst>
          </c:dPt>
          <c:dPt>
            <c:idx val="2"/>
            <c:bubble3D val="0"/>
            <c:spPr>
              <a:noFill/>
              <a:ln w="19050">
                <a:solidFill>
                  <a:schemeClr val="lt1"/>
                </a:solidFill>
              </a:ln>
              <a:effectLst/>
            </c:spPr>
            <c:extLst>
              <c:ext xmlns:c16="http://schemas.microsoft.com/office/drawing/2014/chart" uri="{C3380CC4-5D6E-409C-BE32-E72D297353CC}">
                <c16:uniqueId val="{00000010-22F0-4ED6-A2B0-C9C3BA3628D4}"/>
              </c:ext>
            </c:extLst>
          </c:dPt>
          <c:dLbls>
            <c:dLbl>
              <c:idx val="1"/>
              <c:tx>
                <c:strRef>
                  <c:f>Einstellungen!$F$3</c:f>
                  <c:strCache>
                    <c:ptCount val="1"/>
                    <c:pt idx="0">
                      <c:v>52</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{4E30E977-8A32-054D-BA93-B801D8739A4D}</c15:txfldGUID>
                      <c15:f>Einstellungen!$F$3</c15:f>
                      <c15:dlblFieldTableCache>
                        <c:ptCount val="1"/>
                        <c:pt idx="0">
                          <c:v>52</c:v>
                        </c:pt>
                      </c15:dlblFieldTableCache>
                    </c15:dlblFTEntry>
                  </c15:dlblFieldTable>
                  <c15:showDataLabelsRange val="0"/>
                </c:ext>
                <c:ext xmlns:c16="http://schemas.microsoft.com/office/drawing/2014/chart" uri="{C3380CC4-5D6E-409C-BE32-E72D297353CC}">
                  <c16:uniqueId val="{0000000E-22F0-4ED6-A2B0-C9C3BA3628D4}"/>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s>
          <c:val>
            <c:numRef>
              <c:f>Einstellungen!$F$3:$F$5</c:f>
              <c:numCache>
                <c:formatCode>General</c:formatCode>
                <c:ptCount val="3"/>
                <c:pt idx="0">
                  <c:v>52</c:v>
                </c:pt>
                <c:pt idx="1">
                  <c:v>1</c:v>
                </c:pt>
                <c:pt idx="2">
                  <c:v>100</c:v>
                </c:pt>
              </c:numCache>
            </c:numRef>
          </c:val>
          <c:extLst>
            <c:ext xmlns:c16="http://schemas.microsoft.com/office/drawing/2014/chart" uri="{C3380CC4-5D6E-409C-BE32-E72D297353CC}">
              <c16:uniqueId val="{00000011-22F0-4ED6-A2B0-C9C3BA3628D4}"/>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Lernvortschritt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v>IST Wert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Einstellungen!$C$9:$C$11</c:f>
              <c:numCache>
                <c:formatCode>m/d/yy</c:formatCode>
                <c:ptCount val="3"/>
                <c:pt idx="0">
                  <c:v>45519</c:v>
                </c:pt>
                <c:pt idx="1">
                  <c:v>45594</c:v>
                </c:pt>
                <c:pt idx="2">
                  <c:v>45597</c:v>
                </c:pt>
              </c:numCache>
            </c:numRef>
          </c:xVal>
          <c:yVal>
            <c:numRef>
              <c:f>Einstellungen!$D$9:$D$11</c:f>
              <c:numCache>
                <c:formatCode>General</c:formatCode>
                <c:ptCount val="3"/>
                <c:pt idx="0">
                  <c:v>0</c:v>
                </c:pt>
                <c:pt idx="1">
                  <c:v>52</c:v>
                </c:pt>
                <c:pt idx="2">
                  <c:v>100</c:v>
                </c:pt>
              </c:numCache>
            </c:numRef>
          </c:yVal>
          <c:smooth val="0"/>
          <c:extLst>
            <c:ext xmlns:c16="http://schemas.microsoft.com/office/drawing/2014/chart" uri="{C3380CC4-5D6E-409C-BE32-E72D297353CC}">
              <c16:uniqueId val="{00000000-BE97-42AE-82C7-422A6539F051}"/>
            </c:ext>
          </c:extLst>
        </c:ser>
        <c:ser>
          <c:idx val="1"/>
          <c:order val="1"/>
          <c:tx>
            <c:v>SOLL Wert</c:v>
          </c:tx>
          <c:spPr>
            <a:ln w="19050" cap="rnd">
              <a:solidFill>
                <a:schemeClr val="accent2"/>
              </a:solidFill>
              <a:prstDash val="sysDot"/>
              <a:round/>
            </a:ln>
            <a:effectLst/>
          </c:spPr>
          <c:marker>
            <c:symbol val="circle"/>
            <c:size val="5"/>
            <c:spPr>
              <a:solidFill>
                <a:schemeClr val="accent2"/>
              </a:solidFill>
              <a:ln w="9525">
                <a:solidFill>
                  <a:schemeClr val="accent2"/>
                </a:solidFill>
              </a:ln>
              <a:effectLst/>
            </c:spPr>
          </c:marker>
          <c:xVal>
            <c:numRef>
              <c:f>Einstellungen!$C$9:$C$11</c:f>
              <c:numCache>
                <c:formatCode>m/d/yy</c:formatCode>
                <c:ptCount val="3"/>
                <c:pt idx="0">
                  <c:v>45519</c:v>
                </c:pt>
                <c:pt idx="1">
                  <c:v>45594</c:v>
                </c:pt>
                <c:pt idx="2">
                  <c:v>45597</c:v>
                </c:pt>
              </c:numCache>
            </c:numRef>
          </c:xVal>
          <c:yVal>
            <c:numRef>
              <c:f>Einstellungen!$E$9:$E$11</c:f>
              <c:numCache>
                <c:formatCode>General</c:formatCode>
                <c:ptCount val="3"/>
                <c:pt idx="0">
                  <c:v>0</c:v>
                </c:pt>
                <c:pt idx="1">
                  <c:v>96.15384615384616</c:v>
                </c:pt>
                <c:pt idx="2">
                  <c:v>100</c:v>
                </c:pt>
              </c:numCache>
            </c:numRef>
          </c:yVal>
          <c:smooth val="0"/>
          <c:extLst>
            <c:ext xmlns:c16="http://schemas.microsoft.com/office/drawing/2014/chart" uri="{C3380CC4-5D6E-409C-BE32-E72D297353CC}">
              <c16:uniqueId val="{00000001-BE97-42AE-82C7-422A6539F051}"/>
            </c:ext>
          </c:extLst>
        </c:ser>
        <c:dLbls>
          <c:showLegendKey val="0"/>
          <c:showVal val="0"/>
          <c:showCatName val="0"/>
          <c:showSerName val="0"/>
          <c:showPercent val="0"/>
          <c:showBubbleSize val="0"/>
        </c:dLbls>
        <c:axId val="754407568"/>
        <c:axId val="744734592"/>
      </c:scatterChart>
      <c:valAx>
        <c:axId val="754407568"/>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734592"/>
        <c:crosses val="autoZero"/>
        <c:crossBetween val="midCat"/>
        <c:majorUnit val="40"/>
      </c:valAx>
      <c:valAx>
        <c:axId val="74473459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4407568"/>
        <c:crossesAt val="43680"/>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200024</xdr:colOff>
      <xdr:row>1</xdr:row>
      <xdr:rowOff>0</xdr:rowOff>
    </xdr:from>
    <xdr:to>
      <xdr:col>11</xdr:col>
      <xdr:colOff>371475</xdr:colOff>
      <xdr:row>15</xdr:row>
      <xdr:rowOff>114300</xdr:rowOff>
    </xdr:to>
    <xdr:graphicFrame macro="">
      <xdr:nvGraphicFramePr>
        <xdr:cNvPr id="3" name="Diagramm 2">
          <a:extLst>
            <a:ext uri="{FF2B5EF4-FFF2-40B4-BE49-F238E27FC236}">
              <a16:creationId xmlns:a16="http://schemas.microsoft.com/office/drawing/2014/main" id="{8204532F-EBDD-4600-B4BF-F28EF9EF3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10</xdr:row>
      <xdr:rowOff>57150</xdr:rowOff>
    </xdr:from>
    <xdr:to>
      <xdr:col>11</xdr:col>
      <xdr:colOff>371475</xdr:colOff>
      <xdr:row>25</xdr:row>
      <xdr:rowOff>19050</xdr:rowOff>
    </xdr:to>
    <xdr:graphicFrame macro="">
      <xdr:nvGraphicFramePr>
        <xdr:cNvPr id="7" name="Diagramm 6">
          <a:extLst>
            <a:ext uri="{FF2B5EF4-FFF2-40B4-BE49-F238E27FC236}">
              <a16:creationId xmlns:a16="http://schemas.microsoft.com/office/drawing/2014/main" id="{CB3363C3-8059-465F-A498-00939BA06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27</xdr:row>
      <xdr:rowOff>0</xdr:rowOff>
    </xdr:from>
    <xdr:to>
      <xdr:col>27</xdr:col>
      <xdr:colOff>36190</xdr:colOff>
      <xdr:row>60</xdr:row>
      <xdr:rowOff>151295</xdr:rowOff>
    </xdr:to>
    <xdr:pic>
      <xdr:nvPicPr>
        <xdr:cNvPr id="3" name="Grafik 2">
          <a:extLst>
            <a:ext uri="{FF2B5EF4-FFF2-40B4-BE49-F238E27FC236}">
              <a16:creationId xmlns:a16="http://schemas.microsoft.com/office/drawing/2014/main" id="{2A5D22CE-91BA-5193-AAB4-66B0C7FD8CED}"/>
            </a:ext>
          </a:extLst>
        </xdr:cNvPr>
        <xdr:cNvPicPr>
          <a:picLocks noChangeAspect="1"/>
        </xdr:cNvPicPr>
      </xdr:nvPicPr>
      <xdr:blipFill>
        <a:blip xmlns:r="http://schemas.openxmlformats.org/officeDocument/2006/relationships" r:embed="rId1"/>
        <a:stretch>
          <a:fillRect/>
        </a:stretch>
      </xdr:blipFill>
      <xdr:spPr>
        <a:xfrm>
          <a:off x="14077950" y="7096125"/>
          <a:ext cx="15276190" cy="88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xdr:row>
      <xdr:rowOff>9525</xdr:rowOff>
    </xdr:from>
    <xdr:to>
      <xdr:col>13</xdr:col>
      <xdr:colOff>66675</xdr:colOff>
      <xdr:row>18</xdr:row>
      <xdr:rowOff>0</xdr:rowOff>
    </xdr:to>
    <xdr:graphicFrame macro="">
      <xdr:nvGraphicFramePr>
        <xdr:cNvPr id="3" name="Diagramm 2">
          <a:extLst>
            <a:ext uri="{FF2B5EF4-FFF2-40B4-BE49-F238E27FC236}">
              <a16:creationId xmlns:a16="http://schemas.microsoft.com/office/drawing/2014/main" id="{406123F8-0C83-4215-AA03-7BABB6FD0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64843</xdr:colOff>
      <xdr:row>11</xdr:row>
      <xdr:rowOff>173281</xdr:rowOff>
    </xdr:from>
    <xdr:to>
      <xdr:col>13</xdr:col>
      <xdr:colOff>64843</xdr:colOff>
      <xdr:row>26</xdr:row>
      <xdr:rowOff>58981</xdr:rowOff>
    </xdr:to>
    <xdr:graphicFrame macro="">
      <xdr:nvGraphicFramePr>
        <xdr:cNvPr id="10" name="Diagramm 9">
          <a:extLst>
            <a:ext uri="{FF2B5EF4-FFF2-40B4-BE49-F238E27FC236}">
              <a16:creationId xmlns:a16="http://schemas.microsoft.com/office/drawing/2014/main" id="{E7967011-9E34-47D9-BBA8-9752337AC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8E1E66-9B45-4B11-8B16-1ECFFE0141C6}" name="Tabelle2" displayName="Tabelle2" ref="A3:C5" totalsRowCount="1" headerRowDxfId="24" dataDxfId="23" totalsRowDxfId="22">
  <autoFilter ref="A3:C4" xr:uid="{B4B49017-04D7-48A2-A278-51162B58EE12}">
    <filterColumn colId="0" hiddenButton="1"/>
    <filterColumn colId="1" hiddenButton="1"/>
    <filterColumn colId="2" hiddenButton="1"/>
  </autoFilter>
  <tableColumns count="3">
    <tableColumn id="1" xr3:uid="{29A0066F-0408-4E99-A2AE-6392386DCD8D}" name="Thema" totalsRowLabel="Ergebnis" dataDxfId="21"/>
    <tableColumn id="2" xr3:uid="{F6E30C46-BEE0-4CA5-9718-95D22DB2D380}" name="Erreichte Punkte " totalsRowFunction="sum" dataDxfId="20">
      <calculatedColumnFormula>Workshops!E1</calculatedColumnFormula>
    </tableColumn>
    <tableColumn id="3" xr3:uid="{054F4E7D-B6A2-4809-B0CE-B81EB55497C8}" name="Mögliche Punkte" dataDxfId="19">
      <calculatedColumnFormula>Workshops!D1</calculatedColumnFormula>
    </tableColumn>
  </tableColumns>
  <tableStyleInfo name="TableStyleMedium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475C4-7502-4401-AB8F-B854DC1A24D3}" name="Tabelle1416215" displayName="Tabelle1416215" ref="B64:F65" totalsRowShown="0">
  <autoFilter ref="B64:F65" xr:uid="{473475C4-7502-4401-AB8F-B854DC1A24D3}"/>
  <tableColumns count="5">
    <tableColumn id="1" xr3:uid="{1AD84DC1-279D-4B22-96FF-FBBFC6B69D4B}" name="Ich kann/weiss/habe…" dataDxfId="3"/>
    <tableColumn id="2" xr3:uid="{3B559249-8019-407D-B22D-40E3360A70D8}" name="Tätigkeitsnachweis" dataDxfId="2"/>
    <tableColumn id="3" xr3:uid="{5AB5D987-E472-43B4-A35F-FB9BDECB7AE3}" name="Mögliche Punkte"/>
    <tableColumn id="4" xr3:uid="{7A921969-BC71-4C43-AEC3-03ED723958DE}" name="Erreichte Punkte"/>
    <tableColumn id="6" xr3:uid="{1C042930-3FFE-49E8-9EEA-77E7ED1AE7EB}" name="Bemerkungen"/>
  </tableColumns>
  <tableStyleInfo name="TableStyleMedium2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46F0D4-E28C-409F-A873-021BB04CE176}" name="Tabelle1416186" displayName="Tabelle1416186" ref="B72:F96" totalsRowShown="0">
  <autoFilter ref="B72:F96" xr:uid="{5246F0D4-E28C-409F-A873-021BB04CE176}"/>
  <tableColumns count="5">
    <tableColumn id="1" xr3:uid="{21DBEE18-82C2-41FF-AD6A-67F7D123ECDE}" name="Ich kann/weiss/habe…" dataDxfId="1"/>
    <tableColumn id="2" xr3:uid="{9108DF69-C6E9-48E4-9B28-BF0900C34C58}" name="Tätigkeitsnachweis" dataDxfId="0"/>
    <tableColumn id="3" xr3:uid="{1CA3AAE8-909B-4BA9-8A95-150D1B630855}" name="Mögliche Punkte"/>
    <tableColumn id="4" xr3:uid="{E5BD24D0-B6AF-4E5C-88DD-49BDA5DC9597}" name="Erreichte Punkte"/>
    <tableColumn id="6" xr3:uid="{CBFCDC16-F8E2-4B90-BD33-61E31BCDBC6D}" name="Bemerkungen"/>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AC2C56-9FEF-4A19-9FBC-B9AEF7FF1F6F}" name="Tabelle1" displayName="Tabelle1" ref="B8:F11" totalsRowShown="0">
  <autoFilter ref="B8:F11" xr:uid="{2724717C-1915-480D-9DB7-231EAA93ED21}">
    <filterColumn colId="0" hiddenButton="1"/>
    <filterColumn colId="1" hiddenButton="1"/>
    <filterColumn colId="2" hiddenButton="1"/>
    <filterColumn colId="3" hiddenButton="1"/>
    <filterColumn colId="4" hiddenButton="1"/>
  </autoFilter>
  <tableColumns count="5">
    <tableColumn id="2" xr3:uid="{08A0C231-0B4B-4439-9D1F-E98D83825C39}" name="Ich kann/weiss/habe…" dataDxfId="18"/>
    <tableColumn id="3" xr3:uid="{22E79466-919F-407B-B8E3-37BFB94097F4}" name="Tätigkeitsnachweis"/>
    <tableColumn id="4" xr3:uid="{B1C70E5E-AB95-438C-9C77-C0F6983A28B6}" name="Mögliche Punkte"/>
    <tableColumn id="5" xr3:uid="{4F3D2F03-2CF3-41E3-87BB-C1DCFA400CB0}" name="Erreichte Punkte"/>
    <tableColumn id="6" xr3:uid="{9B9DC5AB-BAD6-4FA3-B4AF-0E863B85E39E}" name="Bemerkungen"/>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21C993-2F85-4C64-A0BB-DA87F807720F}" name="Tabelle14" displayName="Tabelle14" ref="B14:F24" totalsRowShown="0">
  <autoFilter ref="B14:F24" xr:uid="{2724717C-1915-480D-9DB7-231EAA93ED21}">
    <filterColumn colId="0" hiddenButton="1"/>
    <filterColumn colId="1" hiddenButton="1"/>
    <filterColumn colId="2" hiddenButton="1"/>
    <filterColumn colId="3" hiddenButton="1"/>
    <filterColumn colId="4" hiddenButton="1"/>
  </autoFilter>
  <tableColumns count="5">
    <tableColumn id="1" xr3:uid="{CFB4A73D-5305-4682-9318-194DF6303837}" name="Ich kann/weiss/habe…" dataDxfId="17"/>
    <tableColumn id="2" xr3:uid="{63021F7D-4B98-4B5C-8862-2F09340BF529}" name="Tätigkeitsnachweis" dataDxfId="16"/>
    <tableColumn id="3" xr3:uid="{F2C979FF-6B47-4A39-AD59-1D47227AF95F}" name="Mögliche Punkte"/>
    <tableColumn id="4" xr3:uid="{FB823FE0-FBC0-4209-A33C-8338FE879C69}" name="Erreichte Punkte"/>
    <tableColumn id="6" xr3:uid="{A3FD6BDD-A678-4F8C-A8BE-4D5891BF2F2B}" name="Bemerkungen"/>
  </tableColumns>
  <tableStyleInfo name="TableStyleMedium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0D43558-C2DC-496D-9772-A56954283E99}" name="Tabelle1416" displayName="Tabelle1416" ref="B27:F30" totalsRowShown="0">
  <autoFilter ref="B27:F30" xr:uid="{9667BB35-8D02-40FC-BAC0-4A10F7EEE9BE}">
    <filterColumn colId="0" hiddenButton="1"/>
    <filterColumn colId="1" hiddenButton="1"/>
    <filterColumn colId="2" hiddenButton="1"/>
    <filterColumn colId="3" hiddenButton="1"/>
    <filterColumn colId="4" hiddenButton="1"/>
  </autoFilter>
  <tableColumns count="5">
    <tableColumn id="1" xr3:uid="{8EA5AA34-8D15-4BBB-924C-662143577838}" name="Ich kann/weiss/habe…" dataDxfId="15"/>
    <tableColumn id="2" xr3:uid="{7FFD4647-03CC-472D-82D4-C9BDE4BAB6CB}" name="Tätigkeitsnachweis" dataDxfId="14"/>
    <tableColumn id="3" xr3:uid="{9FACC584-F391-434E-848D-D85A5491FA07}" name="Mögliche Punkte"/>
    <tableColumn id="4" xr3:uid="{FA6AEA62-91D5-4C77-B102-CB1657442291}" name="Erreichte Punkte"/>
    <tableColumn id="6" xr3:uid="{C5521F4A-04FC-4855-8ABE-C329AAD12376}" name="Bemerkungen"/>
  </tableColumns>
  <tableStyleInfo name="TableStyleMedium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AA3E12-024A-4D7A-88BA-1C8AD2C2DF59}" name="Tabelle141617" displayName="Tabelle141617" ref="B33:F35" totalsRowShown="0">
  <autoFilter ref="B33:F35" xr:uid="{D74E2B11-D397-4F00-A8CA-D2A2C8CC245F}">
    <filterColumn colId="0" hiddenButton="1"/>
    <filterColumn colId="1" hiddenButton="1"/>
    <filterColumn colId="2" hiddenButton="1"/>
    <filterColumn colId="3" hiddenButton="1"/>
    <filterColumn colId="4" hiddenButton="1"/>
  </autoFilter>
  <tableColumns count="5">
    <tableColumn id="1" xr3:uid="{F0B30DE7-B058-4E90-B220-E17037C30E30}" name="Ich kann/weiss/habe…" dataDxfId="13"/>
    <tableColumn id="2" xr3:uid="{351FA7DA-7BF5-4F26-AFD7-D0FE92F19F8C}" name="Tätigkeitsnachweis" dataDxfId="12"/>
    <tableColumn id="3" xr3:uid="{0B5B8618-920E-457A-B86F-143458131F6C}" name="Mögliche Punkte"/>
    <tableColumn id="4" xr3:uid="{F36D93CA-6241-4C42-91FD-9A12AF3E6165}" name="Erreichte Punkte"/>
    <tableColumn id="6" xr3:uid="{5DAEA38F-A981-43C5-933B-532C25FD0FE5}" name="Bemerkungen"/>
  </tableColumns>
  <tableStyleInfo name="TableStyleMedium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B4136C0-CFE5-4D0D-B1D4-D280FF869AC8}" name="Tabelle141618" displayName="Tabelle141618" ref="B48:F53" totalsRowShown="0">
  <autoFilter ref="B48:F53" xr:uid="{0AC90BCF-0470-447D-ACC4-668C471281EA}">
    <filterColumn colId="0" hiddenButton="1"/>
    <filterColumn colId="1" hiddenButton="1"/>
    <filterColumn colId="2" hiddenButton="1"/>
    <filterColumn colId="3" hiddenButton="1"/>
    <filterColumn colId="4" hiddenButton="1"/>
  </autoFilter>
  <tableColumns count="5">
    <tableColumn id="1" xr3:uid="{7F3E4F11-E6FB-4C95-9925-DCAC233DE551}" name="Ich kann/weiss/habe…" dataDxfId="11"/>
    <tableColumn id="2" xr3:uid="{763B3FF8-7863-4313-8C4F-7E8D9ABADBDF}" name="Tätigkeitsnachweis" dataDxfId="10"/>
    <tableColumn id="3" xr3:uid="{A083D40A-750D-40EE-B2D5-3F5550091210}" name="Mögliche Punkte"/>
    <tableColumn id="4" xr3:uid="{70B8CA42-0808-4764-A602-0FD47892DE47}" name="Erreichte Punkte"/>
    <tableColumn id="6" xr3:uid="{D20F4EE0-31A8-4B35-95CC-3224E836CF17}" name="Bemerkungen"/>
  </tableColumns>
  <tableStyleInfo name="TableStyleMedium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40CF8A6-783B-42AB-8C9C-1B7F9BAE6BF7}" name="Tabelle141619" displayName="Tabelle141619" ref="B38:F39" totalsRowShown="0">
  <autoFilter ref="B38:F39" xr:uid="{34907D6A-4E4E-43B4-9357-1FD9DCBA0BF4}">
    <filterColumn colId="0" hiddenButton="1"/>
    <filterColumn colId="1" hiddenButton="1"/>
    <filterColumn colId="2" hiddenButton="1"/>
    <filterColumn colId="3" hiddenButton="1"/>
    <filterColumn colId="4" hiddenButton="1"/>
  </autoFilter>
  <tableColumns count="5">
    <tableColumn id="1" xr3:uid="{043E4EFC-5248-419E-AA0A-3BD2A3986270}" name="Ich kann/weiss/habe…" dataDxfId="9"/>
    <tableColumn id="2" xr3:uid="{05CBD9BF-327E-4EB2-8AAF-CF75E43E82E4}" name="Tätigkeitsnachweis" dataDxfId="8"/>
    <tableColumn id="3" xr3:uid="{7DE6DB28-CC5B-4725-9091-7B6D8472527C}" name="Mögliche Punkte"/>
    <tableColumn id="4" xr3:uid="{7E103BEB-1869-4515-84EF-BC0A4A30CD41}" name="Erreichte Punkte"/>
    <tableColumn id="6" xr3:uid="{5FF02028-21A1-4AF5-9B11-49326B0E2EFF}" name="Bemerkungen"/>
  </tableColumns>
  <tableStyleInfo name="TableStyleMedium2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7801380-3473-48CF-B430-FA17E57F737C}" name="Tabelle141620" displayName="Tabelle141620" ref="B42:F43" totalsRowShown="0">
  <autoFilter ref="B42:F43" xr:uid="{8140E077-DAE2-4A0A-93EE-C16E037D9709}">
    <filterColumn colId="0" hiddenButton="1"/>
    <filterColumn colId="1" hiddenButton="1"/>
    <filterColumn colId="2" hiddenButton="1"/>
    <filterColumn colId="3" hiddenButton="1"/>
    <filterColumn colId="4" hiddenButton="1"/>
  </autoFilter>
  <tableColumns count="5">
    <tableColumn id="1" xr3:uid="{489834AF-5E8B-4EBE-B2A6-4DBFFAB88126}" name="Ich kann/weiss/habe…" dataDxfId="7"/>
    <tableColumn id="2" xr3:uid="{401C4F57-F8C9-4074-9213-CFE55B345B57}" name="Tätigkeitsnachweis" dataDxfId="6"/>
    <tableColumn id="3" xr3:uid="{F25A1BB1-73F3-48E7-A2CB-799D76898860}" name="Mögliche Punkte"/>
    <tableColumn id="4" xr3:uid="{D0F26D42-28ED-4180-80CB-9A2AD4067FEA}" name="Erreichte Punkte"/>
    <tableColumn id="6" xr3:uid="{776C1243-8BCF-4893-B9E4-72CA0A6FEF0A}" name="Bemerkungen"/>
  </tableColumns>
  <tableStyleInfo name="TableStyleMedium2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D974046-98BB-4EA3-8809-2A4547BB0F78}" name="Tabelle141621" displayName="Tabelle141621" ref="B56:F61" totalsRowShown="0">
  <autoFilter ref="B56:F61" xr:uid="{FE640D55-4920-4204-B427-9F065020BBFB}">
    <filterColumn colId="0" hiddenButton="1"/>
    <filterColumn colId="1" hiddenButton="1"/>
    <filterColumn colId="2" hiddenButton="1"/>
    <filterColumn colId="3" hiddenButton="1"/>
    <filterColumn colId="4" hiddenButton="1"/>
  </autoFilter>
  <tableColumns count="5">
    <tableColumn id="1" xr3:uid="{CCCE29AA-55E1-4B8A-9913-8036861F09C7}" name="Ich kann/weiss/habe…" dataDxfId="5"/>
    <tableColumn id="2" xr3:uid="{9E452A08-D9DA-4381-B6D6-65C267C5B087}" name="Tätigkeitsnachweis" dataDxfId="4"/>
    <tableColumn id="3" xr3:uid="{4FF33111-9D12-47ED-85EA-391262F970A0}" name="Mögliche Punkte"/>
    <tableColumn id="4" xr3:uid="{7CCB66F2-95FC-4CC7-A03C-D4EF2EF8B65F}" name="Erreichte Punkte"/>
    <tableColumn id="6" xr3:uid="{F013C3AF-8A36-49F0-AB5E-5F5B5261255D}" name="Bemerkunge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E18"/>
  <sheetViews>
    <sheetView zoomScaleNormal="100" workbookViewId="0">
      <selection activeCell="B4" sqref="B4"/>
    </sheetView>
  </sheetViews>
  <sheetFormatPr baseColWidth="10" defaultColWidth="9.33203125" defaultRowHeight="15" x14ac:dyDescent="0.2"/>
  <cols>
    <col min="1" max="1" width="34.33203125" customWidth="1"/>
    <col min="2" max="2" width="29.33203125" customWidth="1"/>
    <col min="3" max="3" width="20.5" customWidth="1"/>
  </cols>
  <sheetData>
    <row r="1" spans="1:5" x14ac:dyDescent="0.2">
      <c r="E1" t="s">
        <v>75</v>
      </c>
    </row>
    <row r="2" spans="1:5" ht="32" customHeight="1" x14ac:dyDescent="0.25">
      <c r="A2" t="s">
        <v>9</v>
      </c>
      <c r="B2" s="38" t="s">
        <v>111</v>
      </c>
      <c r="C2" s="38" t="s">
        <v>112</v>
      </c>
    </row>
    <row r="3" spans="1:5" x14ac:dyDescent="0.2">
      <c r="A3" t="s">
        <v>6</v>
      </c>
      <c r="B3" t="s">
        <v>5</v>
      </c>
      <c r="C3" t="s">
        <v>3</v>
      </c>
    </row>
    <row r="4" spans="1:5" x14ac:dyDescent="0.2">
      <c r="A4" t="s">
        <v>26</v>
      </c>
      <c r="B4">
        <f>Workshops!E1</f>
        <v>52</v>
      </c>
      <c r="C4">
        <f>Workshops!D1</f>
        <v>103</v>
      </c>
    </row>
    <row r="5" spans="1:5" x14ac:dyDescent="0.2">
      <c r="A5" t="s">
        <v>8</v>
      </c>
      <c r="B5">
        <f>SUBTOTAL(109,Tabelle2[[Erreichte Punkte ]])</f>
        <v>52</v>
      </c>
    </row>
    <row r="7" spans="1:5" x14ac:dyDescent="0.2">
      <c r="A7" s="3" t="s">
        <v>10</v>
      </c>
      <c r="B7" s="3">
        <v>103</v>
      </c>
    </row>
    <row r="8" spans="1:5" x14ac:dyDescent="0.2">
      <c r="A8" s="10" t="s">
        <v>11</v>
      </c>
      <c r="B8" s="18">
        <f>ROUND(((Tabelle2[[#Totals],[Erreichte Punkte ]]*5)/B7)+1,1)</f>
        <v>3.5</v>
      </c>
    </row>
    <row r="9" spans="1:5" ht="20" thickBot="1" x14ac:dyDescent="0.3">
      <c r="A9" s="11" t="s">
        <v>12</v>
      </c>
      <c r="B9" s="11">
        <f>ROUND(B8*2,0)/2</f>
        <v>3.5</v>
      </c>
    </row>
    <row r="10" spans="1:5" ht="16" thickTop="1" x14ac:dyDescent="0.2">
      <c r="C10" s="12"/>
    </row>
    <row r="16" spans="1:5" ht="21" x14ac:dyDescent="0.25">
      <c r="D16" s="13"/>
    </row>
    <row r="17" spans="2:2" x14ac:dyDescent="0.2">
      <c r="B17" s="7"/>
    </row>
    <row r="18" spans="2:2" x14ac:dyDescent="0.2">
      <c r="B18" s="7"/>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BBAD-A425-4432-AC2F-FA7E338BD554}">
  <sheetPr>
    <tabColor rgb="FF92D050"/>
  </sheetPr>
  <dimension ref="A1:F100"/>
  <sheetViews>
    <sheetView tabSelected="1" topLeftCell="A74" zoomScale="118" workbookViewId="0">
      <selection activeCell="B84" sqref="B84"/>
    </sheetView>
  </sheetViews>
  <sheetFormatPr baseColWidth="10" defaultRowHeight="15" x14ac:dyDescent="0.2"/>
  <cols>
    <col min="2" max="2" width="88.6640625" customWidth="1"/>
    <col min="3" max="3" width="53.33203125" customWidth="1"/>
    <col min="4" max="4" width="13.5" customWidth="1"/>
    <col min="5" max="5" width="14.6640625" customWidth="1"/>
    <col min="6" max="6" width="18" bestFit="1" customWidth="1"/>
  </cols>
  <sheetData>
    <row r="1" spans="1:6" ht="16" thickBot="1" x14ac:dyDescent="0.25">
      <c r="B1" s="6" t="s">
        <v>40</v>
      </c>
      <c r="C1" s="6" t="s">
        <v>113</v>
      </c>
      <c r="D1" s="6">
        <f>D45+D69+D99</f>
        <v>103</v>
      </c>
      <c r="E1" s="6">
        <f>E45+E69+E99</f>
        <v>52</v>
      </c>
      <c r="F1" s="6"/>
    </row>
    <row r="2" spans="1:6" ht="21" thickTop="1" thickBot="1" x14ac:dyDescent="0.3">
      <c r="B2" s="4" t="s">
        <v>56</v>
      </c>
      <c r="C2" s="16"/>
      <c r="D2" s="15"/>
      <c r="E2" s="3"/>
    </row>
    <row r="3" spans="1:6" ht="33" thickBot="1" x14ac:dyDescent="0.25">
      <c r="B3" s="31" t="s">
        <v>0</v>
      </c>
      <c r="C3" s="31" t="s">
        <v>1</v>
      </c>
      <c r="D3" s="32" t="s">
        <v>3</v>
      </c>
      <c r="E3" s="32" t="s">
        <v>2</v>
      </c>
      <c r="F3" s="31" t="s">
        <v>7</v>
      </c>
    </row>
    <row r="4" spans="1:6" ht="48" x14ac:dyDescent="0.2">
      <c r="B4" s="33" t="s">
        <v>102</v>
      </c>
      <c r="C4" s="33" t="s">
        <v>45</v>
      </c>
      <c r="D4" s="30">
        <v>5</v>
      </c>
      <c r="E4" s="33"/>
      <c r="F4" s="33"/>
    </row>
    <row r="5" spans="1:6" ht="17" thickBot="1" x14ac:dyDescent="0.25">
      <c r="B5" s="36" t="s">
        <v>76</v>
      </c>
      <c r="C5" s="36"/>
      <c r="D5" s="35">
        <v>5</v>
      </c>
      <c r="E5" s="35"/>
      <c r="F5" s="35"/>
    </row>
    <row r="7" spans="1:6" ht="19" x14ac:dyDescent="0.25">
      <c r="A7" s="19" t="s">
        <v>34</v>
      </c>
      <c r="B7" s="4" t="s">
        <v>27</v>
      </c>
      <c r="C7" s="16"/>
      <c r="D7" s="15"/>
      <c r="E7" s="3"/>
      <c r="F7" s="34"/>
    </row>
    <row r="8" spans="1:6" ht="32" x14ac:dyDescent="0.2">
      <c r="A8" s="27">
        <v>0.25</v>
      </c>
      <c r="B8" t="s">
        <v>0</v>
      </c>
      <c r="C8" t="s">
        <v>1</v>
      </c>
      <c r="D8" s="1" t="s">
        <v>3</v>
      </c>
      <c r="E8" s="1" t="s">
        <v>2</v>
      </c>
      <c r="F8" t="s">
        <v>7</v>
      </c>
    </row>
    <row r="9" spans="1:6" ht="16" x14ac:dyDescent="0.2">
      <c r="A9" s="20"/>
      <c r="B9" s="1" t="s">
        <v>77</v>
      </c>
      <c r="C9" s="1" t="s">
        <v>73</v>
      </c>
    </row>
    <row r="10" spans="1:6" ht="16" x14ac:dyDescent="0.2">
      <c r="A10" s="20"/>
      <c r="B10" t="s">
        <v>78</v>
      </c>
      <c r="C10" s="1" t="s">
        <v>73</v>
      </c>
    </row>
    <row r="11" spans="1:6" x14ac:dyDescent="0.2">
      <c r="A11" s="20"/>
      <c r="B11" s="1"/>
    </row>
    <row r="12" spans="1:6" x14ac:dyDescent="0.2">
      <c r="A12" s="20"/>
    </row>
    <row r="13" spans="1:6" ht="19" x14ac:dyDescent="0.25">
      <c r="A13" s="20"/>
      <c r="B13" s="4" t="s">
        <v>28</v>
      </c>
      <c r="C13" s="16"/>
      <c r="D13" s="15"/>
      <c r="E13" s="2"/>
      <c r="F13" s="34"/>
    </row>
    <row r="14" spans="1:6" ht="32" x14ac:dyDescent="0.2">
      <c r="A14" s="20"/>
      <c r="B14" t="s">
        <v>0</v>
      </c>
      <c r="C14" t="s">
        <v>1</v>
      </c>
      <c r="D14" s="1" t="s">
        <v>3</v>
      </c>
      <c r="E14" s="1" t="s">
        <v>2</v>
      </c>
      <c r="F14" t="s">
        <v>7</v>
      </c>
    </row>
    <row r="15" spans="1:6" ht="16" x14ac:dyDescent="0.2">
      <c r="A15" s="20"/>
      <c r="B15" t="s">
        <v>79</v>
      </c>
      <c r="C15" s="1" t="s">
        <v>73</v>
      </c>
    </row>
    <row r="16" spans="1:6" ht="16" x14ac:dyDescent="0.2">
      <c r="A16" s="20"/>
      <c r="B16" t="s">
        <v>80</v>
      </c>
      <c r="C16" s="1" t="s">
        <v>73</v>
      </c>
    </row>
    <row r="17" spans="1:6" ht="32" x14ac:dyDescent="0.2">
      <c r="A17" s="20"/>
      <c r="B17" s="1" t="s">
        <v>46</v>
      </c>
      <c r="C17" s="1" t="s">
        <v>73</v>
      </c>
    </row>
    <row r="18" spans="1:6" ht="32" x14ac:dyDescent="0.2">
      <c r="A18" s="20"/>
      <c r="B18" s="1" t="s">
        <v>47</v>
      </c>
      <c r="C18" s="1" t="s">
        <v>73</v>
      </c>
    </row>
    <row r="19" spans="1:6" ht="16" x14ac:dyDescent="0.2">
      <c r="A19" s="20"/>
      <c r="B19" s="1" t="s">
        <v>48</v>
      </c>
      <c r="C19" s="1" t="s">
        <v>73</v>
      </c>
    </row>
    <row r="20" spans="1:6" ht="16" x14ac:dyDescent="0.2">
      <c r="A20" s="20"/>
      <c r="B20" s="1" t="s">
        <v>64</v>
      </c>
      <c r="C20" s="1"/>
      <c r="D20">
        <v>1</v>
      </c>
      <c r="E20">
        <v>1</v>
      </c>
    </row>
    <row r="21" spans="1:6" ht="16" x14ac:dyDescent="0.2">
      <c r="A21" s="20"/>
      <c r="B21" s="1" t="s">
        <v>65</v>
      </c>
      <c r="C21" s="1"/>
      <c r="D21">
        <v>1</v>
      </c>
      <c r="E21">
        <v>1</v>
      </c>
    </row>
    <row r="22" spans="1:6" ht="16" x14ac:dyDescent="0.2">
      <c r="A22" s="20"/>
      <c r="B22" s="1" t="s">
        <v>66</v>
      </c>
      <c r="C22" s="1"/>
      <c r="D22">
        <v>1</v>
      </c>
      <c r="E22">
        <v>1</v>
      </c>
    </row>
    <row r="23" spans="1:6" ht="16" x14ac:dyDescent="0.2">
      <c r="A23" s="20"/>
      <c r="B23" s="1" t="s">
        <v>67</v>
      </c>
      <c r="C23" s="1"/>
      <c r="D23">
        <v>1</v>
      </c>
      <c r="E23">
        <v>1</v>
      </c>
    </row>
    <row r="24" spans="1:6" ht="16" x14ac:dyDescent="0.2">
      <c r="A24" s="20"/>
      <c r="B24" s="1" t="s">
        <v>68</v>
      </c>
      <c r="C24" s="1"/>
      <c r="D24">
        <v>1</v>
      </c>
      <c r="E24">
        <v>1</v>
      </c>
    </row>
    <row r="25" spans="1:6" x14ac:dyDescent="0.2">
      <c r="A25" s="20"/>
    </row>
    <row r="26" spans="1:6" ht="19" x14ac:dyDescent="0.25">
      <c r="A26" s="20"/>
      <c r="B26" s="4" t="s">
        <v>29</v>
      </c>
      <c r="C26" s="16"/>
      <c r="D26" s="17"/>
      <c r="E26" s="2"/>
      <c r="F26" s="34" t="s">
        <v>57</v>
      </c>
    </row>
    <row r="27" spans="1:6" ht="32" x14ac:dyDescent="0.2">
      <c r="A27" s="20"/>
      <c r="B27" t="s">
        <v>0</v>
      </c>
      <c r="C27" t="s">
        <v>1</v>
      </c>
      <c r="D27" s="1" t="s">
        <v>3</v>
      </c>
      <c r="E27" s="1" t="s">
        <v>2</v>
      </c>
      <c r="F27" t="s">
        <v>7</v>
      </c>
    </row>
    <row r="28" spans="1:6" ht="48" x14ac:dyDescent="0.2">
      <c r="A28" s="20"/>
      <c r="B28" s="1" t="s">
        <v>95</v>
      </c>
      <c r="C28" t="s">
        <v>41</v>
      </c>
      <c r="D28">
        <v>2</v>
      </c>
      <c r="E28">
        <v>0</v>
      </c>
      <c r="F28" t="s">
        <v>114</v>
      </c>
    </row>
    <row r="29" spans="1:6" ht="32" x14ac:dyDescent="0.2">
      <c r="A29" s="20"/>
      <c r="B29" s="1" t="s">
        <v>49</v>
      </c>
      <c r="C29" t="s">
        <v>30</v>
      </c>
      <c r="D29">
        <v>2</v>
      </c>
      <c r="E29">
        <v>2</v>
      </c>
    </row>
    <row r="30" spans="1:6" ht="32" x14ac:dyDescent="0.2">
      <c r="A30" s="20"/>
      <c r="B30" s="1" t="s">
        <v>81</v>
      </c>
      <c r="C30" t="s">
        <v>30</v>
      </c>
      <c r="D30">
        <v>2</v>
      </c>
      <c r="E30">
        <v>2</v>
      </c>
    </row>
    <row r="31" spans="1:6" x14ac:dyDescent="0.2">
      <c r="A31" s="20"/>
    </row>
    <row r="32" spans="1:6" ht="19" x14ac:dyDescent="0.25">
      <c r="A32" s="20"/>
      <c r="B32" s="4" t="s">
        <v>31</v>
      </c>
      <c r="C32" s="16"/>
      <c r="D32" s="17"/>
      <c r="E32" s="2"/>
      <c r="F32" s="34" t="s">
        <v>57</v>
      </c>
    </row>
    <row r="33" spans="1:6" ht="32" x14ac:dyDescent="0.2">
      <c r="A33" s="20"/>
      <c r="B33" t="s">
        <v>0</v>
      </c>
      <c r="C33" t="s">
        <v>1</v>
      </c>
      <c r="D33" s="1" t="s">
        <v>3</v>
      </c>
      <c r="E33" s="1" t="s">
        <v>2</v>
      </c>
      <c r="F33" t="s">
        <v>7</v>
      </c>
    </row>
    <row r="34" spans="1:6" x14ac:dyDescent="0.2">
      <c r="A34" s="20"/>
      <c r="B34" t="s">
        <v>50</v>
      </c>
      <c r="C34" s="1"/>
    </row>
    <row r="35" spans="1:6" ht="16" x14ac:dyDescent="0.2">
      <c r="A35" s="20"/>
      <c r="B35" s="1" t="s">
        <v>51</v>
      </c>
      <c r="C35" s="1" t="s">
        <v>42</v>
      </c>
      <c r="D35">
        <v>4</v>
      </c>
      <c r="E35">
        <v>4</v>
      </c>
    </row>
    <row r="36" spans="1:6" x14ac:dyDescent="0.2">
      <c r="A36" s="20"/>
    </row>
    <row r="37" spans="1:6" ht="19" x14ac:dyDescent="0.25">
      <c r="A37" s="20"/>
      <c r="B37" s="4" t="s">
        <v>32</v>
      </c>
      <c r="C37" s="16"/>
      <c r="D37" s="17"/>
      <c r="E37" s="2"/>
    </row>
    <row r="38" spans="1:6" ht="32" x14ac:dyDescent="0.2">
      <c r="A38" s="20"/>
      <c r="B38" t="s">
        <v>0</v>
      </c>
      <c r="C38" t="s">
        <v>1</v>
      </c>
      <c r="D38" s="1" t="s">
        <v>3</v>
      </c>
      <c r="E38" s="1" t="s">
        <v>2</v>
      </c>
      <c r="F38" t="s">
        <v>7</v>
      </c>
    </row>
    <row r="39" spans="1:6" ht="16" x14ac:dyDescent="0.2">
      <c r="A39" s="20"/>
      <c r="B39" s="1" t="s">
        <v>52</v>
      </c>
      <c r="C39" s="1"/>
    </row>
    <row r="40" spans="1:6" x14ac:dyDescent="0.2">
      <c r="A40" s="20"/>
    </row>
    <row r="41" spans="1:6" ht="19" x14ac:dyDescent="0.25">
      <c r="A41" s="20"/>
      <c r="B41" s="4" t="s">
        <v>33</v>
      </c>
      <c r="C41" s="16"/>
      <c r="D41" s="17"/>
      <c r="E41" s="2"/>
      <c r="F41" s="34" t="s">
        <v>69</v>
      </c>
    </row>
    <row r="42" spans="1:6" ht="32" x14ac:dyDescent="0.2">
      <c r="A42" s="20"/>
      <c r="B42" t="s">
        <v>0</v>
      </c>
      <c r="C42" t="s">
        <v>1</v>
      </c>
      <c r="D42" s="1" t="s">
        <v>3</v>
      </c>
      <c r="E42" s="1" t="s">
        <v>2</v>
      </c>
      <c r="F42" t="s">
        <v>7</v>
      </c>
    </row>
    <row r="43" spans="1:6" ht="16" x14ac:dyDescent="0.2">
      <c r="A43" s="20"/>
      <c r="B43" t="s">
        <v>103</v>
      </c>
      <c r="C43" s="1" t="s">
        <v>74</v>
      </c>
      <c r="D43">
        <v>10</v>
      </c>
      <c r="E43">
        <v>10</v>
      </c>
    </row>
    <row r="44" spans="1:6" x14ac:dyDescent="0.2">
      <c r="A44" s="20"/>
      <c r="C44" s="1"/>
    </row>
    <row r="45" spans="1:6" ht="20" thickBot="1" x14ac:dyDescent="0.3">
      <c r="A45" s="20"/>
      <c r="B45" s="5" t="s">
        <v>37</v>
      </c>
      <c r="C45" s="5"/>
      <c r="D45" s="28">
        <f>SUM(D4:D43)</f>
        <v>35</v>
      </c>
      <c r="E45" s="28">
        <f>SUM(E4:E43)</f>
        <v>23</v>
      </c>
      <c r="F45" s="6"/>
    </row>
    <row r="46" spans="1:6" ht="16" thickTop="1" x14ac:dyDescent="0.2"/>
    <row r="47" spans="1:6" ht="19" x14ac:dyDescent="0.25">
      <c r="A47" s="22" t="s">
        <v>35</v>
      </c>
      <c r="B47" s="4" t="s">
        <v>36</v>
      </c>
      <c r="C47" s="16"/>
      <c r="D47" s="17"/>
      <c r="E47" s="2"/>
      <c r="F47" s="34" t="s">
        <v>58</v>
      </c>
    </row>
    <row r="48" spans="1:6" ht="32" x14ac:dyDescent="0.2">
      <c r="A48" s="26">
        <v>0.25</v>
      </c>
      <c r="B48" t="s">
        <v>0</v>
      </c>
      <c r="C48" t="s">
        <v>1</v>
      </c>
      <c r="D48" s="1" t="s">
        <v>3</v>
      </c>
      <c r="E48" s="1" t="s">
        <v>2</v>
      </c>
      <c r="F48" t="s">
        <v>7</v>
      </c>
    </row>
    <row r="49" spans="1:6" ht="16" x14ac:dyDescent="0.2">
      <c r="A49" s="26"/>
      <c r="B49" s="1" t="s">
        <v>98</v>
      </c>
      <c r="C49" s="1"/>
      <c r="D49" s="1"/>
      <c r="E49" s="1"/>
    </row>
    <row r="50" spans="1:6" ht="32" x14ac:dyDescent="0.2">
      <c r="A50" s="21"/>
      <c r="B50" s="1" t="s">
        <v>104</v>
      </c>
      <c r="C50" s="1" t="s">
        <v>42</v>
      </c>
      <c r="D50" s="1">
        <v>2</v>
      </c>
      <c r="E50" s="1">
        <v>2</v>
      </c>
    </row>
    <row r="51" spans="1:6" ht="16" x14ac:dyDescent="0.2">
      <c r="A51" s="21"/>
      <c r="B51" s="1" t="s">
        <v>53</v>
      </c>
      <c r="C51" s="1" t="s">
        <v>42</v>
      </c>
      <c r="D51" s="1">
        <v>4</v>
      </c>
      <c r="E51" s="1">
        <v>4</v>
      </c>
    </row>
    <row r="52" spans="1:6" ht="16" x14ac:dyDescent="0.2">
      <c r="A52" s="21"/>
      <c r="B52" s="1" t="s">
        <v>105</v>
      </c>
      <c r="C52" t="s">
        <v>30</v>
      </c>
      <c r="D52" s="1">
        <v>2</v>
      </c>
      <c r="E52" s="1">
        <v>2</v>
      </c>
    </row>
    <row r="53" spans="1:6" ht="16" x14ac:dyDescent="0.2">
      <c r="A53" s="21"/>
      <c r="B53" s="1" t="s">
        <v>54</v>
      </c>
      <c r="C53" t="s">
        <v>30</v>
      </c>
      <c r="D53">
        <v>2</v>
      </c>
      <c r="E53">
        <v>2</v>
      </c>
    </row>
    <row r="54" spans="1:6" x14ac:dyDescent="0.2">
      <c r="A54" s="21"/>
    </row>
    <row r="55" spans="1:6" ht="19" x14ac:dyDescent="0.25">
      <c r="A55" s="21"/>
      <c r="B55" s="4" t="s">
        <v>43</v>
      </c>
      <c r="D55" s="2"/>
      <c r="E55" s="2"/>
      <c r="F55" s="34" t="s">
        <v>58</v>
      </c>
    </row>
    <row r="56" spans="1:6" ht="32" x14ac:dyDescent="0.2">
      <c r="A56" s="21"/>
      <c r="B56" t="s">
        <v>0</v>
      </c>
      <c r="C56" t="s">
        <v>1</v>
      </c>
      <c r="D56" s="1" t="s">
        <v>3</v>
      </c>
      <c r="E56" s="1" t="s">
        <v>2</v>
      </c>
      <c r="F56" t="s">
        <v>7</v>
      </c>
    </row>
    <row r="57" spans="1:6" ht="16" x14ac:dyDescent="0.2">
      <c r="A57" s="21"/>
      <c r="B57" s="1" t="s">
        <v>82</v>
      </c>
      <c r="C57" s="1" t="s">
        <v>42</v>
      </c>
      <c r="D57" s="1">
        <v>2</v>
      </c>
      <c r="E57" s="1">
        <v>2</v>
      </c>
    </row>
    <row r="58" spans="1:6" ht="16" x14ac:dyDescent="0.2">
      <c r="A58" s="21"/>
      <c r="B58" s="1" t="s">
        <v>44</v>
      </c>
      <c r="C58" s="1" t="s">
        <v>42</v>
      </c>
      <c r="D58" s="1">
        <v>2</v>
      </c>
      <c r="E58" s="1">
        <v>2</v>
      </c>
    </row>
    <row r="59" spans="1:6" ht="16" x14ac:dyDescent="0.2">
      <c r="A59" s="21"/>
      <c r="B59" s="1" t="s">
        <v>106</v>
      </c>
      <c r="C59" s="1" t="s">
        <v>42</v>
      </c>
      <c r="D59" s="1">
        <v>2</v>
      </c>
      <c r="E59" s="1">
        <v>2</v>
      </c>
    </row>
    <row r="60" spans="1:6" ht="16" x14ac:dyDescent="0.2">
      <c r="A60" s="21"/>
      <c r="B60" s="1" t="s">
        <v>63</v>
      </c>
      <c r="C60" s="1" t="s">
        <v>42</v>
      </c>
      <c r="D60" s="1">
        <v>2</v>
      </c>
      <c r="E60" s="1">
        <v>2</v>
      </c>
    </row>
    <row r="61" spans="1:6" ht="16" x14ac:dyDescent="0.2">
      <c r="A61" s="21"/>
      <c r="B61" s="1" t="s">
        <v>55</v>
      </c>
      <c r="C61" s="1" t="s">
        <v>42</v>
      </c>
      <c r="D61" s="1">
        <v>2</v>
      </c>
      <c r="E61" s="1">
        <v>2</v>
      </c>
    </row>
    <row r="62" spans="1:6" x14ac:dyDescent="0.2">
      <c r="A62" s="21"/>
    </row>
    <row r="63" spans="1:6" ht="19" x14ac:dyDescent="0.25">
      <c r="A63" s="21"/>
      <c r="B63" s="4" t="s">
        <v>38</v>
      </c>
      <c r="D63" s="2"/>
      <c r="E63" s="2"/>
      <c r="F63" s="34" t="s">
        <v>101</v>
      </c>
    </row>
    <row r="64" spans="1:6" ht="32" x14ac:dyDescent="0.2">
      <c r="A64" s="21"/>
      <c r="B64" t="s">
        <v>0</v>
      </c>
      <c r="C64" t="s">
        <v>1</v>
      </c>
      <c r="D64" s="1" t="s">
        <v>3</v>
      </c>
      <c r="E64" s="1" t="s">
        <v>2</v>
      </c>
      <c r="F64" t="s">
        <v>7</v>
      </c>
    </row>
    <row r="65" spans="1:6" ht="16" x14ac:dyDescent="0.2">
      <c r="A65" s="21"/>
      <c r="B65" t="s">
        <v>107</v>
      </c>
      <c r="C65" s="1" t="s">
        <v>74</v>
      </c>
      <c r="D65">
        <v>10</v>
      </c>
      <c r="E65">
        <v>9</v>
      </c>
    </row>
    <row r="66" spans="1:6" x14ac:dyDescent="0.2">
      <c r="A66" s="21"/>
    </row>
    <row r="67" spans="1:6" x14ac:dyDescent="0.2">
      <c r="A67" s="21"/>
    </row>
    <row r="68" spans="1:6" x14ac:dyDescent="0.2">
      <c r="A68" s="21"/>
      <c r="B68" s="1"/>
      <c r="C68" s="1"/>
    </row>
    <row r="69" spans="1:6" ht="20" thickBot="1" x14ac:dyDescent="0.3">
      <c r="A69" s="21"/>
      <c r="B69" s="5" t="s">
        <v>4</v>
      </c>
      <c r="C69" s="5"/>
      <c r="D69" s="28">
        <f>SUM(D50:D68)</f>
        <v>30</v>
      </c>
      <c r="E69" s="28">
        <f>SUM(E50:E68)</f>
        <v>29</v>
      </c>
      <c r="F69" s="6"/>
    </row>
    <row r="70" spans="1:6" ht="16" thickTop="1" x14ac:dyDescent="0.2"/>
    <row r="71" spans="1:6" ht="19" x14ac:dyDescent="0.25">
      <c r="A71" s="23" t="s">
        <v>39</v>
      </c>
      <c r="B71" s="4" t="s">
        <v>97</v>
      </c>
      <c r="C71" s="16"/>
      <c r="D71" s="17"/>
      <c r="E71" s="2"/>
      <c r="F71" s="34" t="s">
        <v>60</v>
      </c>
    </row>
    <row r="72" spans="1:6" ht="32" x14ac:dyDescent="0.2">
      <c r="A72" s="25">
        <v>0.5</v>
      </c>
      <c r="B72" t="s">
        <v>0</v>
      </c>
      <c r="C72" t="s">
        <v>1</v>
      </c>
      <c r="D72" s="1" t="s">
        <v>3</v>
      </c>
      <c r="E72" s="1" t="s">
        <v>2</v>
      </c>
      <c r="F72" t="s">
        <v>7</v>
      </c>
    </row>
    <row r="73" spans="1:6" ht="64" x14ac:dyDescent="0.2">
      <c r="A73" s="24"/>
      <c r="B73" s="1" t="s">
        <v>83</v>
      </c>
      <c r="C73" s="1"/>
      <c r="D73" s="1"/>
      <c r="E73" s="1"/>
    </row>
    <row r="74" spans="1:6" ht="16" x14ac:dyDescent="0.2">
      <c r="A74" s="24"/>
      <c r="B74" s="29" t="s">
        <v>70</v>
      </c>
      <c r="C74" s="1"/>
      <c r="D74" s="1"/>
      <c r="E74" s="1"/>
    </row>
    <row r="75" spans="1:6" ht="16" x14ac:dyDescent="0.2">
      <c r="A75" s="24"/>
      <c r="B75" s="1" t="s">
        <v>62</v>
      </c>
      <c r="C75" s="1"/>
      <c r="D75" s="1"/>
      <c r="E75" s="1"/>
    </row>
    <row r="76" spans="1:6" ht="16" x14ac:dyDescent="0.2">
      <c r="A76" s="24"/>
      <c r="B76" s="1" t="s">
        <v>84</v>
      </c>
      <c r="C76" s="1"/>
      <c r="D76" s="1">
        <v>2</v>
      </c>
      <c r="E76" s="1"/>
    </row>
    <row r="77" spans="1:6" ht="16" x14ac:dyDescent="0.2">
      <c r="A77" s="24"/>
      <c r="B77" s="1" t="s">
        <v>85</v>
      </c>
      <c r="C77" s="1"/>
      <c r="D77" s="1">
        <v>2</v>
      </c>
      <c r="E77" s="1"/>
    </row>
    <row r="78" spans="1:6" ht="16" x14ac:dyDescent="0.2">
      <c r="A78" s="24"/>
      <c r="B78" s="1" t="s">
        <v>86</v>
      </c>
      <c r="C78" s="1"/>
      <c r="D78" s="1">
        <v>2</v>
      </c>
      <c r="E78" s="1"/>
    </row>
    <row r="79" spans="1:6" ht="32" x14ac:dyDescent="0.2">
      <c r="A79" s="24"/>
      <c r="B79" s="1" t="s">
        <v>87</v>
      </c>
      <c r="C79" s="1"/>
      <c r="D79" s="1">
        <v>3</v>
      </c>
      <c r="E79" s="1"/>
    </row>
    <row r="80" spans="1:6" x14ac:dyDescent="0.2">
      <c r="A80" s="24"/>
      <c r="B80" s="1"/>
      <c r="C80" s="1"/>
      <c r="D80" s="1"/>
      <c r="E80" s="1"/>
    </row>
    <row r="81" spans="1:5" ht="32" x14ac:dyDescent="0.2">
      <c r="A81" s="24"/>
      <c r="B81" s="1" t="s">
        <v>96</v>
      </c>
      <c r="C81" s="1"/>
      <c r="D81" s="1"/>
      <c r="E81" s="1"/>
    </row>
    <row r="82" spans="1:5" ht="30" customHeight="1" x14ac:dyDescent="0.2">
      <c r="A82" s="24"/>
      <c r="B82" s="37" t="s">
        <v>72</v>
      </c>
      <c r="D82">
        <v>2</v>
      </c>
      <c r="E82" s="1"/>
    </row>
    <row r="83" spans="1:5" ht="16" x14ac:dyDescent="0.2">
      <c r="A83" s="24"/>
      <c r="B83" s="1" t="s">
        <v>59</v>
      </c>
      <c r="C83" s="1"/>
      <c r="D83">
        <v>2</v>
      </c>
    </row>
    <row r="84" spans="1:5" ht="16" x14ac:dyDescent="0.2">
      <c r="A84" s="24"/>
      <c r="B84" s="1" t="s">
        <v>108</v>
      </c>
      <c r="C84" s="1"/>
      <c r="D84">
        <v>2</v>
      </c>
    </row>
    <row r="85" spans="1:5" ht="16" x14ac:dyDescent="0.2">
      <c r="A85" s="24"/>
      <c r="B85" s="1" t="s">
        <v>88</v>
      </c>
      <c r="C85" s="1"/>
      <c r="D85">
        <v>2</v>
      </c>
    </row>
    <row r="86" spans="1:5" ht="16" x14ac:dyDescent="0.2">
      <c r="A86" s="24"/>
      <c r="B86" s="1" t="s">
        <v>89</v>
      </c>
      <c r="C86" s="1"/>
      <c r="D86">
        <v>2</v>
      </c>
    </row>
    <row r="87" spans="1:5" ht="16" x14ac:dyDescent="0.2">
      <c r="A87" s="24"/>
      <c r="B87" s="1" t="s">
        <v>90</v>
      </c>
      <c r="C87" s="1"/>
      <c r="D87">
        <v>2</v>
      </c>
    </row>
    <row r="88" spans="1:5" ht="16" x14ac:dyDescent="0.2">
      <c r="A88" s="24"/>
      <c r="B88" s="1" t="s">
        <v>99</v>
      </c>
      <c r="C88" s="1"/>
      <c r="D88">
        <v>2</v>
      </c>
    </row>
    <row r="89" spans="1:5" ht="16" x14ac:dyDescent="0.2">
      <c r="A89" s="24"/>
      <c r="B89" s="1" t="s">
        <v>91</v>
      </c>
      <c r="C89" s="1"/>
      <c r="D89">
        <v>2</v>
      </c>
    </row>
    <row r="90" spans="1:5" ht="32" x14ac:dyDescent="0.2">
      <c r="A90" s="24"/>
      <c r="B90" s="1" t="s">
        <v>92</v>
      </c>
      <c r="C90" s="1"/>
      <c r="D90">
        <v>2</v>
      </c>
    </row>
    <row r="91" spans="1:5" ht="16" x14ac:dyDescent="0.2">
      <c r="A91" s="24"/>
      <c r="B91" s="1" t="s">
        <v>93</v>
      </c>
      <c r="C91" s="1"/>
      <c r="D91">
        <v>2</v>
      </c>
    </row>
    <row r="92" spans="1:5" ht="16" x14ac:dyDescent="0.2">
      <c r="A92" s="24"/>
      <c r="B92" s="1" t="s">
        <v>94</v>
      </c>
      <c r="C92" s="1"/>
      <c r="D92">
        <v>2</v>
      </c>
    </row>
    <row r="93" spans="1:5" ht="16" x14ac:dyDescent="0.2">
      <c r="A93" s="24"/>
      <c r="B93" s="1" t="s">
        <v>100</v>
      </c>
      <c r="C93" s="1"/>
      <c r="D93">
        <v>2</v>
      </c>
    </row>
    <row r="94" spans="1:5" ht="16" x14ac:dyDescent="0.2">
      <c r="A94" s="24"/>
      <c r="B94" s="1" t="s">
        <v>71</v>
      </c>
      <c r="C94" s="1"/>
      <c r="D94">
        <v>2</v>
      </c>
    </row>
    <row r="95" spans="1:5" ht="29.5" customHeight="1" x14ac:dyDescent="0.2">
      <c r="A95" s="24"/>
      <c r="B95" s="1" t="s">
        <v>61</v>
      </c>
      <c r="C95" s="1"/>
      <c r="D95">
        <v>3</v>
      </c>
    </row>
    <row r="96" spans="1:5" x14ac:dyDescent="0.2">
      <c r="A96" s="24"/>
      <c r="B96" s="1"/>
      <c r="C96" s="1"/>
    </row>
    <row r="97" spans="1:6" x14ac:dyDescent="0.2">
      <c r="A97" s="24"/>
    </row>
    <row r="98" spans="1:6" x14ac:dyDescent="0.2">
      <c r="A98" s="24"/>
    </row>
    <row r="99" spans="1:6" ht="20" thickBot="1" x14ac:dyDescent="0.3">
      <c r="A99" s="24"/>
      <c r="B99" s="5" t="s">
        <v>4</v>
      </c>
      <c r="C99" s="5"/>
      <c r="D99" s="28">
        <f>SUM(D73:D98)</f>
        <v>38</v>
      </c>
      <c r="E99" s="28">
        <f>SUM(E73:E98)</f>
        <v>0</v>
      </c>
      <c r="F99" s="6"/>
    </row>
    <row r="100" spans="1:6" ht="16" thickTop="1" x14ac:dyDescent="0.2"/>
  </sheetData>
  <pageMargins left="0.7" right="0.7" top="0.78740157499999996" bottom="0.78740157499999996" header="0.3" footer="0.3"/>
  <pageSetup paperSize="9" orientation="portrait" horizontalDpi="4294967293" verticalDpi="4294967293" r:id="rId1"/>
  <drawing r:id="rId2"/>
  <tableParts count="10">
    <tablePart r:id="rId3"/>
    <tablePart r:id="rId4"/>
    <tablePart r:id="rId5"/>
    <tablePart r:id="rId6"/>
    <tablePart r:id="rId7"/>
    <tablePart r:id="rId8"/>
    <tablePart r:id="rId9"/>
    <tablePart r:id="rId10"/>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9E32F-A66D-4D86-8DDB-1A02024B176D}">
  <dimension ref="B2:N33"/>
  <sheetViews>
    <sheetView topLeftCell="B1" zoomScale="130" zoomScaleNormal="130" workbookViewId="0">
      <selection activeCell="B6" sqref="B6"/>
    </sheetView>
  </sheetViews>
  <sheetFormatPr baseColWidth="10" defaultRowHeight="15" x14ac:dyDescent="0.2"/>
  <cols>
    <col min="1" max="1" width="13.5" bestFit="1" customWidth="1"/>
    <col min="2" max="2" width="36.33203125" bestFit="1" customWidth="1"/>
    <col min="4" max="4" width="11.6640625" bestFit="1" customWidth="1"/>
  </cols>
  <sheetData>
    <row r="2" spans="2:14" x14ac:dyDescent="0.2">
      <c r="B2" t="s">
        <v>14</v>
      </c>
      <c r="E2" t="s">
        <v>15</v>
      </c>
    </row>
    <row r="3" spans="2:14" x14ac:dyDescent="0.2">
      <c r="B3" t="s">
        <v>13</v>
      </c>
      <c r="C3">
        <v>0</v>
      </c>
      <c r="E3" t="s">
        <v>20</v>
      </c>
      <c r="F3">
        <f>Tabelle2[[#Totals],[Erreichte Punkte ]]</f>
        <v>52</v>
      </c>
    </row>
    <row r="4" spans="2:14" x14ac:dyDescent="0.2">
      <c r="B4" t="s">
        <v>16</v>
      </c>
      <c r="C4">
        <v>70</v>
      </c>
      <c r="E4" t="s">
        <v>15</v>
      </c>
      <c r="F4">
        <v>1</v>
      </c>
    </row>
    <row r="5" spans="2:14" x14ac:dyDescent="0.2">
      <c r="B5" t="s">
        <v>17</v>
      </c>
      <c r="C5">
        <v>15</v>
      </c>
      <c r="E5" t="s">
        <v>18</v>
      </c>
      <c r="F5">
        <v>100</v>
      </c>
    </row>
    <row r="6" spans="2:14" x14ac:dyDescent="0.2">
      <c r="B6" t="s">
        <v>18</v>
      </c>
      <c r="C6">
        <v>15</v>
      </c>
    </row>
    <row r="7" spans="2:14" x14ac:dyDescent="0.2">
      <c r="B7" t="s">
        <v>19</v>
      </c>
      <c r="C7">
        <v>100</v>
      </c>
    </row>
    <row r="9" spans="2:14" x14ac:dyDescent="0.2">
      <c r="B9" t="s">
        <v>23</v>
      </c>
      <c r="C9" s="14">
        <v>45519</v>
      </c>
      <c r="D9">
        <v>0</v>
      </c>
      <c r="E9">
        <v>0</v>
      </c>
      <c r="N9" s="9"/>
    </row>
    <row r="10" spans="2:14" x14ac:dyDescent="0.2">
      <c r="B10" t="s">
        <v>21</v>
      </c>
      <c r="C10" s="7">
        <f ca="1">TODAY()</f>
        <v>45594</v>
      </c>
      <c r="D10">
        <f>F3</f>
        <v>52</v>
      </c>
      <c r="E10">
        <f ca="1">(100*D15)/D13</f>
        <v>96.15384615384616</v>
      </c>
    </row>
    <row r="11" spans="2:14" x14ac:dyDescent="0.2">
      <c r="B11" t="s">
        <v>22</v>
      </c>
      <c r="C11" s="14">
        <v>45597</v>
      </c>
      <c r="D11">
        <v>100</v>
      </c>
      <c r="E11">
        <v>100</v>
      </c>
    </row>
    <row r="12" spans="2:14" x14ac:dyDescent="0.2">
      <c r="B12" t="s">
        <v>109</v>
      </c>
      <c r="C12" s="7">
        <f>C9+(D13/2)</f>
        <v>45558</v>
      </c>
    </row>
    <row r="13" spans="2:14" x14ac:dyDescent="0.2">
      <c r="B13" t="s">
        <v>24</v>
      </c>
      <c r="D13">
        <f>DATEDIF(C9,C11,"d")</f>
        <v>78</v>
      </c>
    </row>
    <row r="14" spans="2:14" x14ac:dyDescent="0.2">
      <c r="B14" t="s">
        <v>25</v>
      </c>
      <c r="D14">
        <f ca="1">DATEDIF(C10,C11,"d")</f>
        <v>3</v>
      </c>
    </row>
    <row r="15" spans="2:14" x14ac:dyDescent="0.2">
      <c r="B15" t="s">
        <v>110</v>
      </c>
      <c r="D15">
        <f ca="1">DATEDIF(C9,C10,"d")</f>
        <v>75</v>
      </c>
    </row>
    <row r="29" spans="3:4" x14ac:dyDescent="0.2">
      <c r="D29" s="8"/>
    </row>
    <row r="30" spans="3:4" x14ac:dyDescent="0.2">
      <c r="C30" s="8"/>
      <c r="D30" s="8"/>
    </row>
    <row r="31" spans="3:4" x14ac:dyDescent="0.2">
      <c r="C31" s="8"/>
      <c r="D31" s="8"/>
    </row>
    <row r="32" spans="3:4" x14ac:dyDescent="0.2">
      <c r="C32" s="8"/>
      <c r="D32" s="8"/>
    </row>
    <row r="33" spans="3:4" x14ac:dyDescent="0.2">
      <c r="C33" s="8"/>
      <c r="D33" s="8"/>
    </row>
  </sheetData>
  <pageMargins left="0.7" right="0.7" top="0.78740157499999996" bottom="0.78740157499999996" header="0.3" footer="0.3"/>
  <pageSetup paperSize="9"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d86a02-c1c8-4812-ab31-3ff67599352c" xsi:nil="true"/>
    <ReferenceId xmlns="29dbece8-94f1-484f-a66d-14844e22c6d0" xsi:nil="true"/>
    <lcf76f155ced4ddcb4097134ff3c332f xmlns="29dbece8-94f1-484f-a66d-14844e22c6d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C41933A6F14224B99E16F90F2A7455A" ma:contentTypeVersion="16" ma:contentTypeDescription="Ein neues Dokument erstellen." ma:contentTypeScope="" ma:versionID="e9e1cc0b2748be0a8dcf4240019a0750">
  <xsd:schema xmlns:xsd="http://www.w3.org/2001/XMLSchema" xmlns:xs="http://www.w3.org/2001/XMLSchema" xmlns:p="http://schemas.microsoft.com/office/2006/metadata/properties" xmlns:ns2="29dbece8-94f1-484f-a66d-14844e22c6d0" xmlns:ns3="1bd86a02-c1c8-4812-ab31-3ff67599352c" targetNamespace="http://schemas.microsoft.com/office/2006/metadata/properties" ma:root="true" ma:fieldsID="beee47cb738fade455d7b7479cf79c1d" ns2:_="" ns3:_="">
    <xsd:import namespace="29dbece8-94f1-484f-a66d-14844e22c6d0"/>
    <xsd:import namespace="1bd86a02-c1c8-4812-ab31-3ff67599352c"/>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dbece8-94f1-484f-a66d-14844e22c6d0"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Bildmarkierungen" ma:readOnly="false" ma:fieldId="{5cf76f15-5ced-4ddc-b409-7134ff3c332f}" ma:taxonomyMulti="true" ma:sspId="d3c16592-b4f9-467c-8a50-291d3616fa2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bd86a02-c1c8-4812-ab31-3ff67599352c"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8224e43-220d-4c87-9a25-49d45ffb5694}" ma:internalName="TaxCatchAll" ma:showField="CatchAllData" ma:web="1bd86a02-c1c8-4812-ab31-3ff67599352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60556F-155E-424D-9D06-F6BDEA143CCB}">
  <ds:schemaRefs>
    <ds:schemaRef ds:uri="http://purl.org/dc/terms/"/>
    <ds:schemaRef ds:uri="http://schemas.openxmlformats.org/package/2006/metadata/core-properties"/>
    <ds:schemaRef ds:uri="http://schemas.microsoft.com/office/2006/metadata/properties"/>
    <ds:schemaRef ds:uri="http://schemas.microsoft.com/office/2006/documentManagement/types"/>
    <ds:schemaRef ds:uri="http://schemas.microsoft.com/office/infopath/2007/PartnerControls"/>
    <ds:schemaRef ds:uri="1bd86a02-c1c8-4812-ab31-3ff67599352c"/>
    <ds:schemaRef ds:uri="http://purl.org/dc/elements/1.1/"/>
    <ds:schemaRef ds:uri="29dbece8-94f1-484f-a66d-14844e22c6d0"/>
    <ds:schemaRef ds:uri="http://www.w3.org/XML/1998/namespace"/>
    <ds:schemaRef ds:uri="http://purl.org/dc/dcmitype/"/>
  </ds:schemaRefs>
</ds:datastoreItem>
</file>

<file path=customXml/itemProps2.xml><?xml version="1.0" encoding="utf-8"?>
<ds:datastoreItem xmlns:ds="http://schemas.openxmlformats.org/officeDocument/2006/customXml" ds:itemID="{0D3AAEAF-D526-44D2-A9E3-F6189719A390}">
  <ds:schemaRefs>
    <ds:schemaRef ds:uri="http://schemas.microsoft.com/sharepoint/v3/contenttype/forms"/>
  </ds:schemaRefs>
</ds:datastoreItem>
</file>

<file path=customXml/itemProps3.xml><?xml version="1.0" encoding="utf-8"?>
<ds:datastoreItem xmlns:ds="http://schemas.openxmlformats.org/officeDocument/2006/customXml" ds:itemID="{616D9C82-06DB-49E6-9F47-51AD80B8BF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dbece8-94f1-484f-a66d-14844e22c6d0"/>
    <ds:schemaRef ds:uri="1bd86a02-c1c8-4812-ab31-3ff6759935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Übersicht</vt:lpstr>
      <vt:lpstr>Workshops</vt:lpstr>
      <vt:lpstr>Einstellungen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Staub</dc:creator>
  <cp:lastModifiedBy>Levyn Schneider</cp:lastModifiedBy>
  <dcterms:created xsi:type="dcterms:W3CDTF">2015-06-05T18:19:34Z</dcterms:created>
  <dcterms:modified xsi:type="dcterms:W3CDTF">2024-10-29T10:42:51Z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0x0101008C41933A6F14224B99E16F90F2A7455A</vt:lpwstr>
  </property>
</Properties>
</file>