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5390" windowHeight="7425" activeTab="3"/>
  </bookViews>
  <sheets>
    <sheet name="NexthopResource" sheetId="2" r:id="rId1"/>
    <sheet name="Profile" sheetId="1" r:id="rId2"/>
    <sheet name="FTM Profile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C57" i="1"/>
  <c r="B28" i="2"/>
  <c r="B29"/>
  <c r="B30"/>
  <c r="B31"/>
  <c r="B32"/>
  <c r="B33"/>
  <c r="B34"/>
  <c r="B35"/>
  <c r="B36"/>
  <c r="B37"/>
  <c r="H36" s="1"/>
  <c r="B18"/>
  <c r="H17" s="1"/>
  <c r="B19"/>
  <c r="B21"/>
  <c r="B22"/>
  <c r="B23"/>
  <c r="B24"/>
  <c r="B25"/>
  <c r="B26"/>
  <c r="B5"/>
  <c r="B6"/>
  <c r="B8"/>
  <c r="B9"/>
  <c r="B10"/>
  <c r="B11"/>
  <c r="B12"/>
  <c r="B13"/>
  <c r="B14"/>
  <c r="B15"/>
  <c r="B16"/>
  <c r="H15" s="1"/>
  <c r="B17"/>
  <c r="B20" s="1"/>
  <c r="B4"/>
  <c r="B7" s="1"/>
  <c r="L39" i="1"/>
  <c r="K39"/>
  <c r="J39"/>
  <c r="I39"/>
  <c r="H39"/>
  <c r="G39"/>
  <c r="F39"/>
  <c r="E39"/>
  <c r="D39"/>
  <c r="C39"/>
  <c r="L36"/>
  <c r="K36"/>
  <c r="J36"/>
  <c r="I36"/>
  <c r="H36"/>
  <c r="G36"/>
  <c r="F36"/>
  <c r="E36"/>
  <c r="D36"/>
  <c r="C36"/>
  <c r="L35"/>
  <c r="K35"/>
  <c r="J35"/>
  <c r="I35"/>
  <c r="H35"/>
  <c r="G35"/>
  <c r="F35"/>
  <c r="E35"/>
  <c r="D35"/>
  <c r="C35"/>
  <c r="L34"/>
  <c r="K34"/>
  <c r="J34"/>
  <c r="I34"/>
  <c r="H34"/>
  <c r="G34"/>
  <c r="F34"/>
  <c r="E34"/>
  <c r="D34"/>
  <c r="C34"/>
  <c r="L33"/>
  <c r="K33"/>
  <c r="J33"/>
  <c r="I33"/>
  <c r="H33"/>
  <c r="G33"/>
  <c r="F33"/>
  <c r="E33"/>
  <c r="D33"/>
  <c r="C33"/>
  <c r="G40" i="2" l="1"/>
  <c r="E40"/>
  <c r="H4"/>
  <c r="B27"/>
  <c r="F37" i="1"/>
  <c r="F38" s="1"/>
  <c r="F40" s="1"/>
  <c r="J37"/>
  <c r="J38" s="1"/>
  <c r="E37"/>
  <c r="E38" s="1"/>
  <c r="E40" s="1"/>
  <c r="I37"/>
  <c r="I38" s="1"/>
  <c r="I40" s="1"/>
  <c r="D37"/>
  <c r="D38" s="1"/>
  <c r="D40" s="1"/>
  <c r="H37"/>
  <c r="H38" s="1"/>
  <c r="H40" s="1"/>
  <c r="L37"/>
  <c r="L38" s="1"/>
  <c r="L40" s="1"/>
  <c r="G37"/>
  <c r="G38" s="1"/>
  <c r="G40" s="1"/>
  <c r="K37"/>
  <c r="K38" s="1"/>
  <c r="K40" s="1"/>
  <c r="C37"/>
  <c r="C38" s="1"/>
  <c r="C40" s="1"/>
  <c r="J40"/>
  <c r="B39" i="2" l="1"/>
  <c r="D40"/>
  <c r="B51" s="1"/>
  <c r="H40"/>
  <c r="B52" s="1"/>
  <c r="C52" s="1"/>
  <c r="B38"/>
  <c r="J40"/>
  <c r="I40"/>
  <c r="F40"/>
  <c r="B53" l="1"/>
  <c r="C53" s="1"/>
  <c r="B54"/>
  <c r="C51" l="1"/>
  <c r="C54"/>
</calcChain>
</file>

<file path=xl/sharedStrings.xml><?xml version="1.0" encoding="utf-8"?>
<sst xmlns="http://schemas.openxmlformats.org/spreadsheetml/2006/main" count="436" uniqueCount="308">
  <si>
    <t>Profile No.</t>
  </si>
  <si>
    <t>Profile Name</t>
  </si>
  <si>
    <t xml:space="preserve"> Default(K)</t>
    <phoneticPr fontId="3" type="noConversion"/>
  </si>
  <si>
    <t>Enterprise Default(K)</t>
    <phoneticPr fontId="3" type="noConversion"/>
  </si>
  <si>
    <t>Bridge(K)</t>
    <phoneticPr fontId="3" type="noConversion"/>
  </si>
  <si>
    <t>IPv4 Routing (Host)(K)</t>
    <phoneticPr fontId="3" type="noConversion"/>
  </si>
  <si>
    <t>IPv4 Routing (LPM)(K)</t>
    <phoneticPr fontId="3" type="noConversion"/>
  </si>
  <si>
    <t>IPv6 Routing(K)</t>
    <phoneticPr fontId="3" type="noConversion"/>
  </si>
  <si>
    <t>Ethernet Access(K)</t>
    <phoneticPr fontId="3" type="noConversion"/>
  </si>
  <si>
    <t>MPLS L2VPN(VPWS)(K)</t>
    <phoneticPr fontId="3" type="noConversion"/>
  </si>
  <si>
    <t>MPLS L2VPN(VPLS)(K)</t>
    <phoneticPr fontId="3" type="noConversion"/>
  </si>
  <si>
    <t>MPLS L3VPN(K)</t>
    <phoneticPr fontId="3" type="noConversion"/>
  </si>
  <si>
    <t xml:space="preserve">
</t>
    <phoneticPr fontId="5" type="noConversion"/>
  </si>
  <si>
    <t>MAC</t>
  </si>
  <si>
    <t>IPv4 Host</t>
  </si>
  <si>
    <t>IPv4 LPM</t>
  </si>
  <si>
    <t>IPv6</t>
  </si>
  <si>
    <t>IPv4 Multicast Group</t>
    <phoneticPr fontId="3" type="noConversion"/>
  </si>
  <si>
    <t>OAM</t>
  </si>
  <si>
    <t>MPLS Label</t>
  </si>
  <si>
    <t>Statistics</t>
    <phoneticPr fontId="3" type="noConversion"/>
  </si>
  <si>
    <t>VSI</t>
    <phoneticPr fontId="3" type="noConversion"/>
  </si>
  <si>
    <t>L2Mcast Group</t>
    <phoneticPr fontId="3" type="noConversion"/>
  </si>
  <si>
    <r>
      <t>Nexthop资源（颜色一样代表共享）</t>
    </r>
    <r>
      <rPr>
        <sz val="11"/>
        <color theme="1"/>
        <rFont val="宋体"/>
        <family val="2"/>
        <charset val="134"/>
        <scheme val="minor"/>
      </rPr>
      <t>(K)</t>
    </r>
    <phoneticPr fontId="3" type="noConversion"/>
  </si>
  <si>
    <r>
      <t>D</t>
    </r>
    <r>
      <rPr>
        <sz val="12"/>
        <rFont val="宋体"/>
        <family val="3"/>
        <charset val="134"/>
      </rPr>
      <t>sFwd</t>
    </r>
    <phoneticPr fontId="3" type="noConversion"/>
  </si>
  <si>
    <r>
      <t>D</t>
    </r>
    <r>
      <rPr>
        <sz val="12"/>
        <rFont val="宋体"/>
        <family val="3"/>
        <charset val="134"/>
      </rPr>
      <t>sMet</t>
    </r>
    <phoneticPr fontId="3" type="noConversion"/>
  </si>
  <si>
    <t>DsNexthop</t>
    <phoneticPr fontId="3" type="noConversion"/>
  </si>
  <si>
    <r>
      <t>D</t>
    </r>
    <r>
      <rPr>
        <sz val="12"/>
        <rFont val="宋体"/>
        <family val="3"/>
        <charset val="134"/>
      </rPr>
      <t>sEdit</t>
    </r>
    <phoneticPr fontId="3" type="noConversion"/>
  </si>
  <si>
    <r>
      <t>K</t>
    </r>
    <r>
      <rPr>
        <sz val="12"/>
        <rFont val="宋体"/>
        <family val="3"/>
        <charset val="134"/>
      </rPr>
      <t>ey和AD的比例关系</t>
    </r>
    <r>
      <rPr>
        <sz val="12"/>
        <rFont val="宋体"/>
        <family val="3"/>
        <charset val="134"/>
      </rPr>
      <t xml:space="preserve"> </t>
    </r>
    <phoneticPr fontId="3" type="noConversion"/>
  </si>
  <si>
    <t>总共DsAD</t>
    <phoneticPr fontId="3" type="noConversion"/>
  </si>
  <si>
    <t>AD:VlanDftMet</t>
    <phoneticPr fontId="3" type="noConversion"/>
  </si>
  <si>
    <t>AD:L2MCAST</t>
    <phoneticPr fontId="3" type="noConversion"/>
  </si>
  <si>
    <t>AD:VSI</t>
    <phoneticPr fontId="3" type="noConversion"/>
  </si>
  <si>
    <r>
      <t>A</t>
    </r>
    <r>
      <rPr>
        <sz val="12"/>
        <rFont val="宋体"/>
        <family val="3"/>
        <charset val="134"/>
      </rPr>
      <t>D:IPMC</t>
    </r>
    <phoneticPr fontId="3" type="noConversion"/>
  </si>
  <si>
    <t>AD:HOST-Route</t>
    <phoneticPr fontId="3" type="noConversion"/>
  </si>
  <si>
    <t>固定占用AD</t>
    <phoneticPr fontId="3" type="noConversion"/>
  </si>
  <si>
    <t>剩余N:1 AD</t>
    <phoneticPr fontId="3" type="noConversion"/>
  </si>
  <si>
    <t>LPM+FDB Key</t>
    <phoneticPr fontId="3" type="noConversion"/>
  </si>
  <si>
    <r>
      <t>N</t>
    </r>
    <r>
      <rPr>
        <sz val="12"/>
        <rFont val="宋体"/>
        <family val="3"/>
        <charset val="134"/>
      </rPr>
      <t>:1</t>
    </r>
    <phoneticPr fontId="3" type="noConversion"/>
  </si>
  <si>
    <t>特性</t>
    <phoneticPr fontId="5" type="noConversion"/>
  </si>
  <si>
    <t>数目</t>
    <phoneticPr fontId="5" type="noConversion"/>
  </si>
  <si>
    <t>DSFWD</t>
    <phoneticPr fontId="5" type="noConversion"/>
  </si>
  <si>
    <t>MET</t>
    <phoneticPr fontId="5" type="noConversion"/>
  </si>
  <si>
    <t>DSL2EDIT</t>
    <phoneticPr fontId="5" type="noConversion"/>
  </si>
  <si>
    <t>DSL3EDIT</t>
    <phoneticPr fontId="5" type="noConversion"/>
  </si>
  <si>
    <t>备注</t>
    <phoneticPr fontId="5" type="noConversion"/>
  </si>
  <si>
    <t>GLB NH 4W</t>
    <phoneticPr fontId="5" type="noConversion"/>
  </si>
  <si>
    <t>LCA NH 4W</t>
    <phoneticPr fontId="5" type="noConversion"/>
  </si>
  <si>
    <t>GLB MET</t>
    <phoneticPr fontId="5" type="noConversion"/>
  </si>
  <si>
    <t>LCA MET</t>
    <phoneticPr fontId="5" type="noConversion"/>
  </si>
  <si>
    <t>VSI based default</t>
    <phoneticPr fontId="5" type="noConversion"/>
  </si>
  <si>
    <t>AC port (VSI based defaulty)</t>
    <phoneticPr fontId="5" type="noConversion"/>
  </si>
  <si>
    <t>PW Port (VSI based defaulty)</t>
    <phoneticPr fontId="5" type="noConversion"/>
  </si>
  <si>
    <t>Vlan Xlate (L2VPN AC/n:1 translation)</t>
    <phoneticPr fontId="5" type="noConversion"/>
  </si>
  <si>
    <t>mpls tunnel(lsp)(ILM) (only push tunnel label/ onlyu Swap tunnel)</t>
    <phoneticPr fontId="5" type="noConversion"/>
  </si>
  <si>
    <t>mpls nexthop(PW) (MSPW (Swap VC label)/L3VPN)</t>
    <phoneticPr fontId="5" type="noConversion"/>
  </si>
  <si>
    <t>mpls nexthop(PW) (L2VPN)</t>
    <phoneticPr fontId="5" type="noConversion"/>
  </si>
  <si>
    <t>ECMP groups</t>
    <phoneticPr fontId="5" type="noConversion"/>
  </si>
  <si>
    <r>
      <t xml:space="preserve">VLAN </t>
    </r>
    <r>
      <rPr>
        <sz val="9"/>
        <rFont val="宋体"/>
        <family val="3"/>
        <charset val="134"/>
      </rPr>
      <t>Number</t>
    </r>
    <phoneticPr fontId="5" type="noConversion"/>
  </si>
  <si>
    <t>L2MC Etries</t>
    <phoneticPr fontId="5" type="noConversion"/>
  </si>
  <si>
    <r>
      <t xml:space="preserve">L2MC Physical </t>
    </r>
    <r>
      <rPr>
        <sz val="9"/>
        <rFont val="宋体"/>
        <family val="3"/>
        <charset val="134"/>
      </rPr>
      <t>port number</t>
    </r>
    <r>
      <rPr>
        <sz val="9"/>
        <rFont val="宋体"/>
        <family val="3"/>
        <charset val="134"/>
      </rPr>
      <t>(Member is Nexthop)</t>
    </r>
    <phoneticPr fontId="5" type="noConversion"/>
  </si>
  <si>
    <r>
      <t xml:space="preserve">L3MC member Physical </t>
    </r>
    <r>
      <rPr>
        <sz val="9"/>
        <rFont val="宋体"/>
        <family val="3"/>
        <charset val="134"/>
      </rPr>
      <t>port number</t>
    </r>
    <r>
      <rPr>
        <sz val="9"/>
        <rFont val="宋体"/>
        <family val="3"/>
        <charset val="134"/>
      </rPr>
      <t xml:space="preserve"> (physical replication)</t>
    </r>
    <phoneticPr fontId="5" type="noConversion"/>
  </si>
  <si>
    <t>L3if 数目 - IPMC nexthop</t>
    <phoneticPr fontId="5" type="noConversion"/>
  </si>
  <si>
    <t xml:space="preserve">IPMC logic replication </t>
    <phoneticPr fontId="5" type="noConversion"/>
  </si>
  <si>
    <r>
      <t>MPLS APS tunnel entries
(1-level lsp aps</t>
    </r>
    <r>
      <rPr>
        <sz val="9"/>
        <rFont val="宋体"/>
        <family val="3"/>
        <charset val="134"/>
      </rPr>
      <t>)</t>
    </r>
    <phoneticPr fontId="5" type="noConversion"/>
  </si>
  <si>
    <r>
      <t>MPLS APS tunnel entries
(1-level pw aps</t>
    </r>
    <r>
      <rPr>
        <sz val="9"/>
        <rFont val="宋体"/>
        <family val="3"/>
        <charset val="134"/>
      </rPr>
      <t>)</t>
    </r>
    <phoneticPr fontId="5" type="noConversion"/>
  </si>
  <si>
    <r>
      <t>MPLS APS tunnel entries
(2-level lsp &amp; pw aps</t>
    </r>
    <r>
      <rPr>
        <sz val="9"/>
        <rFont val="宋体"/>
        <family val="3"/>
        <charset val="134"/>
      </rPr>
      <t>)</t>
    </r>
    <phoneticPr fontId="5" type="noConversion"/>
  </si>
  <si>
    <r>
      <t>v6 in v4 Tunnel peers（</t>
    </r>
    <r>
      <rPr>
        <sz val="9"/>
        <rFont val="宋体"/>
        <family val="3"/>
        <charset val="134"/>
      </rPr>
      <t>re-route</t>
    </r>
    <r>
      <rPr>
        <sz val="9"/>
        <rFont val="宋体"/>
        <family val="3"/>
        <charset val="134"/>
      </rPr>
      <t>）</t>
    </r>
    <phoneticPr fontId="5" type="noConversion"/>
  </si>
  <si>
    <t>采用ei-loop的方式，进需要考虑L3Edit,Iloop 回来之后走的是正常的Ipv4 的nexthop</t>
    <phoneticPr fontId="5" type="noConversion"/>
  </si>
  <si>
    <t>v6 in v4 Tunnel peers（direct-route）</t>
    <phoneticPr fontId="5" type="noConversion"/>
  </si>
  <si>
    <r>
      <t>v</t>
    </r>
    <r>
      <rPr>
        <sz val="9"/>
        <rFont val="宋体"/>
        <family val="3"/>
        <charset val="134"/>
      </rPr>
      <t>4</t>
    </r>
    <r>
      <rPr>
        <sz val="9"/>
        <rFont val="宋体"/>
        <family val="3"/>
        <charset val="134"/>
      </rPr>
      <t xml:space="preserve"> in v</t>
    </r>
    <r>
      <rPr>
        <sz val="9"/>
        <rFont val="宋体"/>
        <family val="3"/>
        <charset val="134"/>
      </rPr>
      <t>6</t>
    </r>
    <r>
      <rPr>
        <sz val="9"/>
        <rFont val="宋体"/>
        <family val="3"/>
        <charset val="134"/>
      </rPr>
      <t xml:space="preserve"> Tunnel peers</t>
    </r>
    <phoneticPr fontId="5" type="noConversion"/>
  </si>
  <si>
    <t>IVI translation peers</t>
    <phoneticPr fontId="5" type="noConversion"/>
  </si>
  <si>
    <t>不做ei-loop,直接封装3层头和2层头</t>
    <phoneticPr fontId="5" type="noConversion"/>
  </si>
  <si>
    <t>Rspan</t>
    <phoneticPr fontId="5" type="noConversion"/>
  </si>
  <si>
    <t>misc（Swap mac/BPDU tunnel）</t>
    <phoneticPr fontId="5" type="noConversion"/>
  </si>
  <si>
    <t>Iloop</t>
    <phoneticPr fontId="5" type="noConversion"/>
  </si>
  <si>
    <t>L2Uc（bridge/bypass）</t>
    <phoneticPr fontId="5" type="noConversion"/>
  </si>
  <si>
    <t>一个BrgUc的nexthop 包含Bridge 和Bypass 两个Nexthop</t>
    <phoneticPr fontId="5" type="noConversion"/>
  </si>
  <si>
    <t>Mcast Nexthop group</t>
    <phoneticPr fontId="5" type="noConversion"/>
  </si>
  <si>
    <t>Mcast Nexthop Physical member</t>
    <phoneticPr fontId="5" type="noConversion"/>
  </si>
  <si>
    <t>Total</t>
    <phoneticPr fontId="5" type="noConversion"/>
  </si>
  <si>
    <t>附属表格1：资源汇总</t>
    <phoneticPr fontId="5" type="noConversion"/>
  </si>
  <si>
    <t>feature</t>
    <phoneticPr fontId="5" type="noConversion"/>
  </si>
  <si>
    <t>DsFwd</t>
    <phoneticPr fontId="5" type="noConversion"/>
  </si>
  <si>
    <t>DsMet</t>
    <phoneticPr fontId="5" type="noConversion"/>
  </si>
  <si>
    <t>DsNexthop</t>
    <phoneticPr fontId="5" type="noConversion"/>
  </si>
  <si>
    <t>DsEdit</t>
    <phoneticPr fontId="5" type="noConversion"/>
  </si>
  <si>
    <r>
      <t>U</t>
    </r>
    <r>
      <rPr>
        <sz val="12"/>
        <rFont val="宋体"/>
        <family val="3"/>
        <charset val="134"/>
      </rPr>
      <t>sed</t>
    </r>
    <phoneticPr fontId="5" type="noConversion"/>
  </si>
  <si>
    <t>RAM No.</t>
    <phoneticPr fontId="5" type="noConversion"/>
  </si>
  <si>
    <t>RAM Size</t>
    <phoneticPr fontId="5" type="noConversion"/>
  </si>
  <si>
    <t>Default</t>
    <phoneticPr fontId="5" type="noConversion"/>
  </si>
  <si>
    <t>Enterprise Default</t>
  </si>
  <si>
    <t>Bridge</t>
  </si>
  <si>
    <t>IPv4 Routing (Host)</t>
  </si>
  <si>
    <t>IPv4 Routing (LPM)</t>
  </si>
  <si>
    <t>IPv6 Routing</t>
  </si>
  <si>
    <t>Ethernet Access</t>
  </si>
  <si>
    <t>MPLS L2VPN(VPWS)</t>
    <phoneticPr fontId="5" type="noConversion"/>
  </si>
  <si>
    <t>MPLS L2VPN(VPLS)</t>
    <phoneticPr fontId="5" type="noConversion"/>
  </si>
  <si>
    <t>MPLS L3VPN</t>
    <phoneticPr fontId="5" type="noConversion"/>
  </si>
  <si>
    <t>32K Mac;
12K IPv4 LPM;
8K IPv4 Host;
4K userId
1K OAM session;
512 Multicast Group;
1K ACL;(TCAM)
4K MPLS Label;
16K Statistics;
512 IPv6 Unicast(TCAM)
256 IPv6 Multicast(TCAM)</t>
    <phoneticPr fontId="5" type="noConversion"/>
  </si>
  <si>
    <t>64K Mac;
16K IPv4 LPM;
16K IPv4 Host;
1K IPv4 Multicast Group(TCAM);
1.25K ACL(TCAM);
4K UserId;
16K Statistics;
0K OAM;
0K IPv6</t>
    <phoneticPr fontId="5" type="noConversion"/>
  </si>
  <si>
    <t>128K Mac;
512 IPv4 Route(TCAM);
512 IPv4 Multicast Group;
1.5 K ACL (TCAM, 320bits);
8K UserId
16K Statistics;
0K OAM
0K IPv6</t>
    <phoneticPr fontId="5" type="noConversion"/>
  </si>
  <si>
    <t>32K Mac;
8K IPv4 LPM;
32K IPv4 Host;
1K IPv4 Multicast Group(TCAM);
1.25K ACL(TCAM);
8K UserIdHashKey;
16K Statistics;
0K OAM;
0K IPv6</t>
    <phoneticPr fontId="5" type="noConversion"/>
  </si>
  <si>
    <t>8K Mac;
64K IPv4 LPM;
4K IPv4 Host;
1K IPv4 Multicast Group(TCAM);
1.25K ACL;(TCAM)
8K UserId
16K Statistics;
0K OAM;
0K IPv6</t>
    <phoneticPr fontId="5" type="noConversion"/>
  </si>
  <si>
    <t>8K Mac;
16K IPv4;
8K IPv6;
512 IPv6 Multicast Group;(TCAM)
256 IPv4 Multicast Group;(TCAM)
512 IPv6 ACL (TCAM);
16K Statistics;
0K OAM;
4K UserId;</t>
    <phoneticPr fontId="5" type="noConversion"/>
  </si>
  <si>
    <t>64K Mac;
0.5K IPv4 route(TCAM)
16K UserId;
4K OAM session;
0.5K IPv4 Multicast Group(TCAM);
1.5K ACL (TCAM);
16K Statistics;</t>
    <phoneticPr fontId="5" type="noConversion"/>
  </si>
  <si>
    <t>32K Mac;
1K IPv4 route (TCAM)
16K userId;
2K OAM session;
0K Ipv4 Multicast Group;
1.5K ACL (TCAM);
16K MPLS Label;
16K Statistics;</t>
    <phoneticPr fontId="5" type="noConversion"/>
  </si>
  <si>
    <t>64K Mac;
1K IPv4 route (TCAM)
8K userId;
1K OAM session;
0K Ipv4 Multicast Group;
1.5K ACL (TCAM);
8K MPLS Label;
16K Statistics;</t>
    <phoneticPr fontId="5" type="noConversion"/>
  </si>
  <si>
    <t>8K Mac
16K IPv4 LPM Route
8K IPv4 Host Route
1.25K ACL (TCAM);
1K IPv4 Multicast Group(TCAM);
8K UserId
2K OAM
8K MPLS Label
16K Statistics</t>
    <phoneticPr fontId="5" type="noConversion"/>
  </si>
  <si>
    <t>32K</t>
    <phoneticPr fontId="5" type="noConversion"/>
  </si>
  <si>
    <t>DsMet(16K)</t>
    <phoneticPr fontId="5" type="noConversion"/>
  </si>
  <si>
    <t>MacLookupTable (32K)</t>
  </si>
  <si>
    <t>DsIp(32K)</t>
    <phoneticPr fontId="5" type="noConversion"/>
  </si>
  <si>
    <t xml:space="preserve">LpmLookupTable (24K)
</t>
    <phoneticPr fontId="5" type="noConversion"/>
  </si>
  <si>
    <t xml:space="preserve">LpmLookupTable (32K)
</t>
  </si>
  <si>
    <t>DsMac (16K)</t>
    <phoneticPr fontId="5" type="noConversion"/>
  </si>
  <si>
    <t>DsMac (12K)</t>
    <phoneticPr fontId="5" type="noConversion"/>
  </si>
  <si>
    <t>DsMac (24K)</t>
    <phoneticPr fontId="5" type="noConversion"/>
  </si>
  <si>
    <t>DsIpDa+DsMac (20K)</t>
    <phoneticPr fontId="5" type="noConversion"/>
  </si>
  <si>
    <t>MacLookupTable (16K)</t>
  </si>
  <si>
    <t>UserIdLookupTable/OamLookupTable(16K)</t>
    <phoneticPr fontId="5" type="noConversion"/>
  </si>
  <si>
    <t>DsMet(8K)</t>
    <phoneticPr fontId="5" type="noConversion"/>
  </si>
  <si>
    <t>MacLookupTable(8K)</t>
    <phoneticPr fontId="5" type="noConversion"/>
  </si>
  <si>
    <t>UserIdLookupTable/OamLookupTable(8K)</t>
    <phoneticPr fontId="5" type="noConversion"/>
  </si>
  <si>
    <t>UserIdLookupTable/OamLookupTable(4K)</t>
    <phoneticPr fontId="5" type="noConversion"/>
  </si>
  <si>
    <t>DsMpls(8K)</t>
    <phoneticPr fontId="5" type="noConversion"/>
  </si>
  <si>
    <t>MacLookupTable (16K)</t>
    <phoneticPr fontId="5" type="noConversion"/>
  </si>
  <si>
    <t>DsNexthop (16K)</t>
  </si>
  <si>
    <t>LpmLookupTable (16K)</t>
    <phoneticPr fontId="5" type="noConversion"/>
  </si>
  <si>
    <t xml:space="preserve">LpmLookupTable (16K)
</t>
  </si>
  <si>
    <t>MacLookupTable 16K</t>
    <phoneticPr fontId="5" type="noConversion"/>
  </si>
  <si>
    <t>MacLookupTable 16K)</t>
  </si>
  <si>
    <t xml:space="preserve">
DsNexthop(16K)</t>
  </si>
  <si>
    <t>LpmLookupTable (4K)</t>
    <phoneticPr fontId="5" type="noConversion"/>
  </si>
  <si>
    <t>DsNexthop(20K)</t>
    <phoneticPr fontId="5" type="noConversion"/>
  </si>
  <si>
    <t>DsNexthop(16K)</t>
    <phoneticPr fontId="5" type="noConversion"/>
  </si>
  <si>
    <t>MacLookupTable(16K)</t>
  </si>
  <si>
    <t>DsNexthop (16K)</t>
    <phoneticPr fontId="5" type="noConversion"/>
  </si>
  <si>
    <t xml:space="preserve">LpmLookupTable (16K)
</t>
    <phoneticPr fontId="5" type="noConversion"/>
  </si>
  <si>
    <t>LpmLookupTable (24K)</t>
    <phoneticPr fontId="5" type="noConversion"/>
  </si>
  <si>
    <t>MacLookupTable (8K)</t>
    <phoneticPr fontId="5" type="noConversion"/>
  </si>
  <si>
    <t>DsMpls (16K)</t>
    <phoneticPr fontId="5" type="noConversion"/>
  </si>
  <si>
    <t>DsMpls (24K)</t>
    <phoneticPr fontId="5" type="noConversion"/>
  </si>
  <si>
    <t>LpmLookupTable(8K)</t>
    <phoneticPr fontId="5" type="noConversion"/>
  </si>
  <si>
    <t>LpmLookupTable (12K)</t>
    <phoneticPr fontId="5" type="noConversion"/>
  </si>
  <si>
    <t>LpmLookupTable (32K)</t>
    <phoneticPr fontId="5" type="noConversion"/>
  </si>
  <si>
    <t>LpmHashTable(32K)</t>
    <phoneticPr fontId="5" type="noConversion"/>
  </si>
  <si>
    <t>DsUserId/DsOamChan(24K)</t>
    <phoneticPr fontId="5" type="noConversion"/>
  </si>
  <si>
    <t>DsFwd(16K)</t>
    <phoneticPr fontId="5" type="noConversion"/>
  </si>
  <si>
    <t>DsNexthop(8K)</t>
    <phoneticPr fontId="5" type="noConversion"/>
  </si>
  <si>
    <t>DsIpDa / DsMac (25K)</t>
    <phoneticPr fontId="5" type="noConversion"/>
  </si>
  <si>
    <t>DsIpDa + DsMac (20+12K)</t>
    <phoneticPr fontId="5" type="noConversion"/>
  </si>
  <si>
    <t>DsMac (32K)</t>
    <phoneticPr fontId="5" type="noConversion"/>
  </si>
  <si>
    <t>DsNexthop (20K)</t>
    <phoneticPr fontId="5" type="noConversion"/>
  </si>
  <si>
    <t>DsIp + DsMac(16+8K)</t>
    <phoneticPr fontId="5" type="noConversion"/>
  </si>
  <si>
    <t>DsIpDa + DsMac (16+8K)</t>
    <phoneticPr fontId="5" type="noConversion"/>
  </si>
  <si>
    <t>DsL2Edit/DsL3Edit(12K)</t>
    <phoneticPr fontId="5" type="noConversion"/>
  </si>
  <si>
    <t>DsUserId/DsOamChan(18K)</t>
    <phoneticPr fontId="5" type="noConversion"/>
  </si>
  <si>
    <t>DsIPDa(4K) + DsMac(8K)</t>
    <phoneticPr fontId="5" type="noConversion"/>
  </si>
  <si>
    <t>DsMet(14K)</t>
    <phoneticPr fontId="5" type="noConversion"/>
  </si>
  <si>
    <t>DsMep/DsMac(7K)</t>
    <phoneticPr fontId="5" type="noConversion"/>
  </si>
  <si>
    <t>DsUserId(8K)</t>
  </si>
  <si>
    <t>DsMpls (8K)</t>
    <phoneticPr fontId="5" type="noConversion"/>
  </si>
  <si>
    <t>DsUserId(12K)</t>
    <phoneticPr fontId="5" type="noConversion"/>
  </si>
  <si>
    <t>DsUserId(4K)</t>
    <phoneticPr fontId="5" type="noConversion"/>
  </si>
  <si>
    <t>DsL2Edit/DsL3Edit(4K)</t>
    <phoneticPr fontId="5" type="noConversion"/>
  </si>
  <si>
    <t>DsUserId/DsOamChan(9K)</t>
    <phoneticPr fontId="5" type="noConversion"/>
  </si>
  <si>
    <t>DsMep/DsMa(14K)</t>
    <phoneticPr fontId="5" type="noConversion"/>
  </si>
  <si>
    <t>DsMep/DsMa(7K)</t>
    <phoneticPr fontId="5" type="noConversion"/>
  </si>
  <si>
    <t>DsFwd/DsNexthop/DsL2Edit/DsL3Edit(8K)</t>
    <phoneticPr fontId="5" type="noConversion"/>
  </si>
  <si>
    <t>DsMep/DsMa(6K)</t>
    <phoneticPr fontId="5" type="noConversion"/>
  </si>
  <si>
    <t>16K</t>
    <phoneticPr fontId="5" type="noConversion"/>
  </si>
  <si>
    <t>LpmHashTable (8K)</t>
  </si>
  <si>
    <t>DsLPMHashKey (8K)</t>
  </si>
  <si>
    <t>MacLookupTable (8K)</t>
  </si>
  <si>
    <t>MacLookupTable(8K)</t>
  </si>
  <si>
    <t>DsUserId/DsOamChan(8K)</t>
    <phoneticPr fontId="5" type="noConversion"/>
  </si>
  <si>
    <t>DsMep/DsMa(8K)</t>
    <phoneticPr fontId="5" type="noConversion"/>
  </si>
  <si>
    <t>UserIdLookupTable(16K)</t>
  </si>
  <si>
    <t>UserIdLookupTable(16)</t>
  </si>
  <si>
    <t>DsStats (16K)</t>
    <phoneticPr fontId="5" type="noConversion"/>
  </si>
  <si>
    <t>DsLM (256)</t>
  </si>
  <si>
    <r>
      <t>大</t>
    </r>
    <r>
      <rPr>
        <sz val="10"/>
        <rFont val="Arial"/>
        <family val="2"/>
      </rPr>
      <t>TCAM</t>
    </r>
  </si>
  <si>
    <t>DsAclQoSKey(4K)</t>
  </si>
  <si>
    <t>DsAclQoSKey(5K)</t>
    <phoneticPr fontId="5" type="noConversion"/>
  </si>
  <si>
    <t>DsAclQoSKey(6K)</t>
    <phoneticPr fontId="5" type="noConversion"/>
  </si>
  <si>
    <t>DsAclQoSKey(4K)</t>
    <phoneticPr fontId="5" type="noConversion"/>
  </si>
  <si>
    <t>DsIPv4Unicast(0.5K)</t>
    <phoneticPr fontId="5" type="noConversion"/>
  </si>
  <si>
    <t>DsIPv6Unicast(1K)</t>
    <phoneticPr fontId="5" type="noConversion"/>
  </si>
  <si>
    <t>DsIPv4Multicast(0.5K)</t>
    <phoneticPr fontId="5" type="noConversion"/>
  </si>
  <si>
    <t>DsIPv4MulticastRouteKey(0.25K)</t>
    <phoneticPr fontId="5" type="noConversion"/>
  </si>
  <si>
    <t>DsIPv6UnicastKey(1K)</t>
    <phoneticPr fontId="5" type="noConversion"/>
  </si>
  <si>
    <t>DsIPv4Unicast(1K)</t>
    <phoneticPr fontId="5" type="noConversion"/>
  </si>
  <si>
    <t>DsUserIdKey(1K)</t>
    <phoneticPr fontId="5" type="noConversion"/>
  </si>
  <si>
    <t>DsUserIdKey(0.25K)</t>
    <phoneticPr fontId="5" type="noConversion"/>
  </si>
  <si>
    <t>DsIPv6MulticastKey(0.5K)</t>
    <phoneticPr fontId="5" type="noConversion"/>
  </si>
  <si>
    <t>DsIPv4UnicastKey(0.5K)</t>
    <phoneticPr fontId="5" type="noConversion"/>
  </si>
  <si>
    <t>DsIpv6MulticastRouteKey(2K)</t>
    <phoneticPr fontId="5" type="noConversion"/>
  </si>
  <si>
    <t>DsIPv4Multicast(1K)</t>
    <phoneticPr fontId="5" type="noConversion"/>
  </si>
  <si>
    <t>DsUserIdKey(1K)</t>
  </si>
  <si>
    <t>DsIpv4RouteKey(1K)</t>
    <phoneticPr fontId="5" type="noConversion"/>
  </si>
  <si>
    <t>DsIPv4Tunnel(0.25K)</t>
    <phoneticPr fontId="5" type="noConversion"/>
  </si>
  <si>
    <t>DsIPv6Tunnel(0.25K)</t>
    <phoneticPr fontId="5" type="noConversion"/>
  </si>
  <si>
    <r>
      <t>小</t>
    </r>
    <r>
      <rPr>
        <sz val="10"/>
        <rFont val="Arial"/>
        <family val="2"/>
      </rPr>
      <t>TCAM</t>
    </r>
  </si>
  <si>
    <t>Egress UserIdKey/LPM</t>
  </si>
  <si>
    <t>UserId Key</t>
    <phoneticPr fontId="5" type="noConversion"/>
  </si>
  <si>
    <t>Egress UserIdKey/LPM</t>
    <phoneticPr fontId="5" type="noConversion"/>
  </si>
  <si>
    <t>UserIdKey</t>
    <phoneticPr fontId="5" type="noConversion"/>
  </si>
  <si>
    <t>DSL2EDIT/DsL3Edit</t>
    <phoneticPr fontId="5" type="noConversion"/>
  </si>
  <si>
    <t>Size(K)</t>
    <phoneticPr fontId="5" type="noConversion"/>
  </si>
  <si>
    <t>host routes Nexthop(include indirect routes Nexthop)</t>
    <phoneticPr fontId="5" type="noConversion"/>
  </si>
  <si>
    <t>indirect routes Nexthop</t>
    <phoneticPr fontId="5" type="noConversion"/>
  </si>
  <si>
    <t>表格1：各特性使用Nexthop资源汇总</t>
    <phoneticPr fontId="5" type="noConversion"/>
  </si>
  <si>
    <t>L3MC Etries（Mcast Group Number）</t>
    <phoneticPr fontId="5" type="noConversion"/>
  </si>
  <si>
    <t>包含两个物理复制的成员</t>
    <phoneticPr fontId="1" type="noConversion"/>
  </si>
  <si>
    <t>L2VPN 使用DSNexthop8w</t>
    <phoneticPr fontId="5" type="noConversion"/>
  </si>
  <si>
    <t>L2 APS tunnel Nexthop</t>
    <phoneticPr fontId="5" type="noConversion"/>
  </si>
  <si>
    <t>DsFwd(19K)</t>
    <phoneticPr fontId="5" type="noConversion"/>
  </si>
  <si>
    <t>Global DsMet</t>
    <phoneticPr fontId="5" type="noConversion"/>
  </si>
  <si>
    <t>Mcast APS Member（refer to L2MC Physical port number）[(B25+B26)*4]</t>
    <phoneticPr fontId="5" type="noConversion"/>
  </si>
  <si>
    <t>L2 APS tunnel（physical isolate）Nexthop</t>
    <phoneticPr fontId="5" type="noConversion"/>
  </si>
  <si>
    <t>L2 APS Group 为256</t>
    <phoneticPr fontId="1" type="noConversion"/>
  </si>
  <si>
    <t>Global DsNexthop (指dsnh_offset仅在Egress Edit Mode下有效)</t>
    <phoneticPr fontId="5" type="noConversion"/>
  </si>
  <si>
    <t>RAPS Nexthop</t>
    <phoneticPr fontId="5" type="noConversion"/>
  </si>
  <si>
    <t>DsFwd(12K)</t>
    <phoneticPr fontId="5" type="noConversion"/>
  </si>
  <si>
    <t>DsFwd/DsL2Edit/DsL3Edit(8k)</t>
    <phoneticPr fontId="5" type="noConversion"/>
  </si>
  <si>
    <t>DsFwd/DsL2Edit/DsL3Edit(6K)</t>
    <phoneticPr fontId="5" type="noConversion"/>
  </si>
  <si>
    <t>DsFwd/DsL2Edit/DsL3Edit(12K)</t>
    <phoneticPr fontId="1" type="noConversion"/>
  </si>
  <si>
    <t>DsFwd(10K)</t>
    <phoneticPr fontId="5" type="noConversion"/>
  </si>
  <si>
    <t>DsL2Edit/DsL3Edit(6k)</t>
    <phoneticPr fontId="5" type="noConversion"/>
  </si>
  <si>
    <t>DsNexthop(10K)</t>
    <phoneticPr fontId="5" type="noConversion"/>
  </si>
  <si>
    <t>DsFwd(6K)</t>
    <phoneticPr fontId="5" type="noConversion"/>
  </si>
  <si>
    <t>DsMep/DsMa(16K)</t>
    <phoneticPr fontId="5" type="noConversion"/>
  </si>
  <si>
    <t>DsMep/DsMa(12K)</t>
    <phoneticPr fontId="1" type="noConversion"/>
  </si>
  <si>
    <t>DsL2Edit/DsL3Edit(16K)</t>
    <phoneticPr fontId="5" type="noConversion"/>
  </si>
  <si>
    <t>DsUserId/DsOamChan(2K)</t>
    <phoneticPr fontId="5" type="noConversion"/>
  </si>
  <si>
    <t>DsNexthop(5K)</t>
    <phoneticPr fontId="5" type="noConversion"/>
  </si>
  <si>
    <t>DsMet(12K)</t>
    <phoneticPr fontId="5" type="noConversion"/>
  </si>
  <si>
    <t xml:space="preserve">
DsNexthop(16K)</t>
    <phoneticPr fontId="5" type="noConversion"/>
  </si>
  <si>
    <t>DsMet(15K)</t>
    <phoneticPr fontId="5" type="noConversion"/>
  </si>
  <si>
    <t xml:space="preserve">                      DsNexthop(5K)</t>
    <phoneticPr fontId="5" type="noConversion"/>
  </si>
  <si>
    <t xml:space="preserve">                      DsNexthop(2K)</t>
    <phoneticPr fontId="5" type="noConversion"/>
  </si>
  <si>
    <r>
      <t>附属表格2：动态SRAM所需最小资源汇总(</t>
    </r>
    <r>
      <rPr>
        <b/>
        <sz val="9"/>
        <color rgb="FFFF0000"/>
        <rFont val="宋体"/>
        <family val="3"/>
        <charset val="134"/>
      </rPr>
      <t>请注意：在不用的Profile中一些动态表是共享的，Left的计算公式需要动态调整)</t>
    </r>
    <phoneticPr fontId="5" type="noConversion"/>
  </si>
  <si>
    <t>SCL</t>
    <phoneticPr fontId="5" type="noConversion"/>
  </si>
  <si>
    <t>ACL(Ipv4)</t>
    <phoneticPr fontId="5" type="noConversion"/>
  </si>
  <si>
    <t>ACL(Ipv6)</t>
    <phoneticPr fontId="5" type="noConversion"/>
  </si>
  <si>
    <t>IPv6 Multicast Group</t>
    <phoneticPr fontId="3" type="noConversion"/>
  </si>
  <si>
    <t>DsMet(10K)</t>
    <phoneticPr fontId="5" type="noConversion"/>
  </si>
  <si>
    <t>DsL2Edit/DsL3Edit(13K)</t>
    <phoneticPr fontId="5" type="noConversion"/>
  </si>
  <si>
    <t>Left</t>
    <phoneticPr fontId="5" type="noConversion"/>
  </si>
  <si>
    <t>用户填
写B列</t>
    <phoneticPr fontId="5" type="noConversion"/>
  </si>
  <si>
    <t>UserIdLookupTable(16K)</t>
    <phoneticPr fontId="5" type="noConversion"/>
  </si>
  <si>
    <t>DsUserId(8K)</t>
    <phoneticPr fontId="5" type="noConversion"/>
  </si>
  <si>
    <t>DsMet (16K)</t>
    <phoneticPr fontId="5" type="noConversion"/>
  </si>
  <si>
    <t>Gobal Mcast Group Num</t>
    <phoneticPr fontId="3" type="noConversion"/>
  </si>
  <si>
    <t>Gobal DsNexthop Num</t>
    <phoneticPr fontId="3" type="noConversion"/>
  </si>
  <si>
    <t>DsMet(10K)</t>
    <phoneticPr fontId="5" type="noConversion"/>
  </si>
  <si>
    <t xml:space="preserve">                      DsNexthop(4K)</t>
    <phoneticPr fontId="5" type="noConversion"/>
  </si>
  <si>
    <t>一个VSI中平均AC 端口数目</t>
    <phoneticPr fontId="5" type="noConversion"/>
  </si>
  <si>
    <t>一个VSI中平均PW 端口数目</t>
    <phoneticPr fontId="5" type="noConversion"/>
  </si>
  <si>
    <t>L2VPN中AC 使用Nexthop的总数（B4*B5）</t>
    <phoneticPr fontId="5" type="noConversion"/>
  </si>
  <si>
    <t>LSP Tunnel  Nexthop 的数目</t>
    <phoneticPr fontId="5" type="noConversion"/>
  </si>
  <si>
    <t>用于Label Swap 或L3VPN 的PW Nexthop 的数目</t>
    <phoneticPr fontId="5" type="noConversion"/>
  </si>
  <si>
    <t>用于L2VPN 的PW Nexthop 的数目</t>
    <phoneticPr fontId="5" type="noConversion"/>
  </si>
  <si>
    <t>VSI数目</t>
    <phoneticPr fontId="5" type="noConversion"/>
  </si>
  <si>
    <t>路由Arp 数目</t>
    <phoneticPr fontId="5" type="noConversion"/>
  </si>
  <si>
    <t>路由Arp 数目包含非直接路由的数目</t>
    <phoneticPr fontId="5" type="noConversion"/>
  </si>
  <si>
    <t>ECMP组的数目</t>
    <phoneticPr fontId="5" type="noConversion"/>
  </si>
  <si>
    <t>VLAN 数目（用于default entry 的数目）</t>
    <phoneticPr fontId="5" type="noConversion"/>
  </si>
  <si>
    <t>二层组播组的数目</t>
    <phoneticPr fontId="5" type="noConversion"/>
  </si>
  <si>
    <t>二层组播中成员是Nexthop 成员的数目</t>
    <phoneticPr fontId="5" type="noConversion"/>
  </si>
  <si>
    <t>三层组播组的数目</t>
    <phoneticPr fontId="5" type="noConversion"/>
  </si>
  <si>
    <t>三层组播组成员中成员是Routed Port 或成员是Nexthop的数目</t>
    <phoneticPr fontId="5" type="noConversion"/>
  </si>
  <si>
    <t>IPMC使用L3if 最大数目 （不应超过芯片支持L3if数目：1024）</t>
    <phoneticPr fontId="5" type="noConversion"/>
  </si>
  <si>
    <t>IPMC 支持port BitMap预的MET数目</t>
    <phoneticPr fontId="5" type="noConversion"/>
  </si>
  <si>
    <t>IPMC 支持逻辑复制的数目</t>
    <phoneticPr fontId="5" type="noConversion"/>
  </si>
  <si>
    <t>在MPLS网络中支持1级APS，且为LSP APS的Nexthop数目。（不应超过A8）</t>
    <phoneticPr fontId="5" type="noConversion"/>
  </si>
  <si>
    <t>在MPLS网络中支持1级APS，且为PW APS的Nexthop数目。（不应超过A9）</t>
    <phoneticPr fontId="5" type="noConversion"/>
  </si>
  <si>
    <t>在MPLS网络中支持2级APS，且为LSP+PW APS的Nexthop数目。（不应超过A9）</t>
    <phoneticPr fontId="5" type="noConversion"/>
  </si>
  <si>
    <t>在二层网络中支持APS 的流的数目（非物理隔离应用）</t>
    <phoneticPr fontId="5" type="noConversion"/>
  </si>
  <si>
    <t>在二层网络中支持APS 的流的数目（物理隔离应用）</t>
    <phoneticPr fontId="5" type="noConversion"/>
  </si>
  <si>
    <t>IPV6Inv4 隧道数目（加封装时通过重路由的转发模式）</t>
    <phoneticPr fontId="5" type="noConversion"/>
  </si>
  <si>
    <t>IPV6Inv4 隧道数目（加封装时直接进行报文转发模式）</t>
    <phoneticPr fontId="5" type="noConversion"/>
  </si>
  <si>
    <t>IPV4Inv6 隧道数目</t>
    <phoneticPr fontId="5" type="noConversion"/>
  </si>
  <si>
    <t>IVI/NAT 隧道数目</t>
    <phoneticPr fontId="5" type="noConversion"/>
  </si>
  <si>
    <t>远程Mirror 透传二层网络</t>
    <phoneticPr fontId="5" type="noConversion"/>
  </si>
  <si>
    <t>其他（Swap mac/BPDU tunnel）</t>
    <phoneticPr fontId="5" type="noConversion"/>
  </si>
  <si>
    <t>Iloop Nexthop的数目</t>
    <phoneticPr fontId="5" type="noConversion"/>
  </si>
  <si>
    <t>预留给普通的两层Bridge的Nexthop（不用更改配置，默认预留）</t>
    <phoneticPr fontId="5" type="noConversion"/>
  </si>
  <si>
    <t>创建组播Nexthop 的数目 （可能用户ACL redirect或SCL中）</t>
    <phoneticPr fontId="5" type="noConversion"/>
  </si>
  <si>
    <t>组播Nexthop成员数</t>
    <phoneticPr fontId="5" type="noConversion"/>
  </si>
  <si>
    <t>在二层网络中支持APS情况下，组播成员支持APS的数目[(B25+B26)*4]</t>
    <phoneticPr fontId="5" type="noConversion"/>
  </si>
  <si>
    <t>IPMC bitmap(B17*4)</t>
    <phoneticPr fontId="5" type="noConversion"/>
  </si>
  <si>
    <t>MacLookupTable (32K)</t>
    <phoneticPr fontId="5" type="noConversion"/>
  </si>
  <si>
    <t xml:space="preserve">
DsNexthop(28K)</t>
    <phoneticPr fontId="1" type="noConversion"/>
  </si>
  <si>
    <t>DsUserId/DsOamChan(9K)</t>
    <phoneticPr fontId="5" type="noConversion"/>
  </si>
  <si>
    <t>UserIdLookupTable(16K)</t>
    <phoneticPr fontId="5" type="noConversion"/>
  </si>
  <si>
    <t>dsusedid (16K)</t>
    <phoneticPr fontId="1" type="noConversion"/>
  </si>
  <si>
    <t>UserIdLookupTable/OamLookupTable(8K)</t>
    <phoneticPr fontId="1" type="noConversion"/>
  </si>
  <si>
    <t>DsIpDa+DsMac (24K)</t>
    <phoneticPr fontId="5" type="noConversion"/>
  </si>
  <si>
    <t>dsusedid 32</t>
    <phoneticPr fontId="5" type="noConversion"/>
  </si>
  <si>
    <t xml:space="preserve">                     dsfwd 8K </t>
    <phoneticPr fontId="5" type="noConversion"/>
  </si>
  <si>
    <t>DsMet(24K)</t>
    <phoneticPr fontId="5" type="noConversion"/>
  </si>
  <si>
    <t>DsFwd(24K)</t>
    <phoneticPr fontId="5" type="noConversion"/>
  </si>
  <si>
    <t>Dsmac key  8K</t>
    <phoneticPr fontId="1" type="noConversion"/>
  </si>
  <si>
    <t>dsedit 4K</t>
    <phoneticPr fontId="1" type="noConversion"/>
  </si>
  <si>
    <t>32K DsMac (0 4k 4  32K) 
40K mac key (1 8 K 2 32 K )
48K DsUseid (3 32K 6 16K)
24 K usedid key(0, 8K; 7 ,16K)
32K dsFwd(5 28K  )
28K DsNexthop (1 24K 5 4K) share with edit
24 K DsMet (0 20K)</t>
    <phoneticPr fontId="5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</si>
</sst>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Arial"/>
      <family val="2"/>
    </font>
    <font>
      <sz val="8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rgb="FF0070C0"/>
      <name val="宋体"/>
      <family val="3"/>
      <charset val="134"/>
    </font>
    <font>
      <sz val="12"/>
      <color rgb="FF00B050"/>
      <name val="宋体"/>
      <family val="3"/>
      <charset val="134"/>
    </font>
    <font>
      <sz val="12"/>
      <color rgb="FF7030A0"/>
      <name val="宋体"/>
      <family val="3"/>
      <charset val="134"/>
    </font>
    <font>
      <b/>
      <sz val="9"/>
      <color indexed="12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9"/>
      <name val="宋体"/>
      <family val="3"/>
      <charset val="134"/>
    </font>
    <font>
      <sz val="8"/>
      <name val="Arial"/>
      <family val="2"/>
    </font>
    <font>
      <sz val="10"/>
      <name val="宋体"/>
      <family val="3"/>
      <charset val="134"/>
    </font>
    <font>
      <sz val="10"/>
      <color rgb="FFFF0000"/>
      <name val="Arial"/>
      <family val="2"/>
    </font>
    <font>
      <b/>
      <sz val="9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9"/>
      <name val="宋体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26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2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6" fillId="0" borderId="9" xfId="0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9" xfId="0" applyFont="1" applyFill="1" applyBorder="1">
      <alignment vertical="center"/>
    </xf>
    <xf numFmtId="0" fontId="6" fillId="5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6" fillId="7" borderId="9" xfId="0" applyFont="1" applyFill="1" applyBorder="1">
      <alignment vertical="center"/>
    </xf>
    <xf numFmtId="0" fontId="0" fillId="7" borderId="9" xfId="0" applyFill="1" applyBorder="1" applyAlignment="1">
      <alignment horizontal="center" vertical="center"/>
    </xf>
    <xf numFmtId="176" fontId="6" fillId="0" borderId="5" xfId="0" applyNumberFormat="1" applyFont="1" applyBorder="1" applyAlignment="1">
      <alignment vertical="center"/>
    </xf>
    <xf numFmtId="0" fontId="6" fillId="8" borderId="9" xfId="0" applyFont="1" applyFill="1" applyBorder="1">
      <alignment vertical="center"/>
    </xf>
    <xf numFmtId="176" fontId="0" fillId="8" borderId="10" xfId="0" applyNumberFormat="1" applyFill="1" applyBorder="1" applyAlignment="1">
      <alignment vertical="center"/>
    </xf>
    <xf numFmtId="176" fontId="6" fillId="9" borderId="10" xfId="0" applyNumberFormat="1" applyFont="1" applyFill="1" applyBorder="1" applyAlignment="1">
      <alignment vertical="center"/>
    </xf>
    <xf numFmtId="0" fontId="11" fillId="0" borderId="0" xfId="0" applyFont="1" applyAlignment="1"/>
    <xf numFmtId="0" fontId="0" fillId="0" borderId="0" xfId="0" applyAlignment="1"/>
    <xf numFmtId="0" fontId="5" fillId="10" borderId="9" xfId="0" applyFont="1" applyFill="1" applyBorder="1" applyAlignment="1"/>
    <xf numFmtId="0" fontId="5" fillId="11" borderId="12" xfId="1" applyFont="1" applyFill="1" applyBorder="1">
      <alignment vertical="center"/>
    </xf>
    <xf numFmtId="0" fontId="5" fillId="0" borderId="9" xfId="0" applyFont="1" applyFill="1" applyBorder="1" applyAlignment="1"/>
    <xf numFmtId="0" fontId="5" fillId="12" borderId="9" xfId="0" applyFont="1" applyFill="1" applyBorder="1" applyAlignment="1"/>
    <xf numFmtId="0" fontId="5" fillId="12" borderId="14" xfId="0" applyFont="1" applyFill="1" applyBorder="1" applyAlignment="1"/>
    <xf numFmtId="0" fontId="5" fillId="12" borderId="15" xfId="0" applyFont="1" applyFill="1" applyBorder="1" applyAlignment="1"/>
    <xf numFmtId="0" fontId="5" fillId="13" borderId="4" xfId="1" applyFont="1" applyFill="1" applyBorder="1">
      <alignment vertical="center"/>
    </xf>
    <xf numFmtId="0" fontId="5" fillId="0" borderId="5" xfId="0" applyFont="1" applyFill="1" applyBorder="1" applyAlignment="1"/>
    <xf numFmtId="0" fontId="5" fillId="12" borderId="5" xfId="0" applyFont="1" applyFill="1" applyBorder="1" applyAlignment="1"/>
    <xf numFmtId="0" fontId="5" fillId="12" borderId="6" xfId="0" applyFont="1" applyFill="1" applyBorder="1" applyAlignment="1">
      <alignment wrapText="1"/>
    </xf>
    <xf numFmtId="0" fontId="12" fillId="14" borderId="12" xfId="1" applyFont="1" applyFill="1" applyBorder="1">
      <alignment vertical="center"/>
    </xf>
    <xf numFmtId="0" fontId="5" fillId="15" borderId="12" xfId="1" applyFont="1" applyFill="1" applyBorder="1">
      <alignment vertical="center"/>
    </xf>
    <xf numFmtId="0" fontId="5" fillId="13" borderId="12" xfId="1" applyFont="1" applyFill="1" applyBorder="1">
      <alignment vertical="center"/>
    </xf>
    <xf numFmtId="0" fontId="5" fillId="16" borderId="12" xfId="1" applyFont="1" applyFill="1" applyBorder="1" applyAlignment="1">
      <alignment vertical="center" wrapText="1"/>
    </xf>
    <xf numFmtId="0" fontId="5" fillId="12" borderId="6" xfId="0" applyFont="1" applyFill="1" applyBorder="1" applyAlignment="1"/>
    <xf numFmtId="0" fontId="5" fillId="16" borderId="4" xfId="1" applyFont="1" applyFill="1" applyBorder="1" applyAlignment="1">
      <alignment vertical="center" wrapText="1"/>
    </xf>
    <xf numFmtId="0" fontId="5" fillId="15" borderId="4" xfId="1" applyFont="1" applyFill="1" applyBorder="1">
      <alignment vertical="center"/>
    </xf>
    <xf numFmtId="0" fontId="13" fillId="2" borderId="16" xfId="1" applyFont="1" applyFill="1" applyBorder="1">
      <alignment vertical="center"/>
    </xf>
    <xf numFmtId="0" fontId="5" fillId="2" borderId="17" xfId="0" applyFont="1" applyFill="1" applyBorder="1" applyAlignment="1"/>
    <xf numFmtId="0" fontId="11" fillId="0" borderId="9" xfId="1" applyFont="1" applyFill="1" applyBorder="1">
      <alignment vertical="center"/>
    </xf>
    <xf numFmtId="0" fontId="5" fillId="0" borderId="0" xfId="0" applyFont="1" applyFill="1" applyBorder="1" applyAlignment="1"/>
    <xf numFmtId="0" fontId="5" fillId="17" borderId="9" xfId="0" applyFont="1" applyFill="1" applyBorder="1" applyAlignment="1"/>
    <xf numFmtId="0" fontId="11" fillId="0" borderId="0" xfId="0" applyFont="1" applyFill="1" applyAlignment="1"/>
    <xf numFmtId="0" fontId="5" fillId="17" borderId="1" xfId="0" applyFont="1" applyFill="1" applyBorder="1" applyAlignment="1"/>
    <xf numFmtId="0" fontId="5" fillId="17" borderId="2" xfId="0" applyFont="1" applyFill="1" applyBorder="1" applyAlignment="1"/>
    <xf numFmtId="0" fontId="5" fillId="10" borderId="12" xfId="1" applyFont="1" applyFill="1" applyBorder="1">
      <alignment vertical="center"/>
    </xf>
    <xf numFmtId="0" fontId="5" fillId="0" borderId="0" xfId="1" applyFont="1" applyFill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 wrapText="1"/>
    </xf>
    <xf numFmtId="0" fontId="4" fillId="22" borderId="20" xfId="0" applyFont="1" applyFill="1" applyBorder="1" applyAlignment="1">
      <alignment vertical="center"/>
    </xf>
    <xf numFmtId="0" fontId="4" fillId="21" borderId="20" xfId="0" applyFont="1" applyFill="1" applyBorder="1" applyAlignment="1">
      <alignment horizontal="center" vertical="center"/>
    </xf>
    <xf numFmtId="0" fontId="4" fillId="26" borderId="8" xfId="0" applyFont="1" applyFill="1" applyBorder="1" applyAlignment="1">
      <alignment horizontal="center" vertical="center" wrapText="1"/>
    </xf>
    <xf numFmtId="0" fontId="4" fillId="24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14" fillId="0" borderId="0" xfId="0" applyFont="1">
      <alignment vertical="center"/>
    </xf>
    <xf numFmtId="0" fontId="4" fillId="10" borderId="0" xfId="0" applyFont="1" applyFill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2" borderId="20" xfId="0" applyFont="1" applyFill="1" applyBorder="1" applyAlignment="1">
      <alignment horizontal="center" vertical="center"/>
    </xf>
    <xf numFmtId="0" fontId="4" fillId="27" borderId="20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4" fillId="27" borderId="27" xfId="0" applyFont="1" applyFill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8" borderId="0" xfId="0" applyFont="1" applyFill="1" applyAlignment="1">
      <alignment horizontal="center" vertical="center"/>
    </xf>
    <xf numFmtId="0" fontId="4" fillId="29" borderId="0" xfId="0" applyFont="1" applyFill="1" applyAlignment="1">
      <alignment horizontal="center" vertical="center"/>
    </xf>
    <xf numFmtId="0" fontId="5" fillId="31" borderId="17" xfId="0" applyFont="1" applyFill="1" applyBorder="1" applyAlignment="1"/>
    <xf numFmtId="0" fontId="5" fillId="31" borderId="12" xfId="1" applyFont="1" applyFill="1" applyBorder="1">
      <alignment vertical="center"/>
    </xf>
    <xf numFmtId="0" fontId="4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4" fillId="26" borderId="20" xfId="0" applyFont="1" applyFill="1" applyBorder="1" applyAlignment="1">
      <alignment horizontal="center" vertical="center" wrapText="1"/>
    </xf>
    <xf numFmtId="0" fontId="4" fillId="24" borderId="20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vertical="center" wrapText="1"/>
    </xf>
    <xf numFmtId="0" fontId="0" fillId="0" borderId="27" xfId="0" applyBorder="1" applyAlignment="1">
      <alignment vertical="center"/>
    </xf>
    <xf numFmtId="0" fontId="7" fillId="8" borderId="9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0" fillId="0" borderId="0" xfId="0" applyAlignment="1" applyProtection="1">
      <protection locked="0"/>
    </xf>
    <xf numFmtId="0" fontId="0" fillId="0" borderId="0" xfId="0" applyProtection="1">
      <alignment vertical="center"/>
      <protection locked="0"/>
    </xf>
    <xf numFmtId="0" fontId="5" fillId="2" borderId="17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17" borderId="0" xfId="0" applyFont="1" applyFill="1" applyBorder="1" applyAlignment="1" applyProtection="1"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5" fillId="17" borderId="34" xfId="0" applyFont="1" applyFill="1" applyBorder="1" applyAlignment="1" applyProtection="1">
      <protection locked="0"/>
    </xf>
    <xf numFmtId="0" fontId="5" fillId="10" borderId="12" xfId="1" applyFont="1" applyFill="1" applyBorder="1" applyProtection="1">
      <alignment vertical="center"/>
      <protection locked="0"/>
    </xf>
    <xf numFmtId="0" fontId="7" fillId="8" borderId="9" xfId="0" applyFont="1" applyFill="1" applyBorder="1" applyAlignment="1" applyProtection="1">
      <alignment horizontal="center" vertical="center"/>
      <protection locked="0"/>
    </xf>
    <xf numFmtId="0" fontId="8" fillId="8" borderId="9" xfId="0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12" fillId="13" borderId="12" xfId="1" applyFont="1" applyFill="1" applyBorder="1">
      <alignment vertical="center"/>
    </xf>
    <xf numFmtId="0" fontId="12" fillId="0" borderId="5" xfId="0" applyFont="1" applyFill="1" applyBorder="1" applyAlignment="1"/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0" fillId="0" borderId="5" xfId="0" applyFont="1" applyFill="1" applyBorder="1" applyAlignment="1"/>
    <xf numFmtId="0" fontId="20" fillId="0" borderId="9" xfId="0" applyFont="1" applyFill="1" applyBorder="1" applyAlignment="1"/>
    <xf numFmtId="0" fontId="5" fillId="12" borderId="6" xfId="0" applyFont="1" applyFill="1" applyBorder="1" applyAlignment="1">
      <alignment horizontal="center"/>
    </xf>
    <xf numFmtId="0" fontId="5" fillId="12" borderId="13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10" borderId="11" xfId="0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0" borderId="12" xfId="0" applyFont="1" applyFill="1" applyBorder="1" applyAlignment="1">
      <alignment horizontal="center"/>
    </xf>
    <xf numFmtId="0" fontId="5" fillId="10" borderId="38" xfId="0" applyFont="1" applyFill="1" applyBorder="1" applyAlignment="1" applyProtection="1">
      <alignment horizontal="center" wrapText="1"/>
      <protection locked="0"/>
    </xf>
    <xf numFmtId="0" fontId="5" fillId="10" borderId="10" xfId="0" applyFont="1" applyFill="1" applyBorder="1" applyAlignment="1" applyProtection="1">
      <alignment horizontal="center"/>
      <protection locked="0"/>
    </xf>
    <xf numFmtId="0" fontId="5" fillId="10" borderId="7" xfId="0" applyFont="1" applyFill="1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4" fillId="20" borderId="8" xfId="0" applyFont="1" applyFill="1" applyBorder="1" applyAlignment="1">
      <alignment horizontal="center" vertical="center" wrapText="1"/>
    </xf>
    <xf numFmtId="0" fontId="4" fillId="20" borderId="20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4" fillId="19" borderId="23" xfId="0" applyFont="1" applyFill="1" applyBorder="1" applyAlignment="1">
      <alignment horizontal="center" vertical="center" wrapText="1"/>
    </xf>
    <xf numFmtId="0" fontId="4" fillId="19" borderId="25" xfId="0" applyFont="1" applyFill="1" applyBorder="1" applyAlignment="1">
      <alignment horizontal="center" vertical="center" wrapText="1"/>
    </xf>
    <xf numFmtId="0" fontId="4" fillId="13" borderId="24" xfId="0" applyFont="1" applyFill="1" applyBorder="1" applyAlignment="1">
      <alignment horizontal="center" vertical="center"/>
    </xf>
    <xf numFmtId="0" fontId="4" fillId="13" borderId="26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22" borderId="20" xfId="0" applyFont="1" applyFill="1" applyBorder="1" applyAlignment="1">
      <alignment horizontal="center" vertical="center"/>
    </xf>
    <xf numFmtId="0" fontId="4" fillId="22" borderId="27" xfId="0" applyFont="1" applyFill="1" applyBorder="1" applyAlignment="1">
      <alignment horizontal="center" vertical="center"/>
    </xf>
    <xf numFmtId="0" fontId="4" fillId="19" borderId="20" xfId="0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7" xfId="0" applyBorder="1">
      <alignment vertical="center"/>
    </xf>
    <xf numFmtId="0" fontId="4" fillId="21" borderId="8" xfId="0" applyFont="1" applyFill="1" applyBorder="1" applyAlignment="1">
      <alignment horizontal="center" vertical="center" wrapText="1"/>
    </xf>
    <xf numFmtId="0" fontId="4" fillId="21" borderId="20" xfId="0" applyFont="1" applyFill="1" applyBorder="1" applyAlignment="1">
      <alignment horizontal="center" vertical="center" wrapText="1"/>
    </xf>
    <xf numFmtId="0" fontId="4" fillId="21" borderId="20" xfId="0" applyFont="1" applyFill="1" applyBorder="1" applyAlignment="1">
      <alignment horizontal="center" vertical="center"/>
    </xf>
    <xf numFmtId="0" fontId="4" fillId="21" borderId="27" xfId="0" applyFont="1" applyFill="1" applyBorder="1" applyAlignment="1">
      <alignment horizontal="center" vertical="center"/>
    </xf>
    <xf numFmtId="0" fontId="4" fillId="13" borderId="20" xfId="0" applyFont="1" applyFill="1" applyBorder="1" applyAlignment="1">
      <alignment horizontal="center" vertical="center" wrapText="1"/>
    </xf>
    <xf numFmtId="0" fontId="4" fillId="13" borderId="27" xfId="0" applyFont="1" applyFill="1" applyBorder="1" applyAlignment="1">
      <alignment horizontal="center" vertical="center" wrapText="1"/>
    </xf>
    <xf numFmtId="0" fontId="4" fillId="19" borderId="8" xfId="0" applyFont="1" applyFill="1" applyBorder="1" applyAlignment="1">
      <alignment horizontal="center" vertical="center" wrapText="1"/>
    </xf>
    <xf numFmtId="0" fontId="4" fillId="19" borderId="20" xfId="0" applyFont="1" applyFill="1" applyBorder="1" applyAlignment="1">
      <alignment horizontal="center" vertical="center" wrapText="1"/>
    </xf>
    <xf numFmtId="0" fontId="4" fillId="19" borderId="22" xfId="0" applyFont="1" applyFill="1" applyBorder="1" applyAlignment="1">
      <alignment horizontal="center" vertical="center" wrapText="1"/>
    </xf>
    <xf numFmtId="0" fontId="4" fillId="13" borderId="8" xfId="0" applyFont="1" applyFill="1" applyBorder="1" applyAlignment="1">
      <alignment horizontal="center" vertical="center" wrapText="1"/>
    </xf>
    <xf numFmtId="0" fontId="4" fillId="13" borderId="8" xfId="0" applyFont="1" applyFill="1" applyBorder="1" applyAlignment="1">
      <alignment horizontal="center" vertical="center"/>
    </xf>
    <xf numFmtId="0" fontId="4" fillId="13" borderId="20" xfId="0" applyFont="1" applyFill="1" applyBorder="1" applyAlignment="1">
      <alignment horizontal="center" vertical="center"/>
    </xf>
    <xf numFmtId="0" fontId="4" fillId="13" borderId="27" xfId="0" applyFont="1" applyFill="1" applyBorder="1" applyAlignment="1">
      <alignment horizontal="center" vertical="center"/>
    </xf>
    <xf numFmtId="0" fontId="4" fillId="22" borderId="23" xfId="0" applyFont="1" applyFill="1" applyBorder="1" applyAlignment="1">
      <alignment horizontal="center" vertical="center"/>
    </xf>
    <xf numFmtId="0" fontId="4" fillId="22" borderId="25" xfId="0" applyFont="1" applyFill="1" applyBorder="1" applyAlignment="1">
      <alignment horizontal="center" vertical="center"/>
    </xf>
    <xf numFmtId="0" fontId="4" fillId="24" borderId="8" xfId="0" applyFont="1" applyFill="1" applyBorder="1" applyAlignment="1">
      <alignment horizontal="center" vertical="center"/>
    </xf>
    <xf numFmtId="0" fontId="4" fillId="24" borderId="20" xfId="0" applyFont="1" applyFill="1" applyBorder="1" applyAlignment="1">
      <alignment horizontal="center" vertical="center"/>
    </xf>
    <xf numFmtId="0" fontId="4" fillId="20" borderId="19" xfId="0" applyFont="1" applyFill="1" applyBorder="1" applyAlignment="1">
      <alignment horizontal="center" vertical="center" wrapText="1"/>
    </xf>
    <xf numFmtId="0" fontId="4" fillId="20" borderId="21" xfId="0" applyFont="1" applyFill="1" applyBorder="1" applyAlignment="1">
      <alignment horizontal="center" vertical="center" wrapText="1"/>
    </xf>
    <xf numFmtId="0" fontId="4" fillId="24" borderId="24" xfId="0" applyFont="1" applyFill="1" applyBorder="1" applyAlignment="1">
      <alignment horizontal="center" vertical="center" wrapText="1"/>
    </xf>
    <xf numFmtId="0" fontId="4" fillId="24" borderId="24" xfId="0" applyFont="1" applyFill="1" applyBorder="1" applyAlignment="1">
      <alignment horizontal="center" vertical="center"/>
    </xf>
    <xf numFmtId="0" fontId="4" fillId="24" borderId="26" xfId="0" applyFont="1" applyFill="1" applyBorder="1" applyAlignment="1">
      <alignment horizontal="center" vertical="center"/>
    </xf>
    <xf numFmtId="0" fontId="4" fillId="21" borderId="8" xfId="0" applyFont="1" applyFill="1" applyBorder="1" applyAlignment="1">
      <alignment horizontal="center" vertical="center"/>
    </xf>
    <xf numFmtId="0" fontId="4" fillId="21" borderId="22" xfId="0" applyFont="1" applyFill="1" applyBorder="1" applyAlignment="1">
      <alignment horizontal="center" vertical="center"/>
    </xf>
    <xf numFmtId="0" fontId="4" fillId="13" borderId="22" xfId="0" applyFont="1" applyFill="1" applyBorder="1" applyAlignment="1">
      <alignment horizontal="center" vertical="center" wrapText="1"/>
    </xf>
    <xf numFmtId="0" fontId="4" fillId="25" borderId="20" xfId="0" applyFont="1" applyFill="1" applyBorder="1" applyAlignment="1">
      <alignment horizontal="center" vertical="center"/>
    </xf>
    <xf numFmtId="0" fontId="4" fillId="25" borderId="27" xfId="0" applyFont="1" applyFill="1" applyBorder="1" applyAlignment="1">
      <alignment horizontal="center" vertical="center"/>
    </xf>
    <xf numFmtId="0" fontId="4" fillId="24" borderId="27" xfId="0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/>
    </xf>
    <xf numFmtId="0" fontId="4" fillId="23" borderId="20" xfId="0" applyFont="1" applyFill="1" applyBorder="1" applyAlignment="1">
      <alignment horizontal="center" vertical="center"/>
    </xf>
    <xf numFmtId="0" fontId="4" fillId="24" borderId="0" xfId="0" applyFont="1" applyFill="1" applyBorder="1" applyAlignment="1">
      <alignment horizontal="center" vertical="center" wrapText="1"/>
    </xf>
    <xf numFmtId="0" fontId="4" fillId="24" borderId="28" xfId="0" applyFont="1" applyFill="1" applyBorder="1" applyAlignment="1">
      <alignment horizontal="center" vertical="center" wrapText="1"/>
    </xf>
    <xf numFmtId="0" fontId="4" fillId="26" borderId="20" xfId="0" applyFont="1" applyFill="1" applyBorder="1" applyAlignment="1">
      <alignment horizontal="center" vertical="center" wrapText="1"/>
    </xf>
    <xf numFmtId="0" fontId="4" fillId="26" borderId="27" xfId="0" applyFont="1" applyFill="1" applyBorder="1" applyAlignment="1">
      <alignment horizontal="center" vertical="center" wrapText="1"/>
    </xf>
    <xf numFmtId="0" fontId="4" fillId="21" borderId="29" xfId="0" applyFont="1" applyFill="1" applyBorder="1" applyAlignment="1">
      <alignment horizontal="center" vertical="center"/>
    </xf>
    <xf numFmtId="0" fontId="4" fillId="21" borderId="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center" vertical="center" wrapText="1"/>
    </xf>
    <xf numFmtId="0" fontId="4" fillId="23" borderId="20" xfId="0" applyFont="1" applyFill="1" applyBorder="1" applyAlignment="1">
      <alignment horizontal="center" vertical="center" wrapText="1"/>
    </xf>
    <xf numFmtId="0" fontId="4" fillId="23" borderId="27" xfId="0" applyFont="1" applyFill="1" applyBorder="1" applyAlignment="1">
      <alignment horizontal="center" vertical="center" wrapText="1"/>
    </xf>
    <xf numFmtId="0" fontId="4" fillId="21" borderId="28" xfId="0" applyFont="1" applyFill="1" applyBorder="1" applyAlignment="1">
      <alignment horizontal="center" vertical="center"/>
    </xf>
    <xf numFmtId="0" fontId="4" fillId="20" borderId="22" xfId="0" applyFont="1" applyFill="1" applyBorder="1" applyAlignment="1">
      <alignment horizontal="center" vertical="center" wrapText="1"/>
    </xf>
    <xf numFmtId="0" fontId="4" fillId="20" borderId="27" xfId="0" applyFont="1" applyFill="1" applyBorder="1" applyAlignment="1">
      <alignment horizontal="center" vertical="center" wrapText="1"/>
    </xf>
    <xf numFmtId="0" fontId="4" fillId="20" borderId="20" xfId="0" applyFont="1" applyFill="1" applyBorder="1" applyAlignment="1">
      <alignment horizontal="center" vertical="center"/>
    </xf>
    <xf numFmtId="0" fontId="4" fillId="20" borderId="27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27" xfId="0" applyFont="1" applyFill="1" applyBorder="1" applyAlignment="1">
      <alignment horizontal="center" vertical="center"/>
    </xf>
    <xf numFmtId="0" fontId="4" fillId="26" borderId="8" xfId="0" applyFont="1" applyFill="1" applyBorder="1" applyAlignment="1">
      <alignment horizontal="center" vertical="center" wrapText="1"/>
    </xf>
    <xf numFmtId="0" fontId="4" fillId="24" borderId="8" xfId="0" applyFont="1" applyFill="1" applyBorder="1" applyAlignment="1">
      <alignment horizontal="center" vertical="center" wrapText="1"/>
    </xf>
    <xf numFmtId="0" fontId="4" fillId="24" borderId="20" xfId="0" applyFont="1" applyFill="1" applyBorder="1" applyAlignment="1">
      <alignment horizontal="center" vertical="center" wrapText="1"/>
    </xf>
    <xf numFmtId="0" fontId="4" fillId="19" borderId="37" xfId="0" applyFont="1" applyFill="1" applyBorder="1" applyAlignment="1">
      <alignment horizontal="center" vertical="center" wrapText="1"/>
    </xf>
    <xf numFmtId="0" fontId="4" fillId="24" borderId="22" xfId="0" applyFont="1" applyFill="1" applyBorder="1" applyAlignment="1">
      <alignment horizontal="center" vertical="center" wrapText="1"/>
    </xf>
    <xf numFmtId="0" fontId="4" fillId="15" borderId="30" xfId="0" applyFont="1" applyFill="1" applyBorder="1" applyAlignment="1">
      <alignment horizontal="center" vertical="center"/>
    </xf>
    <xf numFmtId="0" fontId="4" fillId="19" borderId="22" xfId="0" applyFont="1" applyFill="1" applyBorder="1" applyAlignment="1">
      <alignment horizontal="center" vertical="center"/>
    </xf>
    <xf numFmtId="0" fontId="14" fillId="24" borderId="20" xfId="0" applyFont="1" applyFill="1" applyBorder="1" applyAlignment="1">
      <alignment horizontal="center" vertical="center" wrapText="1"/>
    </xf>
    <xf numFmtId="0" fontId="4" fillId="24" borderId="27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4" fillId="19" borderId="27" xfId="0" applyFont="1" applyFill="1" applyBorder="1" applyAlignment="1">
      <alignment horizontal="center" vertical="center"/>
    </xf>
    <xf numFmtId="0" fontId="4" fillId="19" borderId="8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14" fillId="15" borderId="20" xfId="0" applyFont="1" applyFill="1" applyBorder="1" applyAlignment="1">
      <alignment horizontal="center" vertical="center" wrapText="1"/>
    </xf>
    <xf numFmtId="0" fontId="14" fillId="15" borderId="27" xfId="0" applyFont="1" applyFill="1" applyBorder="1" applyAlignment="1">
      <alignment horizontal="center" vertical="center" wrapText="1"/>
    </xf>
    <xf numFmtId="0" fontId="4" fillId="15" borderId="22" xfId="0" applyFont="1" applyFill="1" applyBorder="1" applyAlignment="1">
      <alignment horizontal="center" vertical="center"/>
    </xf>
    <xf numFmtId="0" fontId="14" fillId="24" borderId="27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4" fillId="22" borderId="8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/>
    </xf>
    <xf numFmtId="0" fontId="4" fillId="10" borderId="20" xfId="0" applyFont="1" applyFill="1" applyBorder="1" applyAlignment="1">
      <alignment horizontal="center" vertical="center"/>
    </xf>
    <xf numFmtId="0" fontId="4" fillId="10" borderId="27" xfId="0" applyFont="1" applyFill="1" applyBorder="1" applyAlignment="1">
      <alignment horizontal="center" vertical="center"/>
    </xf>
    <xf numFmtId="0" fontId="4" fillId="30" borderId="8" xfId="0" applyFont="1" applyFill="1" applyBorder="1" applyAlignment="1">
      <alignment horizontal="center" vertical="center"/>
    </xf>
    <xf numFmtId="0" fontId="4" fillId="30" borderId="20" xfId="0" applyFont="1" applyFill="1" applyBorder="1" applyAlignment="1">
      <alignment horizontal="center" vertical="center"/>
    </xf>
    <xf numFmtId="0" fontId="4" fillId="30" borderId="27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32" borderId="20" xfId="0" applyFont="1" applyFill="1" applyBorder="1" applyAlignment="1">
      <alignment horizontal="center" vertical="center"/>
    </xf>
    <xf numFmtId="0" fontId="4" fillId="32" borderId="27" xfId="0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</cellXfs>
  <cellStyles count="2">
    <cellStyle name="常规" xfId="0" builtinId="0"/>
    <cellStyle name="常规_humber_system_stm_alloc_rule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ECE9D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opLeftCell="A37" workbookViewId="0">
      <selection activeCell="B17" sqref="B17"/>
    </sheetView>
  </sheetViews>
  <sheetFormatPr defaultRowHeight="13.5"/>
  <cols>
    <col min="1" max="1" width="54.625" style="31" bestFit="1" customWidth="1"/>
    <col min="2" max="2" width="9" style="31"/>
    <col min="3" max="3" width="9" style="92"/>
    <col min="4" max="10" width="9" style="31"/>
    <col min="11" max="11" width="28.875" style="31" bestFit="1" customWidth="1"/>
    <col min="12" max="16384" width="9" style="31"/>
  </cols>
  <sheetData>
    <row r="1" spans="1:11" ht="14.25" thickBot="1">
      <c r="A1" s="30" t="s">
        <v>213</v>
      </c>
    </row>
    <row r="2" spans="1:11">
      <c r="A2" s="120" t="s">
        <v>39</v>
      </c>
      <c r="B2" s="116" t="s">
        <v>40</v>
      </c>
      <c r="C2" s="122" t="s">
        <v>251</v>
      </c>
      <c r="D2" s="116" t="s">
        <v>41</v>
      </c>
      <c r="E2" s="116"/>
      <c r="F2" s="116"/>
      <c r="G2" s="116" t="s">
        <v>42</v>
      </c>
      <c r="H2" s="116"/>
      <c r="I2" s="116" t="s">
        <v>43</v>
      </c>
      <c r="J2" s="116" t="s">
        <v>44</v>
      </c>
      <c r="K2" s="118" t="s">
        <v>45</v>
      </c>
    </row>
    <row r="3" spans="1:11">
      <c r="A3" s="121"/>
      <c r="B3" s="117"/>
      <c r="C3" s="123"/>
      <c r="D3" s="117"/>
      <c r="E3" s="32" t="s">
        <v>46</v>
      </c>
      <c r="F3" s="32" t="s">
        <v>47</v>
      </c>
      <c r="G3" s="32" t="s">
        <v>48</v>
      </c>
      <c r="H3" s="32" t="s">
        <v>49</v>
      </c>
      <c r="I3" s="117"/>
      <c r="J3" s="117"/>
      <c r="K3" s="119"/>
    </row>
    <row r="4" spans="1:11">
      <c r="A4" s="33" t="s">
        <v>265</v>
      </c>
      <c r="B4">
        <f>C4</f>
        <v>0</v>
      </c>
      <c r="C4" s="93">
        <v>0</v>
      </c>
      <c r="D4" s="35">
        <v>1</v>
      </c>
      <c r="E4" s="35"/>
      <c r="F4" s="35"/>
      <c r="G4" s="35">
        <v>1</v>
      </c>
      <c r="H4" s="35">
        <f>B5+B6-1</f>
        <v>-1</v>
      </c>
      <c r="I4" s="35"/>
      <c r="J4" s="35"/>
      <c r="K4" s="36"/>
    </row>
    <row r="5" spans="1:11">
      <c r="A5" s="33" t="s">
        <v>259</v>
      </c>
      <c r="B5">
        <f t="shared" ref="B5:B37" si="0">C5</f>
        <v>0</v>
      </c>
      <c r="C5" s="93">
        <v>0</v>
      </c>
      <c r="D5" s="35"/>
      <c r="E5" s="35"/>
      <c r="F5" s="35"/>
      <c r="G5" s="35"/>
      <c r="H5" s="35">
        <v>0</v>
      </c>
      <c r="I5" s="35"/>
      <c r="J5" s="35"/>
      <c r="K5" s="37"/>
    </row>
    <row r="6" spans="1:11">
      <c r="A6" s="33" t="s">
        <v>260</v>
      </c>
      <c r="B6">
        <f t="shared" si="0"/>
        <v>0</v>
      </c>
      <c r="C6" s="93">
        <v>0</v>
      </c>
      <c r="D6" s="35"/>
      <c r="E6" s="35"/>
      <c r="F6" s="35"/>
      <c r="G6" s="35"/>
      <c r="H6" s="35">
        <v>0</v>
      </c>
      <c r="I6" s="35"/>
      <c r="J6" s="35"/>
      <c r="K6" s="37"/>
    </row>
    <row r="7" spans="1:11">
      <c r="A7" s="38" t="s">
        <v>261</v>
      </c>
      <c r="B7">
        <f>B4*B5</f>
        <v>0</v>
      </c>
      <c r="C7" s="93">
        <v>0</v>
      </c>
      <c r="D7" s="40">
        <v>1</v>
      </c>
      <c r="E7" s="40">
        <v>1</v>
      </c>
      <c r="F7" s="40"/>
      <c r="G7" s="40"/>
      <c r="H7" s="40"/>
      <c r="I7" s="40"/>
      <c r="J7" s="40"/>
      <c r="K7" s="41"/>
    </row>
    <row r="8" spans="1:11">
      <c r="A8" s="42" t="s">
        <v>262</v>
      </c>
      <c r="B8">
        <f t="shared" si="0"/>
        <v>0</v>
      </c>
      <c r="C8" s="93">
        <v>0</v>
      </c>
      <c r="D8" s="35">
        <v>1</v>
      </c>
      <c r="E8" s="35">
        <v>1</v>
      </c>
      <c r="F8" s="35"/>
      <c r="G8" s="35"/>
      <c r="H8" s="35"/>
      <c r="I8" s="35">
        <v>2</v>
      </c>
      <c r="J8" s="35"/>
      <c r="K8" s="36"/>
    </row>
    <row r="9" spans="1:11">
      <c r="A9" s="42" t="s">
        <v>263</v>
      </c>
      <c r="B9">
        <f t="shared" si="0"/>
        <v>0</v>
      </c>
      <c r="C9" s="93">
        <v>0</v>
      </c>
      <c r="D9" s="35">
        <v>1</v>
      </c>
      <c r="E9" s="35">
        <v>1</v>
      </c>
      <c r="F9" s="35"/>
      <c r="G9" s="35"/>
      <c r="H9" s="35"/>
      <c r="I9" s="35"/>
      <c r="J9" s="35">
        <v>1</v>
      </c>
      <c r="K9" s="36"/>
    </row>
    <row r="10" spans="1:11">
      <c r="A10" s="42" t="s">
        <v>264</v>
      </c>
      <c r="B10">
        <f t="shared" si="0"/>
        <v>0</v>
      </c>
      <c r="C10" s="93">
        <v>0</v>
      </c>
      <c r="D10" s="35">
        <v>1</v>
      </c>
      <c r="E10" s="35">
        <v>2</v>
      </c>
      <c r="F10" s="35"/>
      <c r="G10" s="35"/>
      <c r="H10" s="35"/>
      <c r="I10" s="35"/>
      <c r="J10" s="35">
        <v>1</v>
      </c>
      <c r="K10" s="36" t="s">
        <v>216</v>
      </c>
    </row>
    <row r="11" spans="1:11">
      <c r="A11" s="43" t="s">
        <v>266</v>
      </c>
      <c r="B11">
        <f t="shared" si="0"/>
        <v>512</v>
      </c>
      <c r="C11" s="93">
        <v>512</v>
      </c>
      <c r="D11" s="35">
        <v>0</v>
      </c>
      <c r="E11" s="35">
        <v>1</v>
      </c>
      <c r="F11" s="35"/>
      <c r="G11" s="35"/>
      <c r="H11" s="35"/>
      <c r="I11" s="35"/>
      <c r="J11" s="35"/>
      <c r="K11" s="36"/>
    </row>
    <row r="12" spans="1:11">
      <c r="A12" s="43" t="s">
        <v>267</v>
      </c>
      <c r="B12">
        <f t="shared" si="0"/>
        <v>512</v>
      </c>
      <c r="C12" s="93">
        <v>512</v>
      </c>
      <c r="D12" s="35">
        <v>1</v>
      </c>
      <c r="E12" s="35">
        <v>0</v>
      </c>
      <c r="F12" s="35"/>
      <c r="G12" s="35"/>
      <c r="H12" s="35"/>
      <c r="I12" s="35"/>
      <c r="J12" s="35"/>
      <c r="K12" s="36"/>
    </row>
    <row r="13" spans="1:11">
      <c r="A13" s="43" t="s">
        <v>268</v>
      </c>
      <c r="B13">
        <f t="shared" si="0"/>
        <v>0</v>
      </c>
      <c r="C13" s="93">
        <v>0</v>
      </c>
      <c r="D13" s="35">
        <v>16</v>
      </c>
      <c r="E13" s="35"/>
      <c r="F13" s="35"/>
      <c r="G13" s="35"/>
      <c r="H13" s="35"/>
      <c r="I13" s="35"/>
      <c r="J13" s="35"/>
      <c r="K13" s="36"/>
    </row>
    <row r="14" spans="1:11">
      <c r="A14" s="33" t="s">
        <v>269</v>
      </c>
      <c r="B14">
        <f t="shared" si="0"/>
        <v>4096</v>
      </c>
      <c r="C14" s="93">
        <v>4096</v>
      </c>
      <c r="D14" s="35"/>
      <c r="E14" s="35"/>
      <c r="F14" s="35"/>
      <c r="G14" s="35">
        <v>1</v>
      </c>
      <c r="H14" s="35">
        <v>1</v>
      </c>
      <c r="I14" s="35"/>
      <c r="J14" s="35"/>
      <c r="K14" s="36"/>
    </row>
    <row r="15" spans="1:11">
      <c r="A15" s="33" t="s">
        <v>270</v>
      </c>
      <c r="B15">
        <f t="shared" si="0"/>
        <v>2048</v>
      </c>
      <c r="C15" s="93">
        <v>2048</v>
      </c>
      <c r="D15" s="35">
        <v>0</v>
      </c>
      <c r="E15" s="35"/>
      <c r="F15" s="35"/>
      <c r="G15" s="35">
        <v>1</v>
      </c>
      <c r="H15" s="35">
        <f>1+B16</f>
        <v>1</v>
      </c>
      <c r="I15" s="35"/>
      <c r="J15" s="35"/>
      <c r="K15" s="36"/>
    </row>
    <row r="16" spans="1:11">
      <c r="A16" s="44" t="s">
        <v>271</v>
      </c>
      <c r="B16">
        <f t="shared" si="0"/>
        <v>0</v>
      </c>
      <c r="C16" s="93">
        <v>0</v>
      </c>
      <c r="D16" s="35"/>
      <c r="E16" s="35"/>
      <c r="F16" s="35"/>
      <c r="G16" s="35"/>
      <c r="H16" s="35">
        <v>1</v>
      </c>
      <c r="I16" s="35"/>
      <c r="J16" s="35"/>
      <c r="K16" s="36"/>
    </row>
    <row r="17" spans="1:11">
      <c r="A17" s="44" t="s">
        <v>272</v>
      </c>
      <c r="B17">
        <f t="shared" si="0"/>
        <v>512</v>
      </c>
      <c r="C17" s="93">
        <v>512</v>
      </c>
      <c r="D17" s="35">
        <v>0</v>
      </c>
      <c r="E17" s="35"/>
      <c r="F17" s="35"/>
      <c r="G17" s="35">
        <v>1</v>
      </c>
      <c r="H17" s="35">
        <f>B18-1</f>
        <v>1</v>
      </c>
      <c r="I17" s="35"/>
      <c r="J17" s="35"/>
      <c r="K17" s="36" t="s">
        <v>215</v>
      </c>
    </row>
    <row r="18" spans="1:11">
      <c r="A18" s="44" t="s">
        <v>273</v>
      </c>
      <c r="B18">
        <f>C18</f>
        <v>2</v>
      </c>
      <c r="C18" s="93">
        <v>2</v>
      </c>
      <c r="D18" s="35"/>
      <c r="E18" s="35"/>
      <c r="F18" s="35"/>
      <c r="G18" s="35"/>
      <c r="H18" s="35"/>
      <c r="I18" s="35"/>
      <c r="J18" s="35"/>
      <c r="K18" s="36"/>
    </row>
    <row r="19" spans="1:11">
      <c r="A19" s="44" t="s">
        <v>274</v>
      </c>
      <c r="B19">
        <f t="shared" si="0"/>
        <v>512</v>
      </c>
      <c r="C19" s="93">
        <v>512</v>
      </c>
      <c r="D19" s="35"/>
      <c r="E19" s="35"/>
      <c r="F19" s="35">
        <v>1</v>
      </c>
      <c r="G19" s="35"/>
      <c r="H19" s="35"/>
      <c r="I19" s="35"/>
      <c r="J19" s="35"/>
      <c r="K19" s="36"/>
    </row>
    <row r="20" spans="1:11">
      <c r="A20" s="44" t="s">
        <v>275</v>
      </c>
      <c r="B20">
        <f>B17*4</f>
        <v>2048</v>
      </c>
      <c r="C20" s="93">
        <v>2048</v>
      </c>
      <c r="D20" s="35"/>
      <c r="E20" s="35"/>
      <c r="F20" s="35">
        <v>1</v>
      </c>
      <c r="G20" s="35"/>
      <c r="H20" s="35">
        <v>1</v>
      </c>
      <c r="I20" s="35"/>
      <c r="J20" s="35"/>
      <c r="K20" s="36"/>
    </row>
    <row r="21" spans="1:11">
      <c r="A21" s="44" t="s">
        <v>276</v>
      </c>
      <c r="B21">
        <f t="shared" si="0"/>
        <v>0</v>
      </c>
      <c r="C21" s="93">
        <v>0</v>
      </c>
      <c r="D21" s="35"/>
      <c r="E21" s="35"/>
      <c r="F21" s="35"/>
      <c r="G21" s="35"/>
      <c r="H21" s="35">
        <v>1</v>
      </c>
      <c r="I21" s="35"/>
      <c r="J21" s="35"/>
      <c r="K21" s="36"/>
    </row>
    <row r="22" spans="1:11">
      <c r="A22" s="45" t="s">
        <v>277</v>
      </c>
      <c r="B22">
        <f t="shared" si="0"/>
        <v>0</v>
      </c>
      <c r="C22" s="93">
        <v>0</v>
      </c>
      <c r="D22" s="35">
        <v>1</v>
      </c>
      <c r="E22" s="35">
        <v>1</v>
      </c>
      <c r="F22" s="35"/>
      <c r="G22" s="35"/>
      <c r="H22" s="35"/>
      <c r="I22" s="35">
        <v>4</v>
      </c>
      <c r="J22" s="35"/>
      <c r="K22" s="36"/>
    </row>
    <row r="23" spans="1:11">
      <c r="A23" s="45" t="s">
        <v>278</v>
      </c>
      <c r="B23">
        <f t="shared" si="0"/>
        <v>0</v>
      </c>
      <c r="C23" s="93">
        <v>0</v>
      </c>
      <c r="D23" s="40">
        <v>1</v>
      </c>
      <c r="E23" s="40">
        <v>2</v>
      </c>
      <c r="F23" s="40"/>
      <c r="G23" s="40"/>
      <c r="H23" s="40"/>
      <c r="I23" s="40"/>
      <c r="J23" s="40">
        <v>2</v>
      </c>
      <c r="K23" s="46"/>
    </row>
    <row r="24" spans="1:11">
      <c r="A24" s="45" t="s">
        <v>279</v>
      </c>
      <c r="B24">
        <f t="shared" si="0"/>
        <v>0</v>
      </c>
      <c r="C24" s="93">
        <v>0</v>
      </c>
      <c r="D24" s="40">
        <v>1</v>
      </c>
      <c r="E24" s="40">
        <v>2</v>
      </c>
      <c r="F24" s="40"/>
      <c r="G24" s="40"/>
      <c r="H24" s="40"/>
      <c r="I24" s="40">
        <v>8</v>
      </c>
      <c r="J24" s="40">
        <v>2</v>
      </c>
      <c r="K24" s="46"/>
    </row>
    <row r="25" spans="1:11">
      <c r="A25" s="47" t="s">
        <v>280</v>
      </c>
      <c r="B25">
        <f t="shared" si="0"/>
        <v>0</v>
      </c>
      <c r="C25" s="93">
        <v>0</v>
      </c>
      <c r="D25" s="40">
        <v>1</v>
      </c>
      <c r="E25" s="40">
        <v>2</v>
      </c>
      <c r="F25" s="40"/>
      <c r="G25" s="40"/>
      <c r="H25" s="40"/>
      <c r="I25" s="40"/>
      <c r="J25" s="40"/>
      <c r="K25" s="112" t="s">
        <v>222</v>
      </c>
    </row>
    <row r="26" spans="1:11">
      <c r="A26" s="47" t="s">
        <v>281</v>
      </c>
      <c r="B26">
        <f t="shared" si="0"/>
        <v>0</v>
      </c>
      <c r="C26" s="93">
        <v>0</v>
      </c>
      <c r="D26" s="40">
        <v>1</v>
      </c>
      <c r="E26" s="40">
        <v>0</v>
      </c>
      <c r="F26" s="40"/>
      <c r="G26" s="40"/>
      <c r="H26" s="40"/>
      <c r="I26" s="40"/>
      <c r="J26" s="40"/>
      <c r="K26" s="113"/>
    </row>
    <row r="27" spans="1:11">
      <c r="A27" s="47" t="s">
        <v>292</v>
      </c>
      <c r="B27">
        <f>(B25+B26)*4</f>
        <v>0</v>
      </c>
      <c r="C27" s="93">
        <v>0</v>
      </c>
      <c r="D27" s="40"/>
      <c r="E27" s="40"/>
      <c r="F27" s="40"/>
      <c r="G27" s="40"/>
      <c r="H27" s="40">
        <v>1</v>
      </c>
      <c r="I27" s="40"/>
      <c r="J27" s="40"/>
      <c r="K27" s="46"/>
    </row>
    <row r="28" spans="1:11" ht="33.75">
      <c r="A28" s="48" t="s">
        <v>282</v>
      </c>
      <c r="B28">
        <f t="shared" si="0"/>
        <v>0</v>
      </c>
      <c r="C28" s="93">
        <v>0</v>
      </c>
      <c r="D28" s="40">
        <v>1</v>
      </c>
      <c r="E28" s="40">
        <v>1</v>
      </c>
      <c r="F28" s="40"/>
      <c r="G28" s="40"/>
      <c r="H28" s="40"/>
      <c r="I28" s="40"/>
      <c r="J28" s="40">
        <v>2</v>
      </c>
      <c r="K28" s="41" t="s">
        <v>68</v>
      </c>
    </row>
    <row r="29" spans="1:11">
      <c r="A29" s="48" t="s">
        <v>283</v>
      </c>
      <c r="B29">
        <f t="shared" si="0"/>
        <v>0</v>
      </c>
      <c r="C29" s="93">
        <v>0</v>
      </c>
      <c r="D29" s="40">
        <v>1</v>
      </c>
      <c r="E29" s="40">
        <v>1</v>
      </c>
      <c r="F29" s="40"/>
      <c r="G29" s="40"/>
      <c r="H29" s="40"/>
      <c r="I29" s="40">
        <v>1</v>
      </c>
      <c r="J29" s="40">
        <v>2</v>
      </c>
      <c r="K29" s="41"/>
    </row>
    <row r="30" spans="1:11">
      <c r="A30" s="48" t="s">
        <v>284</v>
      </c>
      <c r="B30">
        <f t="shared" si="0"/>
        <v>0</v>
      </c>
      <c r="C30" s="93">
        <v>0</v>
      </c>
      <c r="D30" s="40">
        <v>1</v>
      </c>
      <c r="E30" s="40">
        <v>1</v>
      </c>
      <c r="F30" s="40"/>
      <c r="G30" s="40"/>
      <c r="H30" s="40"/>
      <c r="I30" s="40">
        <v>2</v>
      </c>
      <c r="J30" s="40">
        <v>2</v>
      </c>
      <c r="K30" s="41"/>
    </row>
    <row r="31" spans="1:11">
      <c r="A31" s="48" t="s">
        <v>285</v>
      </c>
      <c r="B31">
        <f t="shared" si="0"/>
        <v>64</v>
      </c>
      <c r="C31" s="93">
        <v>64</v>
      </c>
      <c r="D31" s="40">
        <v>1</v>
      </c>
      <c r="E31" s="40">
        <v>1</v>
      </c>
      <c r="F31" s="40"/>
      <c r="G31" s="40"/>
      <c r="H31" s="40"/>
      <c r="I31" s="40">
        <v>2</v>
      </c>
      <c r="J31" s="40">
        <v>2</v>
      </c>
      <c r="K31" s="41" t="s">
        <v>72</v>
      </c>
    </row>
    <row r="32" spans="1:11">
      <c r="A32" s="38" t="s">
        <v>286</v>
      </c>
      <c r="B32">
        <f t="shared" si="0"/>
        <v>64</v>
      </c>
      <c r="C32" s="93">
        <v>64</v>
      </c>
      <c r="D32" s="40">
        <v>0</v>
      </c>
      <c r="E32" s="40">
        <v>1</v>
      </c>
      <c r="F32" s="40"/>
      <c r="G32" s="40"/>
      <c r="H32" s="40"/>
      <c r="I32" s="40"/>
      <c r="J32" s="40"/>
      <c r="K32" s="41"/>
    </row>
    <row r="33" spans="1:11">
      <c r="A33" s="38" t="s">
        <v>287</v>
      </c>
      <c r="B33">
        <f t="shared" si="0"/>
        <v>64</v>
      </c>
      <c r="C33" s="93">
        <v>64</v>
      </c>
      <c r="D33" s="40">
        <v>1</v>
      </c>
      <c r="E33" s="40">
        <v>1</v>
      </c>
      <c r="F33" s="40"/>
      <c r="G33" s="40"/>
      <c r="H33" s="40"/>
      <c r="I33" s="40">
        <v>2</v>
      </c>
      <c r="J33" s="40"/>
      <c r="K33" s="41"/>
    </row>
    <row r="34" spans="1:11">
      <c r="A34" s="38" t="s">
        <v>288</v>
      </c>
      <c r="B34">
        <f t="shared" si="0"/>
        <v>128</v>
      </c>
      <c r="C34" s="93">
        <v>128</v>
      </c>
      <c r="D34" s="40">
        <v>1</v>
      </c>
      <c r="E34" s="40"/>
      <c r="F34" s="40"/>
      <c r="G34" s="40"/>
      <c r="H34" s="40"/>
      <c r="I34" s="40"/>
      <c r="J34" s="40"/>
      <c r="K34" s="41"/>
    </row>
    <row r="35" spans="1:11" ht="22.5">
      <c r="A35" s="38" t="s">
        <v>289</v>
      </c>
      <c r="B35">
        <f t="shared" si="0"/>
        <v>56</v>
      </c>
      <c r="C35" s="93">
        <v>56</v>
      </c>
      <c r="D35" s="40">
        <v>2</v>
      </c>
      <c r="E35" s="40"/>
      <c r="F35" s="40"/>
      <c r="G35" s="40"/>
      <c r="H35" s="40"/>
      <c r="I35" s="40"/>
      <c r="J35" s="40"/>
      <c r="K35" s="41" t="s">
        <v>77</v>
      </c>
    </row>
    <row r="36" spans="1:11">
      <c r="A36" s="38" t="s">
        <v>290</v>
      </c>
      <c r="B36">
        <f t="shared" si="0"/>
        <v>0</v>
      </c>
      <c r="C36" s="93">
        <v>0</v>
      </c>
      <c r="D36" s="40">
        <v>1</v>
      </c>
      <c r="E36" s="40"/>
      <c r="F36" s="40"/>
      <c r="G36" s="40">
        <v>1</v>
      </c>
      <c r="H36" s="40">
        <f>B37-1</f>
        <v>-1</v>
      </c>
      <c r="I36" s="40"/>
      <c r="J36" s="40"/>
      <c r="K36" s="41"/>
    </row>
    <row r="37" spans="1:11">
      <c r="A37" s="38" t="s">
        <v>291</v>
      </c>
      <c r="B37">
        <f t="shared" si="0"/>
        <v>0</v>
      </c>
      <c r="C37" s="93">
        <v>0</v>
      </c>
      <c r="D37" s="40"/>
      <c r="E37" s="40"/>
      <c r="F37" s="40"/>
      <c r="G37" s="40"/>
      <c r="H37" s="40"/>
      <c r="I37" s="40"/>
      <c r="J37" s="40"/>
      <c r="K37" s="41"/>
    </row>
    <row r="38" spans="1:11" ht="14.25" thickBot="1">
      <c r="A38" s="80" t="s">
        <v>223</v>
      </c>
      <c r="B38">
        <f>E40</f>
        <v>1024</v>
      </c>
      <c r="C38" s="93">
        <v>0</v>
      </c>
      <c r="D38" s="114"/>
      <c r="E38" s="114"/>
      <c r="F38" s="114"/>
      <c r="G38" s="114"/>
      <c r="H38" s="114"/>
      <c r="I38" s="114"/>
      <c r="J38" s="114"/>
      <c r="K38" s="41"/>
    </row>
    <row r="39" spans="1:11">
      <c r="A39" s="81" t="s">
        <v>219</v>
      </c>
      <c r="B39">
        <f>G40</f>
        <v>6656</v>
      </c>
      <c r="C39" s="93"/>
      <c r="D39" s="115"/>
      <c r="E39" s="115"/>
      <c r="F39" s="115"/>
      <c r="G39" s="115"/>
      <c r="H39" s="115"/>
      <c r="I39" s="115"/>
      <c r="J39" s="115"/>
      <c r="K39" s="41"/>
    </row>
    <row r="40" spans="1:11" ht="14.25" thickBot="1">
      <c r="A40" s="49" t="s">
        <v>80</v>
      </c>
      <c r="B40" s="50"/>
      <c r="C40" s="94"/>
      <c r="D40" s="50">
        <f>SUMPRODUCT(D4:D37, B4:B37)</f>
        <v>880</v>
      </c>
      <c r="E40" s="50">
        <f>MAX(1024,SUMPRODUCT(E4:E37, B4:B37))</f>
        <v>1024</v>
      </c>
      <c r="F40" s="50">
        <f>SUMPRODUCT(F4:F37, B4:B37)</f>
        <v>2560</v>
      </c>
      <c r="G40" s="50">
        <f>MAX(1024,SUMPRODUCT(G4:G37, B4:B37))</f>
        <v>6656</v>
      </c>
      <c r="H40" s="50">
        <f>SUMPRODUCT(H4:H37, B4:B37)</f>
        <v>8704</v>
      </c>
      <c r="I40" s="50">
        <f>SUMPRODUCT(I4:I37, B4:B37)</f>
        <v>256</v>
      </c>
      <c r="J40" s="50">
        <f>SUMPRODUCT(J4:J37, B4:B37)</f>
        <v>128</v>
      </c>
      <c r="K40" s="41"/>
    </row>
    <row r="42" spans="1:11">
      <c r="A42" s="51" t="s">
        <v>81</v>
      </c>
      <c r="B42" s="34"/>
      <c r="C42" s="95"/>
      <c r="G42" s="52"/>
      <c r="H42" s="52"/>
      <c r="I42" s="52"/>
      <c r="J42" s="52"/>
    </row>
    <row r="43" spans="1:11">
      <c r="A43" s="53" t="s">
        <v>82</v>
      </c>
      <c r="B43" s="53" t="s">
        <v>210</v>
      </c>
      <c r="C43" s="96"/>
    </row>
    <row r="44" spans="1:11" ht="14.25">
      <c r="A44" s="35" t="s">
        <v>83</v>
      </c>
      <c r="B44" s="101">
        <v>8</v>
      </c>
      <c r="C44" s="97"/>
    </row>
    <row r="45" spans="1:11" ht="14.25">
      <c r="A45" s="35" t="s">
        <v>84</v>
      </c>
      <c r="B45" s="102">
        <v>16</v>
      </c>
      <c r="C45" s="98"/>
    </row>
    <row r="46" spans="1:11" ht="14.25">
      <c r="A46" s="35" t="s">
        <v>85</v>
      </c>
      <c r="B46" s="101">
        <v>8</v>
      </c>
      <c r="C46" s="97"/>
    </row>
    <row r="47" spans="1:11" ht="14.25">
      <c r="A47" s="35" t="s">
        <v>86</v>
      </c>
      <c r="B47" s="101">
        <v>8</v>
      </c>
      <c r="C47" s="97"/>
    </row>
    <row r="49" spans="1:3" ht="14.25" thickBot="1">
      <c r="A49" s="54" t="s">
        <v>243</v>
      </c>
    </row>
    <row r="50" spans="1:3" ht="14.25">
      <c r="A50" s="55" t="s">
        <v>82</v>
      </c>
      <c r="B50" s="56" t="s">
        <v>87</v>
      </c>
      <c r="C50" s="99" t="s">
        <v>250</v>
      </c>
    </row>
    <row r="51" spans="1:3">
      <c r="A51" s="57" t="s">
        <v>41</v>
      </c>
      <c r="B51" s="57">
        <f>D40</f>
        <v>880</v>
      </c>
      <c r="C51" s="100">
        <f>B44*1024-B51-B53-B54</f>
        <v>3344</v>
      </c>
    </row>
    <row r="52" spans="1:3">
      <c r="A52" s="57" t="s">
        <v>84</v>
      </c>
      <c r="B52" s="57">
        <f>G40+H40</f>
        <v>15360</v>
      </c>
      <c r="C52" s="100">
        <f>B45*1024-B52</f>
        <v>1024</v>
      </c>
    </row>
    <row r="53" spans="1:3">
      <c r="A53" s="57" t="s">
        <v>85</v>
      </c>
      <c r="B53" s="57">
        <f>E40+F40</f>
        <v>3584</v>
      </c>
      <c r="C53" s="100">
        <f>B46*1024-B53-B54-B51</f>
        <v>3344</v>
      </c>
    </row>
    <row r="54" spans="1:3">
      <c r="A54" s="57" t="s">
        <v>209</v>
      </c>
      <c r="B54" s="57">
        <f>I40+J40</f>
        <v>384</v>
      </c>
      <c r="C54" s="100">
        <f>B47*1024-B54-B51-B53</f>
        <v>3344</v>
      </c>
    </row>
    <row r="55" spans="1:3">
      <c r="A55" s="58"/>
      <c r="B55" s="52"/>
      <c r="C55" s="95"/>
    </row>
  </sheetData>
  <sheetProtection sheet="1" objects="1" scenarios="1" formatCells="0"/>
  <mergeCells count="11">
    <mergeCell ref="K25:K26"/>
    <mergeCell ref="D38:J39"/>
    <mergeCell ref="J2:J3"/>
    <mergeCell ref="K2:K3"/>
    <mergeCell ref="A2:A3"/>
    <mergeCell ref="B2:B3"/>
    <mergeCell ref="D2:D3"/>
    <mergeCell ref="E2:F2"/>
    <mergeCell ref="G2:H2"/>
    <mergeCell ref="I2:I3"/>
    <mergeCell ref="C2:C3"/>
  </mergeCells>
  <phoneticPr fontId="5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0"/>
  <sheetViews>
    <sheetView topLeftCell="B55" workbookViewId="0">
      <selection activeCell="J58" sqref="J58"/>
    </sheetView>
  </sheetViews>
  <sheetFormatPr defaultRowHeight="13.5"/>
  <cols>
    <col min="1" max="1" width="54.625" bestFit="1" customWidth="1"/>
    <col min="2" max="2" width="24.25" customWidth="1"/>
  </cols>
  <sheetData>
    <row r="1" spans="2:14" ht="14.25" thickBot="1"/>
    <row r="2" spans="2:14">
      <c r="B2" s="1" t="s">
        <v>0</v>
      </c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3">
        <v>7</v>
      </c>
      <c r="K2" s="3">
        <v>8</v>
      </c>
      <c r="L2" s="3">
        <v>9</v>
      </c>
    </row>
    <row r="3" spans="2:14" ht="39" thickBot="1"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6" t="s">
        <v>9</v>
      </c>
      <c r="K3" s="6" t="s">
        <v>10</v>
      </c>
      <c r="L3" s="6" t="s">
        <v>11</v>
      </c>
      <c r="N3" s="7" t="s">
        <v>12</v>
      </c>
    </row>
    <row r="4" spans="2:14" ht="14.25" thickBot="1">
      <c r="B4" s="8" t="s">
        <v>13</v>
      </c>
      <c r="C4" s="9">
        <v>32</v>
      </c>
      <c r="D4" s="9">
        <v>64</v>
      </c>
      <c r="E4" s="9">
        <v>128</v>
      </c>
      <c r="F4" s="9">
        <v>32</v>
      </c>
      <c r="G4" s="9">
        <v>8</v>
      </c>
      <c r="H4" s="9">
        <v>8</v>
      </c>
      <c r="I4" s="9">
        <v>64</v>
      </c>
      <c r="J4" s="9">
        <v>32</v>
      </c>
      <c r="K4" s="9">
        <v>64</v>
      </c>
      <c r="L4" s="9">
        <v>8</v>
      </c>
    </row>
    <row r="5" spans="2:14" ht="14.25" thickBot="1">
      <c r="B5" s="8" t="s">
        <v>14</v>
      </c>
      <c r="C5" s="9">
        <v>8</v>
      </c>
      <c r="D5" s="9">
        <v>16</v>
      </c>
      <c r="E5" s="10">
        <v>0.5</v>
      </c>
      <c r="F5" s="9">
        <v>24</v>
      </c>
      <c r="G5" s="9">
        <v>4</v>
      </c>
      <c r="H5" s="9">
        <v>0</v>
      </c>
      <c r="I5" s="10">
        <v>0.5</v>
      </c>
      <c r="J5" s="10">
        <v>1</v>
      </c>
      <c r="K5" s="10">
        <v>1</v>
      </c>
      <c r="L5" s="9">
        <v>8</v>
      </c>
    </row>
    <row r="6" spans="2:14" ht="14.25" thickBot="1">
      <c r="B6" s="8" t="s">
        <v>15</v>
      </c>
      <c r="C6" s="9">
        <v>16</v>
      </c>
      <c r="D6" s="9">
        <v>16</v>
      </c>
      <c r="E6" s="10">
        <v>0.5</v>
      </c>
      <c r="F6" s="9">
        <v>8</v>
      </c>
      <c r="G6" s="9">
        <v>64</v>
      </c>
      <c r="H6" s="9">
        <v>16</v>
      </c>
      <c r="I6" s="10">
        <v>0.5</v>
      </c>
      <c r="J6" s="10">
        <v>1</v>
      </c>
      <c r="K6" s="10">
        <v>1</v>
      </c>
      <c r="L6" s="9">
        <v>16</v>
      </c>
    </row>
    <row r="7" spans="2:14" ht="14.25" thickBot="1">
      <c r="B7" s="8" t="s">
        <v>16</v>
      </c>
      <c r="C7" s="9">
        <v>0.5</v>
      </c>
      <c r="D7" s="9">
        <v>0</v>
      </c>
      <c r="E7" s="9">
        <v>0</v>
      </c>
      <c r="F7" s="9">
        <v>0</v>
      </c>
      <c r="G7" s="9">
        <v>0</v>
      </c>
      <c r="H7" s="9">
        <v>8</v>
      </c>
      <c r="I7" s="9">
        <v>0</v>
      </c>
      <c r="J7" s="9">
        <v>0</v>
      </c>
      <c r="K7" s="9">
        <v>0</v>
      </c>
      <c r="L7" s="9">
        <v>0</v>
      </c>
    </row>
    <row r="8" spans="2:14" ht="14.25" thickBot="1">
      <c r="B8" s="11" t="s">
        <v>17</v>
      </c>
      <c r="C8" s="9">
        <v>0.25</v>
      </c>
      <c r="D8" s="9">
        <v>0.5</v>
      </c>
      <c r="E8" s="9">
        <v>0.5</v>
      </c>
      <c r="F8" s="9">
        <v>0.5</v>
      </c>
      <c r="G8" s="9">
        <v>1</v>
      </c>
      <c r="H8" s="9">
        <v>0.5</v>
      </c>
      <c r="I8" s="9">
        <v>0.5</v>
      </c>
      <c r="J8" s="9">
        <v>0</v>
      </c>
      <c r="K8" s="9">
        <v>0</v>
      </c>
      <c r="L8" s="9">
        <v>0.5</v>
      </c>
    </row>
    <row r="9" spans="2:14" ht="14.25" thickBot="1">
      <c r="B9" s="11" t="s">
        <v>247</v>
      </c>
      <c r="C9" s="9">
        <v>0.125</v>
      </c>
      <c r="D9" s="9">
        <v>0</v>
      </c>
      <c r="E9" s="9">
        <v>0</v>
      </c>
      <c r="F9" s="9">
        <v>0</v>
      </c>
      <c r="G9" s="9">
        <v>0</v>
      </c>
      <c r="H9" s="9">
        <v>0.25</v>
      </c>
      <c r="I9" s="9">
        <v>0</v>
      </c>
      <c r="J9" s="9">
        <v>0</v>
      </c>
      <c r="K9" s="9">
        <v>0</v>
      </c>
      <c r="L9" s="9">
        <v>0</v>
      </c>
    </row>
    <row r="10" spans="2:14" ht="14.25" thickBot="1">
      <c r="B10" s="11" t="s">
        <v>245</v>
      </c>
      <c r="C10" s="9">
        <v>0.75</v>
      </c>
      <c r="D10" s="9">
        <v>1</v>
      </c>
      <c r="E10" s="9">
        <v>1.5</v>
      </c>
      <c r="F10" s="9">
        <v>1.25</v>
      </c>
      <c r="G10" s="9">
        <v>1.25</v>
      </c>
      <c r="H10" s="9">
        <v>0.75</v>
      </c>
      <c r="I10" s="9">
        <v>1.5</v>
      </c>
      <c r="J10" s="9">
        <v>1.5</v>
      </c>
      <c r="K10" s="9">
        <v>1.5</v>
      </c>
      <c r="L10" s="9">
        <v>1.5</v>
      </c>
    </row>
    <row r="11" spans="2:14" ht="14.25" thickBot="1">
      <c r="B11" s="8" t="s">
        <v>246</v>
      </c>
      <c r="C11" s="9">
        <v>0.125</v>
      </c>
      <c r="D11" s="9">
        <v>0.125</v>
      </c>
      <c r="E11" s="9">
        <v>0</v>
      </c>
      <c r="F11" s="9">
        <v>0</v>
      </c>
      <c r="G11" s="9">
        <v>0</v>
      </c>
      <c r="H11" s="9">
        <v>0.125</v>
      </c>
      <c r="I11" s="9">
        <v>0</v>
      </c>
      <c r="J11" s="9">
        <v>0</v>
      </c>
      <c r="K11" s="9">
        <v>0</v>
      </c>
      <c r="L11" s="9">
        <v>0</v>
      </c>
    </row>
    <row r="12" spans="2:14" ht="14.25" thickBot="1">
      <c r="B12" s="8" t="s">
        <v>18</v>
      </c>
      <c r="C12" s="9">
        <v>1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4</v>
      </c>
      <c r="J12" s="9">
        <v>2</v>
      </c>
      <c r="K12" s="9">
        <v>1</v>
      </c>
      <c r="L12" s="9">
        <v>2</v>
      </c>
    </row>
    <row r="13" spans="2:14" ht="14.25" thickBot="1">
      <c r="B13" s="11" t="s">
        <v>244</v>
      </c>
      <c r="C13" s="9">
        <v>4</v>
      </c>
      <c r="D13" s="9">
        <v>4</v>
      </c>
      <c r="E13" s="9">
        <v>8</v>
      </c>
      <c r="F13" s="9">
        <v>8</v>
      </c>
      <c r="G13" s="9">
        <v>8</v>
      </c>
      <c r="H13" s="9">
        <v>4</v>
      </c>
      <c r="I13" s="9">
        <v>16</v>
      </c>
      <c r="J13" s="9">
        <v>16</v>
      </c>
      <c r="K13" s="9">
        <v>8</v>
      </c>
      <c r="L13" s="9">
        <v>8</v>
      </c>
    </row>
    <row r="14" spans="2:14" ht="14.25" thickBot="1">
      <c r="B14" s="11" t="s">
        <v>19</v>
      </c>
      <c r="C14" s="9">
        <v>4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8</v>
      </c>
      <c r="K14" s="9">
        <v>8</v>
      </c>
      <c r="L14" s="9">
        <v>8</v>
      </c>
    </row>
    <row r="15" spans="2:14" ht="14.25" thickBot="1">
      <c r="B15" s="11" t="s">
        <v>20</v>
      </c>
      <c r="C15" s="9">
        <v>16</v>
      </c>
      <c r="D15" s="9">
        <v>16</v>
      </c>
      <c r="E15" s="9">
        <v>16</v>
      </c>
      <c r="F15" s="9">
        <v>16</v>
      </c>
      <c r="G15" s="9">
        <v>16</v>
      </c>
      <c r="H15" s="9">
        <v>16</v>
      </c>
      <c r="I15" s="9">
        <v>16</v>
      </c>
      <c r="J15" s="9">
        <v>16</v>
      </c>
      <c r="K15" s="9">
        <v>16</v>
      </c>
      <c r="L15" s="9">
        <v>16</v>
      </c>
    </row>
    <row r="16" spans="2:14" ht="14.25" thickBot="1">
      <c r="B16" s="12" t="s">
        <v>21</v>
      </c>
      <c r="C16" s="9">
        <v>0.25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1</v>
      </c>
      <c r="K16" s="9">
        <v>1</v>
      </c>
      <c r="L16" s="9">
        <v>0</v>
      </c>
    </row>
    <row r="17" spans="2:12" ht="14.25" thickBot="1">
      <c r="B17" s="12" t="s">
        <v>22</v>
      </c>
      <c r="C17" s="9">
        <v>2</v>
      </c>
      <c r="D17" s="9">
        <v>1</v>
      </c>
      <c r="E17" s="9">
        <v>2</v>
      </c>
      <c r="F17" s="9">
        <v>0.5</v>
      </c>
      <c r="G17" s="9">
        <v>1</v>
      </c>
      <c r="H17" s="9">
        <v>1</v>
      </c>
      <c r="I17" s="9">
        <v>1</v>
      </c>
      <c r="J17" s="9">
        <v>0.5</v>
      </c>
      <c r="K17" s="9">
        <v>0.5</v>
      </c>
      <c r="L17" s="9">
        <v>1</v>
      </c>
    </row>
    <row r="18" spans="2:12" ht="14.25" thickBot="1">
      <c r="B18" s="12" t="s">
        <v>255</v>
      </c>
      <c r="C18" s="82"/>
      <c r="D18" s="82"/>
      <c r="E18" s="82"/>
      <c r="F18" s="83"/>
      <c r="G18" s="82"/>
      <c r="H18" s="82"/>
      <c r="I18" s="82"/>
      <c r="J18" s="82"/>
      <c r="K18" s="82"/>
      <c r="L18" s="82"/>
    </row>
    <row r="19" spans="2:12" ht="14.25" thickBot="1">
      <c r="B19" s="12" t="s">
        <v>256</v>
      </c>
      <c r="C19" s="82"/>
      <c r="D19" s="82"/>
      <c r="E19" s="82"/>
      <c r="F19" s="83"/>
      <c r="G19" s="82"/>
      <c r="H19" s="82"/>
      <c r="I19" s="82"/>
      <c r="J19" s="82"/>
      <c r="K19" s="82"/>
      <c r="L19" s="82"/>
    </row>
    <row r="22" spans="2:12">
      <c r="B22" s="125" t="s">
        <v>23</v>
      </c>
      <c r="C22" s="125"/>
      <c r="D22" s="125"/>
      <c r="E22" s="125"/>
      <c r="F22" s="125"/>
      <c r="G22" s="125"/>
      <c r="H22" s="125"/>
      <c r="I22" s="125"/>
      <c r="J22" s="125"/>
      <c r="K22" s="125"/>
      <c r="L22" s="125"/>
    </row>
    <row r="23" spans="2:12"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</row>
    <row r="24" spans="2:12" ht="14.25">
      <c r="B24" s="13" t="s">
        <v>24</v>
      </c>
      <c r="C24" s="88">
        <v>12</v>
      </c>
      <c r="D24" s="14">
        <v>8</v>
      </c>
      <c r="E24" s="88">
        <v>8</v>
      </c>
      <c r="F24" s="14">
        <v>6</v>
      </c>
      <c r="G24" s="14">
        <v>12</v>
      </c>
      <c r="H24" s="14">
        <v>10</v>
      </c>
      <c r="I24" s="14">
        <v>6</v>
      </c>
      <c r="J24" s="88">
        <v>19</v>
      </c>
      <c r="K24" s="14">
        <v>16</v>
      </c>
      <c r="L24" s="14">
        <v>16</v>
      </c>
    </row>
    <row r="25" spans="2:12" ht="14.25">
      <c r="B25" s="13" t="s">
        <v>25</v>
      </c>
      <c r="C25" s="89">
        <v>26</v>
      </c>
      <c r="D25" s="15">
        <v>16</v>
      </c>
      <c r="E25" s="89">
        <v>16</v>
      </c>
      <c r="F25" s="15">
        <v>14</v>
      </c>
      <c r="G25" s="15">
        <v>16</v>
      </c>
      <c r="H25" s="15">
        <v>16</v>
      </c>
      <c r="I25" s="15">
        <v>16</v>
      </c>
      <c r="J25" s="89">
        <v>12</v>
      </c>
      <c r="K25" s="15">
        <v>15</v>
      </c>
      <c r="L25" s="15">
        <v>18</v>
      </c>
    </row>
    <row r="26" spans="2:12" ht="14.25">
      <c r="B26" s="13" t="s">
        <v>26</v>
      </c>
      <c r="C26" s="90">
        <v>28</v>
      </c>
      <c r="D26" s="16">
        <v>24</v>
      </c>
      <c r="E26" s="88">
        <v>8</v>
      </c>
      <c r="F26" s="16">
        <v>36</v>
      </c>
      <c r="G26" s="16">
        <v>16</v>
      </c>
      <c r="H26" s="16">
        <v>16</v>
      </c>
      <c r="I26" s="16">
        <v>10</v>
      </c>
      <c r="J26" s="90">
        <v>21</v>
      </c>
      <c r="K26" s="16">
        <v>21</v>
      </c>
      <c r="L26" s="16">
        <v>22</v>
      </c>
    </row>
    <row r="27" spans="2:12" ht="14.25">
      <c r="B27" s="13" t="s">
        <v>27</v>
      </c>
      <c r="C27" s="91">
        <v>13</v>
      </c>
      <c r="D27" s="14">
        <v>8</v>
      </c>
      <c r="E27" s="88">
        <v>8</v>
      </c>
      <c r="F27" s="14">
        <v>6</v>
      </c>
      <c r="G27" s="14">
        <v>12</v>
      </c>
      <c r="H27" s="17">
        <v>6</v>
      </c>
      <c r="I27" s="17">
        <v>4</v>
      </c>
      <c r="J27" s="91">
        <v>16</v>
      </c>
      <c r="K27" s="17">
        <v>12</v>
      </c>
      <c r="L27" s="17">
        <v>16</v>
      </c>
    </row>
    <row r="28" spans="2:12"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2:12">
      <c r="B29" s="126" t="s">
        <v>28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</row>
    <row r="30" spans="2:12"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</row>
    <row r="31" spans="2:12" ht="14.25">
      <c r="B31" s="19" t="s">
        <v>29</v>
      </c>
      <c r="C31" s="20">
        <v>25</v>
      </c>
      <c r="D31" s="20">
        <v>32</v>
      </c>
      <c r="E31" s="20">
        <v>32</v>
      </c>
      <c r="F31" s="20">
        <v>40</v>
      </c>
      <c r="G31" s="20">
        <v>24</v>
      </c>
      <c r="H31" s="20">
        <v>24</v>
      </c>
      <c r="I31" s="20">
        <v>16</v>
      </c>
      <c r="J31" s="20">
        <v>12</v>
      </c>
      <c r="K31" s="20">
        <v>24</v>
      </c>
      <c r="L31" s="20">
        <v>20</v>
      </c>
    </row>
    <row r="32" spans="2:12" ht="14.25">
      <c r="B32" s="13" t="s">
        <v>30</v>
      </c>
      <c r="C32" s="21">
        <v>4</v>
      </c>
      <c r="D32" s="21">
        <v>4</v>
      </c>
      <c r="E32" s="21">
        <v>4</v>
      </c>
      <c r="F32" s="21">
        <v>4</v>
      </c>
      <c r="G32" s="21">
        <v>4</v>
      </c>
      <c r="H32" s="21">
        <v>4</v>
      </c>
      <c r="I32" s="21">
        <v>4</v>
      </c>
      <c r="J32" s="21">
        <v>4</v>
      </c>
      <c r="K32" s="21">
        <v>4</v>
      </c>
      <c r="L32" s="21">
        <v>4</v>
      </c>
    </row>
    <row r="33" spans="1:12" ht="14.25">
      <c r="B33" s="13" t="s">
        <v>31</v>
      </c>
      <c r="C33" s="21">
        <f>C17</f>
        <v>2</v>
      </c>
      <c r="D33" s="21">
        <f>D17</f>
        <v>1</v>
      </c>
      <c r="E33" s="21">
        <f>E17</f>
        <v>2</v>
      </c>
      <c r="F33" s="21">
        <f t="shared" ref="F33:L33" si="0">F17</f>
        <v>0.5</v>
      </c>
      <c r="G33" s="21">
        <f t="shared" si="0"/>
        <v>1</v>
      </c>
      <c r="H33" s="21">
        <f t="shared" si="0"/>
        <v>1</v>
      </c>
      <c r="I33" s="21">
        <f t="shared" si="0"/>
        <v>1</v>
      </c>
      <c r="J33" s="21">
        <f t="shared" si="0"/>
        <v>0.5</v>
      </c>
      <c r="K33" s="21">
        <f t="shared" si="0"/>
        <v>0.5</v>
      </c>
      <c r="L33" s="21">
        <f t="shared" si="0"/>
        <v>1</v>
      </c>
    </row>
    <row r="34" spans="1:12" ht="14.25">
      <c r="B34" s="13" t="s">
        <v>32</v>
      </c>
      <c r="C34" s="22">
        <f>C16</f>
        <v>0.25</v>
      </c>
      <c r="D34" s="22">
        <f>D16</f>
        <v>0</v>
      </c>
      <c r="E34" s="22">
        <f>E16</f>
        <v>0</v>
      </c>
      <c r="F34" s="22">
        <f t="shared" ref="F34:L34" si="1">F16</f>
        <v>0</v>
      </c>
      <c r="G34" s="22">
        <f t="shared" si="1"/>
        <v>0</v>
      </c>
      <c r="H34" s="22">
        <f t="shared" si="1"/>
        <v>0</v>
      </c>
      <c r="I34" s="22">
        <f t="shared" si="1"/>
        <v>0</v>
      </c>
      <c r="J34" s="22">
        <f t="shared" si="1"/>
        <v>1</v>
      </c>
      <c r="K34" s="22">
        <f t="shared" si="1"/>
        <v>1</v>
      </c>
      <c r="L34" s="22">
        <f t="shared" si="1"/>
        <v>0</v>
      </c>
    </row>
    <row r="35" spans="1:12" ht="14.25">
      <c r="B35" s="13" t="s">
        <v>33</v>
      </c>
      <c r="C35" s="22">
        <f>C8+C9</f>
        <v>0.375</v>
      </c>
      <c r="D35" s="22">
        <f>D8+D9</f>
        <v>0.5</v>
      </c>
      <c r="E35" s="22">
        <f>E8+E9</f>
        <v>0.5</v>
      </c>
      <c r="F35" s="22">
        <f t="shared" ref="F35:L35" si="2">F8+F9</f>
        <v>0.5</v>
      </c>
      <c r="G35" s="22">
        <f t="shared" si="2"/>
        <v>1</v>
      </c>
      <c r="H35" s="22">
        <f t="shared" si="2"/>
        <v>0.75</v>
      </c>
      <c r="I35" s="22">
        <f t="shared" si="2"/>
        <v>0.5</v>
      </c>
      <c r="J35" s="22">
        <f t="shared" si="2"/>
        <v>0</v>
      </c>
      <c r="K35" s="22">
        <f t="shared" si="2"/>
        <v>0</v>
      </c>
      <c r="L35" s="22">
        <f t="shared" si="2"/>
        <v>0.5</v>
      </c>
    </row>
    <row r="36" spans="1:12" ht="14.25">
      <c r="B36" s="13" t="s">
        <v>34</v>
      </c>
      <c r="C36" s="22">
        <f>C5</f>
        <v>8</v>
      </c>
      <c r="D36" s="22">
        <f t="shared" ref="D36:L36" si="3">D5</f>
        <v>16</v>
      </c>
      <c r="E36" s="22">
        <f t="shared" si="3"/>
        <v>0.5</v>
      </c>
      <c r="F36" s="22">
        <f t="shared" si="3"/>
        <v>24</v>
      </c>
      <c r="G36" s="22">
        <f t="shared" si="3"/>
        <v>4</v>
      </c>
      <c r="H36" s="22">
        <f t="shared" si="3"/>
        <v>0</v>
      </c>
      <c r="I36" s="22">
        <f t="shared" si="3"/>
        <v>0.5</v>
      </c>
      <c r="J36" s="22">
        <f t="shared" si="3"/>
        <v>1</v>
      </c>
      <c r="K36" s="22">
        <f t="shared" si="3"/>
        <v>1</v>
      </c>
      <c r="L36" s="22">
        <f t="shared" si="3"/>
        <v>8</v>
      </c>
    </row>
    <row r="37" spans="1:12" ht="14.25">
      <c r="B37" s="13" t="s">
        <v>35</v>
      </c>
      <c r="C37" s="23">
        <f>SUM(C32:C36)</f>
        <v>14.625</v>
      </c>
      <c r="D37" s="23">
        <f t="shared" ref="D37:L37" si="4">SUM(D32:D36)</f>
        <v>21.5</v>
      </c>
      <c r="E37" s="23">
        <f t="shared" si="4"/>
        <v>7</v>
      </c>
      <c r="F37" s="23">
        <f t="shared" si="4"/>
        <v>29</v>
      </c>
      <c r="G37" s="23">
        <f t="shared" si="4"/>
        <v>10</v>
      </c>
      <c r="H37" s="23">
        <f t="shared" si="4"/>
        <v>5.75</v>
      </c>
      <c r="I37" s="23">
        <f t="shared" si="4"/>
        <v>6</v>
      </c>
      <c r="J37" s="23">
        <f t="shared" si="4"/>
        <v>6.5</v>
      </c>
      <c r="K37" s="23">
        <f t="shared" si="4"/>
        <v>6.5</v>
      </c>
      <c r="L37" s="23">
        <f t="shared" si="4"/>
        <v>13.5</v>
      </c>
    </row>
    <row r="38" spans="1:12" ht="14.25">
      <c r="B38" s="24" t="s">
        <v>36</v>
      </c>
      <c r="C38" s="25">
        <f>C31-C37</f>
        <v>10.375</v>
      </c>
      <c r="D38" s="25">
        <f t="shared" ref="D38:L38" si="5">D31-D37</f>
        <v>10.5</v>
      </c>
      <c r="E38" s="25">
        <f t="shared" si="5"/>
        <v>25</v>
      </c>
      <c r="F38" s="25">
        <f t="shared" si="5"/>
        <v>11</v>
      </c>
      <c r="G38" s="25">
        <f t="shared" si="5"/>
        <v>14</v>
      </c>
      <c r="H38" s="25">
        <f t="shared" si="5"/>
        <v>18.25</v>
      </c>
      <c r="I38" s="25">
        <f t="shared" si="5"/>
        <v>10</v>
      </c>
      <c r="J38" s="25">
        <f t="shared" si="5"/>
        <v>5.5</v>
      </c>
      <c r="K38" s="25">
        <f t="shared" si="5"/>
        <v>17.5</v>
      </c>
      <c r="L38" s="25">
        <f t="shared" si="5"/>
        <v>6.5</v>
      </c>
    </row>
    <row r="39" spans="1:12" ht="14.25">
      <c r="B39" s="13" t="s">
        <v>37</v>
      </c>
      <c r="C39" s="26">
        <f>C6+C4</f>
        <v>48</v>
      </c>
      <c r="D39" s="26">
        <f t="shared" ref="D39:L39" si="6">D6+D4</f>
        <v>80</v>
      </c>
      <c r="E39" s="26">
        <f t="shared" si="6"/>
        <v>128.5</v>
      </c>
      <c r="F39" s="26">
        <f t="shared" si="6"/>
        <v>40</v>
      </c>
      <c r="G39" s="26">
        <f t="shared" si="6"/>
        <v>72</v>
      </c>
      <c r="H39" s="26">
        <f t="shared" si="6"/>
        <v>24</v>
      </c>
      <c r="I39" s="26">
        <f t="shared" si="6"/>
        <v>64.5</v>
      </c>
      <c r="J39" s="26">
        <f t="shared" si="6"/>
        <v>33</v>
      </c>
      <c r="K39" s="26">
        <f t="shared" si="6"/>
        <v>65</v>
      </c>
      <c r="L39" s="26">
        <f t="shared" si="6"/>
        <v>24</v>
      </c>
    </row>
    <row r="40" spans="1:12" ht="14.25">
      <c r="B40" s="27" t="s">
        <v>38</v>
      </c>
      <c r="C40" s="28">
        <f>C39/C38</f>
        <v>4.6265060240963853</v>
      </c>
      <c r="D40" s="28">
        <f t="shared" ref="D40:L40" si="7">D39/D38</f>
        <v>7.6190476190476186</v>
      </c>
      <c r="E40" s="28">
        <f t="shared" si="7"/>
        <v>5.14</v>
      </c>
      <c r="F40" s="29">
        <f t="shared" si="7"/>
        <v>3.6363636363636362</v>
      </c>
      <c r="G40" s="28">
        <f t="shared" si="7"/>
        <v>5.1428571428571432</v>
      </c>
      <c r="H40" s="28">
        <f t="shared" si="7"/>
        <v>1.3150684931506849</v>
      </c>
      <c r="I40" s="28">
        <f t="shared" si="7"/>
        <v>6.45</v>
      </c>
      <c r="J40" s="28">
        <f t="shared" si="7"/>
        <v>6</v>
      </c>
      <c r="K40" s="28">
        <f t="shared" si="7"/>
        <v>3.7142857142857144</v>
      </c>
      <c r="L40" s="28">
        <f t="shared" si="7"/>
        <v>3.6923076923076925</v>
      </c>
    </row>
    <row r="41" spans="1:12" ht="14.25" thickBot="1"/>
    <row r="42" spans="1:12" ht="14.25" thickBot="1">
      <c r="A42" s="124" t="s">
        <v>39</v>
      </c>
      <c r="B42" s="124"/>
      <c r="C42" s="124" t="s">
        <v>40</v>
      </c>
      <c r="D42" s="124" t="s">
        <v>40</v>
      </c>
      <c r="E42" s="124" t="s">
        <v>40</v>
      </c>
      <c r="F42" s="124" t="s">
        <v>40</v>
      </c>
      <c r="G42" s="124" t="s">
        <v>40</v>
      </c>
      <c r="H42" s="124" t="s">
        <v>40</v>
      </c>
      <c r="I42" s="124" t="s">
        <v>40</v>
      </c>
      <c r="J42" s="124" t="s">
        <v>40</v>
      </c>
      <c r="K42" s="124" t="s">
        <v>40</v>
      </c>
      <c r="L42" s="124" t="s">
        <v>40</v>
      </c>
    </row>
    <row r="43" spans="1:12" ht="14.25" thickBot="1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</row>
    <row r="44" spans="1:12">
      <c r="A44" s="33" t="s">
        <v>50</v>
      </c>
      <c r="B44" s="34"/>
      <c r="C44">
        <v>256</v>
      </c>
      <c r="D44" s="3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1024</v>
      </c>
      <c r="K44">
        <v>1024</v>
      </c>
      <c r="L44">
        <v>0</v>
      </c>
    </row>
    <row r="45" spans="1:12">
      <c r="A45" s="33" t="s">
        <v>51</v>
      </c>
      <c r="B45" s="34"/>
      <c r="C45">
        <v>4</v>
      </c>
      <c r="D45" s="34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4</v>
      </c>
      <c r="L45">
        <v>0</v>
      </c>
    </row>
    <row r="46" spans="1:12">
      <c r="A46" s="33" t="s">
        <v>52</v>
      </c>
      <c r="B46" s="34"/>
      <c r="C46">
        <v>4</v>
      </c>
      <c r="D46" s="34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4</v>
      </c>
      <c r="L46">
        <v>0</v>
      </c>
    </row>
    <row r="47" spans="1:12">
      <c r="A47" s="38" t="s">
        <v>53</v>
      </c>
      <c r="B47" s="39"/>
      <c r="C47">
        <v>1024</v>
      </c>
      <c r="D47" s="39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1024</v>
      </c>
      <c r="K47">
        <v>4096</v>
      </c>
      <c r="L47">
        <v>0</v>
      </c>
    </row>
    <row r="48" spans="1:12">
      <c r="A48" s="42" t="s">
        <v>54</v>
      </c>
      <c r="B48" s="34"/>
      <c r="C48">
        <v>512</v>
      </c>
      <c r="D48" s="34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1024</v>
      </c>
      <c r="K48">
        <v>1024</v>
      </c>
      <c r="L48">
        <v>2048</v>
      </c>
    </row>
    <row r="49" spans="1:12">
      <c r="A49" s="42" t="s">
        <v>55</v>
      </c>
      <c r="B49" s="34"/>
      <c r="C49">
        <v>1024</v>
      </c>
      <c r="D49" s="34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4096</v>
      </c>
      <c r="K49">
        <v>2048</v>
      </c>
      <c r="L49">
        <v>8192</v>
      </c>
    </row>
    <row r="50" spans="1:12">
      <c r="A50" s="42" t="s">
        <v>56</v>
      </c>
      <c r="B50" s="34"/>
      <c r="C50">
        <v>1024</v>
      </c>
      <c r="D50" s="34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2048</v>
      </c>
      <c r="K50">
        <v>6144</v>
      </c>
      <c r="L50">
        <v>0</v>
      </c>
    </row>
    <row r="51" spans="1:12">
      <c r="A51" s="43" t="s">
        <v>211</v>
      </c>
      <c r="B51" s="34"/>
      <c r="C51">
        <v>8192</v>
      </c>
      <c r="D51" s="34">
        <v>16384</v>
      </c>
      <c r="E51">
        <v>512</v>
      </c>
      <c r="F51">
        <v>24576</v>
      </c>
      <c r="G51">
        <v>4096</v>
      </c>
      <c r="H51">
        <v>4096</v>
      </c>
      <c r="I51">
        <v>512</v>
      </c>
      <c r="J51">
        <v>1024</v>
      </c>
      <c r="K51">
        <v>1024</v>
      </c>
      <c r="L51">
        <v>8192</v>
      </c>
    </row>
    <row r="52" spans="1:12">
      <c r="A52" s="43" t="s">
        <v>212</v>
      </c>
      <c r="B52" s="34"/>
      <c r="C52">
        <v>2048</v>
      </c>
      <c r="D52" s="34">
        <v>4096</v>
      </c>
      <c r="E52">
        <v>512</v>
      </c>
      <c r="F52">
        <v>1024</v>
      </c>
      <c r="G52">
        <v>4096</v>
      </c>
      <c r="H52">
        <v>4096</v>
      </c>
      <c r="I52">
        <v>512</v>
      </c>
      <c r="J52">
        <v>1024</v>
      </c>
      <c r="K52">
        <v>1024</v>
      </c>
      <c r="L52">
        <v>4096</v>
      </c>
    </row>
    <row r="53" spans="1:12">
      <c r="A53" s="43" t="s">
        <v>57</v>
      </c>
      <c r="B53" s="34"/>
      <c r="C53">
        <v>128</v>
      </c>
      <c r="D53" s="34">
        <v>128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>
      <c r="A54" s="33" t="s">
        <v>58</v>
      </c>
      <c r="B54" s="34"/>
      <c r="C54">
        <v>4096</v>
      </c>
      <c r="D54" s="34">
        <v>4096</v>
      </c>
      <c r="E54">
        <v>4096</v>
      </c>
      <c r="F54">
        <v>4096</v>
      </c>
      <c r="G54">
        <v>4096</v>
      </c>
      <c r="H54">
        <v>4096</v>
      </c>
      <c r="I54">
        <v>4096</v>
      </c>
      <c r="J54">
        <v>4096</v>
      </c>
      <c r="K54">
        <v>4096</v>
      </c>
      <c r="L54">
        <v>4096</v>
      </c>
    </row>
    <row r="55" spans="1:12">
      <c r="A55" s="33" t="s">
        <v>59</v>
      </c>
      <c r="B55" s="34"/>
      <c r="C55">
        <v>2048</v>
      </c>
      <c r="D55" s="34">
        <v>1024</v>
      </c>
      <c r="E55">
        <v>2048</v>
      </c>
      <c r="F55">
        <v>512</v>
      </c>
      <c r="G55">
        <v>1024</v>
      </c>
      <c r="H55">
        <v>1024</v>
      </c>
      <c r="I55">
        <v>1024</v>
      </c>
      <c r="J55">
        <v>512</v>
      </c>
      <c r="K55">
        <v>512</v>
      </c>
      <c r="L55">
        <v>1024</v>
      </c>
    </row>
    <row r="56" spans="1:12">
      <c r="A56" s="44" t="s">
        <v>60</v>
      </c>
      <c r="B56" s="39"/>
      <c r="C56" s="109">
        <v>0</v>
      </c>
      <c r="D56" s="110">
        <v>0</v>
      </c>
      <c r="E56" s="109">
        <v>0</v>
      </c>
      <c r="F56" s="109">
        <v>0</v>
      </c>
      <c r="G56" s="109">
        <v>0</v>
      </c>
      <c r="H56" s="109">
        <v>0</v>
      </c>
      <c r="I56" s="109">
        <v>0</v>
      </c>
      <c r="J56" s="109">
        <v>0</v>
      </c>
      <c r="K56" s="109">
        <v>0</v>
      </c>
      <c r="L56" s="109">
        <v>0</v>
      </c>
    </row>
    <row r="57" spans="1:12">
      <c r="A57" s="44" t="s">
        <v>214</v>
      </c>
      <c r="B57" s="34"/>
      <c r="C57" s="109">
        <f>256+128</f>
        <v>384</v>
      </c>
      <c r="D57" s="111">
        <v>512</v>
      </c>
      <c r="E57" s="109">
        <v>512</v>
      </c>
      <c r="F57" s="109">
        <v>512</v>
      </c>
      <c r="G57" s="109">
        <v>1024</v>
      </c>
      <c r="H57" s="109">
        <v>768</v>
      </c>
      <c r="I57" s="109">
        <v>512</v>
      </c>
      <c r="J57" s="109">
        <v>0</v>
      </c>
      <c r="K57" s="109">
        <v>0</v>
      </c>
      <c r="L57" s="109">
        <v>512</v>
      </c>
    </row>
    <row r="58" spans="1:12">
      <c r="A58" s="44" t="s">
        <v>61</v>
      </c>
      <c r="B58" s="39"/>
      <c r="C58" s="109">
        <v>4</v>
      </c>
      <c r="D58" s="110">
        <v>2</v>
      </c>
      <c r="E58" s="109">
        <v>2</v>
      </c>
      <c r="F58" s="109">
        <v>2</v>
      </c>
      <c r="G58" s="109">
        <v>2</v>
      </c>
      <c r="H58" s="109">
        <v>2</v>
      </c>
      <c r="I58" s="109">
        <v>2</v>
      </c>
      <c r="J58" s="109">
        <v>0</v>
      </c>
      <c r="K58" s="109">
        <v>0</v>
      </c>
      <c r="L58" s="109">
        <v>4</v>
      </c>
    </row>
    <row r="59" spans="1:12">
      <c r="A59" s="44" t="s">
        <v>62</v>
      </c>
      <c r="B59" s="39"/>
      <c r="C59" s="109">
        <v>512</v>
      </c>
      <c r="D59" s="110">
        <v>512</v>
      </c>
      <c r="E59" s="109">
        <v>512</v>
      </c>
      <c r="F59" s="109">
        <v>512</v>
      </c>
      <c r="G59" s="109">
        <v>512</v>
      </c>
      <c r="H59" s="109">
        <v>512</v>
      </c>
      <c r="I59" s="109">
        <v>512</v>
      </c>
      <c r="J59" s="109">
        <v>0</v>
      </c>
      <c r="K59" s="109">
        <v>0</v>
      </c>
      <c r="L59" s="109">
        <v>0</v>
      </c>
    </row>
    <row r="60" spans="1:12" s="108" customFormat="1">
      <c r="A60" s="106" t="s">
        <v>293</v>
      </c>
      <c r="B60" s="107"/>
      <c r="C60" s="109">
        <v>1024</v>
      </c>
      <c r="D60" s="109">
        <v>1024</v>
      </c>
      <c r="E60" s="109">
        <v>1024</v>
      </c>
      <c r="F60" s="109">
        <v>2048</v>
      </c>
      <c r="G60" s="109">
        <v>2048</v>
      </c>
      <c r="H60" s="109">
        <v>2048</v>
      </c>
      <c r="I60" s="109">
        <v>1024</v>
      </c>
      <c r="J60" s="109">
        <v>0</v>
      </c>
      <c r="K60" s="109">
        <v>0</v>
      </c>
      <c r="L60" s="109">
        <v>1024</v>
      </c>
    </row>
    <row r="61" spans="1:12">
      <c r="A61" s="44" t="s">
        <v>63</v>
      </c>
      <c r="B61" s="39"/>
      <c r="C61" s="109">
        <v>0</v>
      </c>
      <c r="D61" s="110">
        <v>0</v>
      </c>
      <c r="E61" s="109">
        <v>0</v>
      </c>
      <c r="F61" s="109">
        <v>0</v>
      </c>
      <c r="G61" s="109">
        <v>0</v>
      </c>
      <c r="H61" s="109">
        <v>0</v>
      </c>
      <c r="I61" s="109">
        <v>0</v>
      </c>
      <c r="J61" s="109">
        <v>0</v>
      </c>
      <c r="K61" s="109">
        <v>0</v>
      </c>
      <c r="L61" s="109">
        <v>0</v>
      </c>
    </row>
    <row r="62" spans="1:12" ht="22.5">
      <c r="A62" s="45" t="s">
        <v>64</v>
      </c>
      <c r="B62" s="39"/>
      <c r="C62" s="109">
        <v>128</v>
      </c>
      <c r="D62" s="110">
        <v>0</v>
      </c>
      <c r="E62" s="109">
        <v>0</v>
      </c>
      <c r="F62" s="109">
        <v>0</v>
      </c>
      <c r="G62" s="109">
        <v>0</v>
      </c>
      <c r="H62" s="109">
        <v>0</v>
      </c>
      <c r="I62" s="109">
        <v>0</v>
      </c>
      <c r="J62" s="109">
        <v>0</v>
      </c>
      <c r="K62" s="109">
        <v>0</v>
      </c>
      <c r="L62" s="109">
        <v>0</v>
      </c>
    </row>
    <row r="63" spans="1:12" ht="22.5">
      <c r="A63" s="45" t="s">
        <v>65</v>
      </c>
      <c r="B63" s="39"/>
      <c r="C63">
        <v>128</v>
      </c>
      <c r="D63" s="39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ht="22.5">
      <c r="A64" s="45" t="s">
        <v>66</v>
      </c>
      <c r="B64" s="39"/>
      <c r="C64">
        <v>256</v>
      </c>
      <c r="D64" s="39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>
      <c r="A65" s="47" t="s">
        <v>217</v>
      </c>
      <c r="B65" s="39"/>
      <c r="C65">
        <v>1024</v>
      </c>
      <c r="D65" s="39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>
      <c r="A66" s="47" t="s">
        <v>221</v>
      </c>
      <c r="B66" s="39"/>
      <c r="C66">
        <v>256</v>
      </c>
      <c r="D66" s="39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ht="15" customHeight="1">
      <c r="A67" s="47" t="s">
        <v>220</v>
      </c>
      <c r="B67" s="39"/>
      <c r="C67">
        <v>5120</v>
      </c>
      <c r="D67" s="39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>
      <c r="A68" s="48" t="s">
        <v>67</v>
      </c>
      <c r="B68" s="39"/>
      <c r="C68">
        <v>32</v>
      </c>
      <c r="D68" s="39">
        <v>64</v>
      </c>
      <c r="E68">
        <v>0</v>
      </c>
      <c r="F68">
        <v>0</v>
      </c>
      <c r="G68">
        <v>128</v>
      </c>
      <c r="H68">
        <v>512</v>
      </c>
      <c r="I68">
        <v>0</v>
      </c>
      <c r="J68">
        <v>0</v>
      </c>
      <c r="K68">
        <v>0</v>
      </c>
      <c r="L68">
        <v>0</v>
      </c>
    </row>
    <row r="69" spans="1:12">
      <c r="A69" s="48" t="s">
        <v>69</v>
      </c>
      <c r="B69" s="39"/>
      <c r="C69">
        <v>16</v>
      </c>
      <c r="D69" s="39">
        <v>64</v>
      </c>
      <c r="E69">
        <v>0</v>
      </c>
      <c r="F69">
        <v>0</v>
      </c>
      <c r="G69">
        <v>128</v>
      </c>
      <c r="H69">
        <v>512</v>
      </c>
      <c r="I69">
        <v>0</v>
      </c>
      <c r="J69">
        <v>0</v>
      </c>
      <c r="K69">
        <v>0</v>
      </c>
      <c r="L69">
        <v>0</v>
      </c>
    </row>
    <row r="70" spans="1:12">
      <c r="A70" s="48" t="s">
        <v>70</v>
      </c>
      <c r="B70" s="39"/>
      <c r="C70">
        <v>32</v>
      </c>
      <c r="D70" s="39">
        <v>32</v>
      </c>
      <c r="E70">
        <v>0</v>
      </c>
      <c r="F70">
        <v>0</v>
      </c>
      <c r="G70">
        <v>64</v>
      </c>
      <c r="H70">
        <v>64</v>
      </c>
      <c r="I70">
        <v>0</v>
      </c>
      <c r="J70">
        <v>0</v>
      </c>
      <c r="K70">
        <v>0</v>
      </c>
      <c r="L70">
        <v>0</v>
      </c>
    </row>
    <row r="71" spans="1:12">
      <c r="A71" s="38" t="s">
        <v>71</v>
      </c>
      <c r="B71" s="39"/>
      <c r="C71">
        <v>64</v>
      </c>
      <c r="D71" s="39">
        <v>64</v>
      </c>
      <c r="E71">
        <v>64</v>
      </c>
      <c r="F71">
        <v>0</v>
      </c>
      <c r="G71">
        <v>64</v>
      </c>
      <c r="H71">
        <v>256</v>
      </c>
      <c r="I71">
        <v>0</v>
      </c>
      <c r="J71">
        <v>0</v>
      </c>
      <c r="K71">
        <v>0</v>
      </c>
      <c r="L71">
        <v>0</v>
      </c>
    </row>
    <row r="72" spans="1:12">
      <c r="A72" s="38" t="s">
        <v>73</v>
      </c>
      <c r="B72" s="39"/>
      <c r="C72">
        <v>64</v>
      </c>
      <c r="D72" s="39">
        <v>64</v>
      </c>
      <c r="E72">
        <v>64</v>
      </c>
      <c r="F72">
        <v>64</v>
      </c>
      <c r="G72">
        <v>64</v>
      </c>
      <c r="H72">
        <v>64</v>
      </c>
      <c r="I72">
        <v>64</v>
      </c>
      <c r="J72">
        <v>64</v>
      </c>
      <c r="K72">
        <v>64</v>
      </c>
      <c r="L72">
        <v>64</v>
      </c>
    </row>
    <row r="73" spans="1:12">
      <c r="A73" s="38" t="s">
        <v>74</v>
      </c>
      <c r="B73" s="39"/>
      <c r="C73">
        <v>64</v>
      </c>
      <c r="D73" s="39">
        <v>64</v>
      </c>
      <c r="E73">
        <v>64</v>
      </c>
      <c r="F73">
        <v>64</v>
      </c>
      <c r="G73">
        <v>64</v>
      </c>
      <c r="H73">
        <v>64</v>
      </c>
      <c r="I73">
        <v>64</v>
      </c>
      <c r="J73">
        <v>64</v>
      </c>
      <c r="K73">
        <v>64</v>
      </c>
      <c r="L73">
        <v>64</v>
      </c>
    </row>
    <row r="74" spans="1:12">
      <c r="A74" s="38" t="s">
        <v>75</v>
      </c>
      <c r="B74" s="39"/>
      <c r="C74">
        <v>128</v>
      </c>
      <c r="D74" s="39">
        <v>128</v>
      </c>
      <c r="E74">
        <v>128</v>
      </c>
      <c r="F74">
        <v>128</v>
      </c>
      <c r="G74">
        <v>128</v>
      </c>
      <c r="H74">
        <v>128</v>
      </c>
      <c r="I74">
        <v>128</v>
      </c>
      <c r="J74">
        <v>128</v>
      </c>
      <c r="K74">
        <v>128</v>
      </c>
      <c r="L74">
        <v>128</v>
      </c>
    </row>
    <row r="75" spans="1:12">
      <c r="A75" s="38" t="s">
        <v>76</v>
      </c>
      <c r="B75" s="39"/>
      <c r="C75">
        <v>56</v>
      </c>
      <c r="D75" s="39">
        <v>56</v>
      </c>
      <c r="E75">
        <v>56</v>
      </c>
      <c r="F75">
        <v>56</v>
      </c>
      <c r="G75">
        <v>56</v>
      </c>
      <c r="H75">
        <v>56</v>
      </c>
      <c r="I75">
        <v>56</v>
      </c>
      <c r="J75">
        <v>56</v>
      </c>
      <c r="K75">
        <v>56</v>
      </c>
      <c r="L75">
        <v>56</v>
      </c>
    </row>
    <row r="76" spans="1:12">
      <c r="A76" s="38" t="s">
        <v>78</v>
      </c>
      <c r="B76" s="39"/>
      <c r="C76">
        <v>16</v>
      </c>
      <c r="D76" s="39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>
      <c r="A77" s="38" t="s">
        <v>79</v>
      </c>
      <c r="B77" s="39"/>
      <c r="C77">
        <v>4</v>
      </c>
      <c r="D77" s="39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>
      <c r="A78" s="47" t="s">
        <v>224</v>
      </c>
      <c r="B78" s="39"/>
      <c r="C78">
        <v>0</v>
      </c>
      <c r="D78" s="39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ht="14.25" thickBot="1">
      <c r="A79" s="80" t="s">
        <v>223</v>
      </c>
      <c r="B79" s="50"/>
      <c r="C79">
        <v>16016</v>
      </c>
      <c r="D79" s="50">
        <v>16736</v>
      </c>
      <c r="E79">
        <v>1024</v>
      </c>
      <c r="F79">
        <v>24704</v>
      </c>
      <c r="G79">
        <v>4608</v>
      </c>
      <c r="H79">
        <v>5568</v>
      </c>
      <c r="I79">
        <v>1024</v>
      </c>
      <c r="J79">
        <v>11392</v>
      </c>
      <c r="K79">
        <v>20608</v>
      </c>
      <c r="L79">
        <v>18560</v>
      </c>
    </row>
    <row r="80" spans="1:12" ht="14.25" thickBot="1">
      <c r="A80" s="81" t="s">
        <v>219</v>
      </c>
      <c r="B80" s="50"/>
      <c r="C80">
        <v>7184</v>
      </c>
      <c r="D80" s="50">
        <v>5632</v>
      </c>
      <c r="E80">
        <v>6656</v>
      </c>
      <c r="F80">
        <v>5120</v>
      </c>
      <c r="G80">
        <v>6144</v>
      </c>
      <c r="H80">
        <v>6144</v>
      </c>
      <c r="I80">
        <v>5632</v>
      </c>
      <c r="J80">
        <v>5632</v>
      </c>
      <c r="K80">
        <v>5632</v>
      </c>
      <c r="L80">
        <v>5632</v>
      </c>
    </row>
  </sheetData>
  <mergeCells count="13">
    <mergeCell ref="D42:D43"/>
    <mergeCell ref="E42:E43"/>
    <mergeCell ref="F42:F43"/>
    <mergeCell ref="B22:L23"/>
    <mergeCell ref="B29:L30"/>
    <mergeCell ref="C42:C43"/>
    <mergeCell ref="A42:B43"/>
    <mergeCell ref="G42:G43"/>
    <mergeCell ref="H42:H43"/>
    <mergeCell ref="I42:I43"/>
    <mergeCell ref="J42:J43"/>
    <mergeCell ref="K42:K43"/>
    <mergeCell ref="L42:L43"/>
  </mergeCells>
  <phoneticPr fontId="5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13"/>
  <sheetViews>
    <sheetView topLeftCell="A58" workbookViewId="0">
      <selection activeCell="A4" sqref="A1:A1048576"/>
    </sheetView>
  </sheetViews>
  <sheetFormatPr defaultRowHeight="12.75"/>
  <cols>
    <col min="1" max="2" width="9" style="59"/>
    <col min="3" max="3" width="34.625" style="62" bestFit="1" customWidth="1"/>
    <col min="4" max="4" width="9" style="61"/>
    <col min="5" max="5" width="22.25" style="61" bestFit="1" customWidth="1"/>
    <col min="6" max="6" width="9" style="61"/>
    <col min="7" max="7" width="28.625" style="61" bestFit="1" customWidth="1"/>
    <col min="8" max="8" width="9" style="61"/>
    <col min="9" max="9" width="25.25" style="61" bestFit="1" customWidth="1"/>
    <col min="10" max="10" width="9" style="61"/>
    <col min="11" max="11" width="19.375" style="61" bestFit="1" customWidth="1"/>
    <col min="12" max="12" width="9" style="61"/>
    <col min="13" max="13" width="27.25" style="61" bestFit="1" customWidth="1"/>
    <col min="14" max="14" width="9" style="62"/>
    <col min="15" max="15" width="34.625" style="61" bestFit="1" customWidth="1"/>
    <col min="16" max="16" width="9" style="62"/>
    <col min="17" max="17" width="34.625" style="62" bestFit="1" customWidth="1"/>
    <col min="18" max="18" width="9" style="62"/>
    <col min="19" max="19" width="34.625" style="62" bestFit="1" customWidth="1"/>
    <col min="20" max="20" width="9" style="62"/>
    <col min="21" max="21" width="34.625" style="62" bestFit="1" customWidth="1"/>
    <col min="22" max="16384" width="9" style="62"/>
  </cols>
  <sheetData>
    <row r="1" spans="1:21">
      <c r="A1" s="59" t="s">
        <v>88</v>
      </c>
      <c r="B1" s="59" t="s">
        <v>89</v>
      </c>
      <c r="C1" s="60" t="s">
        <v>90</v>
      </c>
      <c r="E1" s="60" t="s">
        <v>91</v>
      </c>
      <c r="G1" s="60" t="s">
        <v>92</v>
      </c>
      <c r="I1" s="60" t="s">
        <v>93</v>
      </c>
      <c r="K1" s="60" t="s">
        <v>94</v>
      </c>
      <c r="M1" s="60" t="s">
        <v>95</v>
      </c>
      <c r="O1" s="60" t="s">
        <v>96</v>
      </c>
      <c r="Q1" s="60" t="s">
        <v>97</v>
      </c>
      <c r="S1" s="60" t="s">
        <v>98</v>
      </c>
      <c r="U1" s="60" t="s">
        <v>99</v>
      </c>
    </row>
    <row r="3" spans="1:21" ht="93" customHeight="1">
      <c r="C3" s="7" t="s">
        <v>100</v>
      </c>
      <c r="E3" s="63" t="s">
        <v>101</v>
      </c>
      <c r="G3" s="63" t="s">
        <v>102</v>
      </c>
      <c r="I3" s="63" t="s">
        <v>103</v>
      </c>
      <c r="K3" s="63" t="s">
        <v>104</v>
      </c>
      <c r="M3" s="63" t="s">
        <v>105</v>
      </c>
      <c r="O3" s="63" t="s">
        <v>106</v>
      </c>
      <c r="Q3" s="7" t="s">
        <v>107</v>
      </c>
      <c r="S3" s="7" t="s">
        <v>108</v>
      </c>
      <c r="U3" s="7" t="s">
        <v>109</v>
      </c>
    </row>
    <row r="4" spans="1:21" ht="13.5" thickBot="1">
      <c r="C4" s="61"/>
      <c r="Q4" s="61"/>
      <c r="S4" s="61"/>
    </row>
    <row r="5" spans="1:21">
      <c r="A5" s="134">
        <v>0</v>
      </c>
      <c r="B5" s="134" t="s">
        <v>110</v>
      </c>
      <c r="C5" s="146" t="s">
        <v>111</v>
      </c>
      <c r="E5" s="149" t="s">
        <v>112</v>
      </c>
      <c r="F5" s="134"/>
      <c r="G5" s="150" t="s">
        <v>112</v>
      </c>
      <c r="H5" s="134"/>
      <c r="I5" s="127" t="s">
        <v>113</v>
      </c>
      <c r="K5" s="140" t="s">
        <v>114</v>
      </c>
      <c r="M5" s="140" t="s">
        <v>115</v>
      </c>
      <c r="O5" s="127" t="s">
        <v>116</v>
      </c>
      <c r="P5" s="129"/>
      <c r="Q5" s="157" t="s">
        <v>117</v>
      </c>
      <c r="R5" s="59"/>
      <c r="S5" s="127" t="s">
        <v>118</v>
      </c>
      <c r="U5" s="127" t="s">
        <v>119</v>
      </c>
    </row>
    <row r="6" spans="1:21">
      <c r="A6" s="134"/>
      <c r="B6" s="134"/>
      <c r="C6" s="147"/>
      <c r="E6" s="144"/>
      <c r="F6" s="134"/>
      <c r="G6" s="151"/>
      <c r="H6" s="134"/>
      <c r="I6" s="138"/>
      <c r="K6" s="141"/>
      <c r="M6" s="142"/>
      <c r="O6" s="128"/>
      <c r="P6" s="129"/>
      <c r="Q6" s="158"/>
      <c r="R6" s="59"/>
      <c r="S6" s="128"/>
      <c r="U6" s="128"/>
    </row>
    <row r="7" spans="1:21">
      <c r="A7" s="134"/>
      <c r="B7" s="134"/>
      <c r="C7" s="147"/>
      <c r="E7" s="144"/>
      <c r="F7" s="134"/>
      <c r="G7" s="151"/>
      <c r="H7" s="134"/>
      <c r="I7" s="138"/>
      <c r="K7" s="141"/>
      <c r="M7" s="142"/>
      <c r="O7" s="128"/>
      <c r="P7" s="129"/>
      <c r="Q7" s="158"/>
      <c r="R7" s="59"/>
      <c r="S7" s="128"/>
      <c r="U7" s="128"/>
    </row>
    <row r="8" spans="1:21">
      <c r="A8" s="134"/>
      <c r="B8" s="134"/>
      <c r="C8" s="148"/>
      <c r="E8" s="144"/>
      <c r="F8" s="134"/>
      <c r="G8" s="151"/>
      <c r="H8" s="134"/>
      <c r="I8" s="138"/>
      <c r="K8" s="141"/>
      <c r="M8" s="142"/>
      <c r="O8" s="128"/>
      <c r="P8" s="129"/>
      <c r="Q8" s="130" t="s">
        <v>238</v>
      </c>
      <c r="R8" s="59"/>
      <c r="S8" s="128"/>
      <c r="U8" s="128"/>
    </row>
    <row r="9" spans="1:21">
      <c r="A9" s="134"/>
      <c r="B9" s="134"/>
      <c r="C9" s="132" t="s">
        <v>120</v>
      </c>
      <c r="E9" s="144"/>
      <c r="F9" s="134"/>
      <c r="G9" s="151"/>
      <c r="H9" s="134"/>
      <c r="I9" s="138"/>
      <c r="K9" s="141"/>
      <c r="M9" s="142"/>
      <c r="O9" s="135" t="s">
        <v>121</v>
      </c>
      <c r="P9" s="129"/>
      <c r="Q9" s="130"/>
      <c r="R9" s="59"/>
      <c r="S9" s="128"/>
      <c r="U9" s="128"/>
    </row>
    <row r="10" spans="1:21" ht="13.5" thickBot="1">
      <c r="A10" s="134"/>
      <c r="B10" s="134"/>
      <c r="C10" s="132"/>
      <c r="E10" s="144"/>
      <c r="F10" s="134"/>
      <c r="G10" s="151"/>
      <c r="H10" s="134"/>
      <c r="I10" s="138"/>
      <c r="K10" s="141"/>
      <c r="M10" s="142"/>
      <c r="O10" s="135"/>
      <c r="P10" s="129"/>
      <c r="Q10" s="131"/>
      <c r="R10" s="59"/>
      <c r="S10" s="128"/>
      <c r="U10" s="137" t="s">
        <v>122</v>
      </c>
    </row>
    <row r="11" spans="1:21">
      <c r="A11" s="134"/>
      <c r="B11" s="134"/>
      <c r="C11" s="132"/>
      <c r="E11" s="144"/>
      <c r="F11" s="134"/>
      <c r="G11" s="151"/>
      <c r="H11" s="134"/>
      <c r="I11" s="138"/>
      <c r="K11" s="144" t="s">
        <v>123</v>
      </c>
      <c r="M11" s="142"/>
      <c r="O11" s="135"/>
      <c r="P11" s="129"/>
      <c r="Q11" s="153" t="s">
        <v>124</v>
      </c>
      <c r="R11" s="59"/>
      <c r="S11" s="135" t="s">
        <v>124</v>
      </c>
      <c r="U11" s="137"/>
    </row>
    <row r="12" spans="1:21" ht="13.5" thickBot="1">
      <c r="A12" s="134"/>
      <c r="B12" s="134"/>
      <c r="C12" s="133"/>
      <c r="E12" s="145"/>
      <c r="F12" s="134"/>
      <c r="G12" s="152"/>
      <c r="H12" s="134"/>
      <c r="I12" s="139"/>
      <c r="K12" s="145"/>
      <c r="M12" s="143"/>
      <c r="O12" s="136"/>
      <c r="P12" s="61"/>
      <c r="Q12" s="154"/>
      <c r="R12" s="61"/>
      <c r="S12" s="136"/>
      <c r="U12" s="64" t="s">
        <v>125</v>
      </c>
    </row>
    <row r="13" spans="1:21">
      <c r="C13" s="61"/>
      <c r="Q13" s="61"/>
      <c r="S13" s="61"/>
    </row>
    <row r="14" spans="1:21" ht="13.5" thickBot="1">
      <c r="C14" s="61"/>
      <c r="Q14" s="61"/>
      <c r="S14" s="61"/>
    </row>
    <row r="15" spans="1:21">
      <c r="A15" s="134">
        <v>1</v>
      </c>
      <c r="B15" s="134" t="s">
        <v>110</v>
      </c>
      <c r="C15" s="168" t="s">
        <v>126</v>
      </c>
      <c r="E15" s="149" t="s">
        <v>127</v>
      </c>
      <c r="G15" s="150" t="s">
        <v>112</v>
      </c>
      <c r="I15" s="155" t="s">
        <v>128</v>
      </c>
      <c r="K15" s="140" t="s">
        <v>129</v>
      </c>
      <c r="M15" s="140" t="s">
        <v>130</v>
      </c>
      <c r="O15" s="149" t="s">
        <v>112</v>
      </c>
      <c r="Q15" s="149" t="s">
        <v>131</v>
      </c>
      <c r="S15" s="149" t="s">
        <v>132</v>
      </c>
      <c r="U15" s="159" t="s">
        <v>133</v>
      </c>
    </row>
    <row r="16" spans="1:21">
      <c r="A16" s="134"/>
      <c r="B16" s="134"/>
      <c r="C16" s="169"/>
      <c r="E16" s="144"/>
      <c r="G16" s="151"/>
      <c r="I16" s="156"/>
      <c r="K16" s="141"/>
      <c r="M16" s="141"/>
      <c r="O16" s="151"/>
      <c r="Q16" s="144"/>
      <c r="S16" s="144"/>
      <c r="U16" s="160"/>
    </row>
    <row r="17" spans="1:21">
      <c r="A17" s="134"/>
      <c r="B17" s="134"/>
      <c r="C17" s="65" t="s">
        <v>134</v>
      </c>
      <c r="E17" s="144"/>
      <c r="G17" s="151"/>
      <c r="I17" s="156"/>
      <c r="K17" s="141"/>
      <c r="M17" s="141"/>
      <c r="O17" s="151"/>
      <c r="Q17" s="144"/>
      <c r="S17" s="144"/>
      <c r="U17" s="160"/>
    </row>
    <row r="18" spans="1:21" ht="13.5" thickBot="1">
      <c r="A18" s="134"/>
      <c r="B18" s="134"/>
      <c r="C18" s="165" t="s">
        <v>135</v>
      </c>
      <c r="E18" s="144"/>
      <c r="G18" s="151"/>
      <c r="I18" s="156"/>
      <c r="K18" s="141"/>
      <c r="M18" s="141"/>
      <c r="O18" s="151"/>
      <c r="Q18" s="164"/>
      <c r="S18" s="144"/>
      <c r="U18" s="161"/>
    </row>
    <row r="19" spans="1:21">
      <c r="A19" s="134"/>
      <c r="B19" s="134"/>
      <c r="C19" s="165"/>
      <c r="E19" s="165" t="s">
        <v>136</v>
      </c>
      <c r="G19" s="151"/>
      <c r="I19" s="151" t="s">
        <v>137</v>
      </c>
      <c r="K19" s="156" t="s">
        <v>128</v>
      </c>
      <c r="M19" s="156" t="s">
        <v>138</v>
      </c>
      <c r="O19" s="151"/>
      <c r="Q19" s="159" t="s">
        <v>133</v>
      </c>
      <c r="S19" s="159" t="s">
        <v>239</v>
      </c>
      <c r="U19" s="162" t="s">
        <v>129</v>
      </c>
    </row>
    <row r="20" spans="1:21">
      <c r="A20" s="134"/>
      <c r="B20" s="134"/>
      <c r="C20" s="165"/>
      <c r="E20" s="165"/>
      <c r="G20" s="151"/>
      <c r="I20" s="151"/>
      <c r="K20" s="156"/>
      <c r="M20" s="156"/>
      <c r="O20" s="151"/>
      <c r="Q20" s="160"/>
      <c r="S20" s="160"/>
      <c r="U20" s="142"/>
    </row>
    <row r="21" spans="1:21">
      <c r="A21" s="134"/>
      <c r="B21" s="134"/>
      <c r="C21" s="165"/>
      <c r="E21" s="165"/>
      <c r="G21" s="151"/>
      <c r="I21" s="151"/>
      <c r="K21" s="156"/>
      <c r="M21" s="156"/>
      <c r="O21" s="151"/>
      <c r="Q21" s="160"/>
      <c r="S21" s="160"/>
      <c r="U21" s="142"/>
    </row>
    <row r="22" spans="1:21" ht="13.5" thickBot="1">
      <c r="A22" s="134"/>
      <c r="B22" s="134"/>
      <c r="C22" s="166"/>
      <c r="E22" s="166"/>
      <c r="G22" s="152"/>
      <c r="I22" s="152"/>
      <c r="K22" s="167"/>
      <c r="M22" s="167"/>
      <c r="O22" s="152"/>
      <c r="Q22" s="161"/>
      <c r="S22" s="161"/>
      <c r="U22" s="163"/>
    </row>
    <row r="23" spans="1:21">
      <c r="C23" s="61"/>
      <c r="Q23" s="61"/>
      <c r="S23" s="61"/>
    </row>
    <row r="24" spans="1:21" ht="13.5" thickBot="1">
      <c r="C24" s="61"/>
      <c r="Q24" s="61"/>
      <c r="S24" s="61"/>
    </row>
    <row r="25" spans="1:21">
      <c r="A25" s="134">
        <v>2</v>
      </c>
      <c r="B25" s="134" t="s">
        <v>110</v>
      </c>
      <c r="C25" s="162" t="s">
        <v>129</v>
      </c>
      <c r="E25" s="140" t="s">
        <v>139</v>
      </c>
      <c r="G25" s="150" t="s">
        <v>112</v>
      </c>
      <c r="I25" s="140" t="s">
        <v>129</v>
      </c>
      <c r="K25" s="140" t="s">
        <v>115</v>
      </c>
      <c r="M25" s="162" t="s">
        <v>140</v>
      </c>
      <c r="O25" s="150" t="s">
        <v>112</v>
      </c>
      <c r="Q25" s="150" t="s">
        <v>141</v>
      </c>
      <c r="S25" s="150" t="s">
        <v>112</v>
      </c>
      <c r="U25" s="179" t="s">
        <v>142</v>
      </c>
    </row>
    <row r="26" spans="1:21">
      <c r="A26" s="134"/>
      <c r="B26" s="134"/>
      <c r="C26" s="142"/>
      <c r="E26" s="141"/>
      <c r="G26" s="151"/>
      <c r="I26" s="141"/>
      <c r="K26" s="142"/>
      <c r="M26" s="142"/>
      <c r="O26" s="151"/>
      <c r="Q26" s="151"/>
      <c r="S26" s="151"/>
      <c r="U26" s="179"/>
    </row>
    <row r="27" spans="1:21">
      <c r="A27" s="134"/>
      <c r="B27" s="134"/>
      <c r="C27" s="142"/>
      <c r="E27" s="141"/>
      <c r="G27" s="151"/>
      <c r="I27" s="141"/>
      <c r="K27" s="142"/>
      <c r="M27" s="142"/>
      <c r="O27" s="151"/>
      <c r="Q27" s="180" t="s">
        <v>143</v>
      </c>
      <c r="S27" s="151"/>
      <c r="U27" s="179"/>
    </row>
    <row r="28" spans="1:21">
      <c r="A28" s="134"/>
      <c r="B28" s="134"/>
      <c r="C28" s="163"/>
      <c r="E28" s="141"/>
      <c r="G28" s="151"/>
      <c r="I28" s="141"/>
      <c r="K28" s="142"/>
      <c r="M28" s="142"/>
      <c r="O28" s="151"/>
      <c r="Q28" s="180"/>
      <c r="S28" s="151"/>
      <c r="U28" s="179"/>
    </row>
    <row r="29" spans="1:21">
      <c r="A29" s="134"/>
      <c r="B29" s="134"/>
      <c r="C29" s="132" t="s">
        <v>120</v>
      </c>
      <c r="E29" s="144" t="s">
        <v>127</v>
      </c>
      <c r="G29" s="151"/>
      <c r="I29" s="151" t="s">
        <v>137</v>
      </c>
      <c r="K29" s="142"/>
      <c r="M29" s="142"/>
      <c r="O29" s="151"/>
      <c r="Q29" s="180"/>
      <c r="S29" s="151"/>
      <c r="U29" s="175" t="s">
        <v>144</v>
      </c>
    </row>
    <row r="30" spans="1:21" ht="13.5" thickBot="1">
      <c r="A30" s="134"/>
      <c r="B30" s="134"/>
      <c r="C30" s="132"/>
      <c r="E30" s="144"/>
      <c r="G30" s="151"/>
      <c r="I30" s="151"/>
      <c r="K30" s="142"/>
      <c r="M30" s="142"/>
      <c r="O30" s="151"/>
      <c r="Q30" s="180"/>
      <c r="S30" s="151"/>
      <c r="U30" s="182"/>
    </row>
    <row r="31" spans="1:21">
      <c r="A31" s="134"/>
      <c r="B31" s="134"/>
      <c r="C31" s="132"/>
      <c r="E31" s="144"/>
      <c r="G31" s="151"/>
      <c r="I31" s="151"/>
      <c r="K31" s="142"/>
      <c r="M31" s="151" t="s">
        <v>141</v>
      </c>
      <c r="O31" s="151"/>
      <c r="Q31" s="180"/>
      <c r="S31" s="151"/>
      <c r="U31" s="150" t="s">
        <v>141</v>
      </c>
    </row>
    <row r="32" spans="1:21" ht="13.5" thickBot="1">
      <c r="A32" s="134"/>
      <c r="B32" s="134"/>
      <c r="C32" s="133"/>
      <c r="E32" s="145"/>
      <c r="G32" s="152"/>
      <c r="I32" s="152"/>
      <c r="K32" s="143"/>
      <c r="M32" s="152"/>
      <c r="O32" s="152"/>
      <c r="Q32" s="181"/>
      <c r="S32" s="152"/>
      <c r="U32" s="151"/>
    </row>
    <row r="33" spans="1:21">
      <c r="C33" s="61"/>
      <c r="Q33" s="61"/>
      <c r="S33" s="61"/>
    </row>
    <row r="34" spans="1:21" ht="13.5" thickBot="1">
      <c r="C34" s="61"/>
      <c r="Q34" s="61"/>
      <c r="S34" s="61"/>
    </row>
    <row r="35" spans="1:21">
      <c r="A35" s="134">
        <v>3</v>
      </c>
      <c r="B35" s="134" t="s">
        <v>110</v>
      </c>
      <c r="C35" s="162" t="s">
        <v>145</v>
      </c>
      <c r="E35" s="162" t="s">
        <v>140</v>
      </c>
      <c r="G35" s="150" t="s">
        <v>112</v>
      </c>
      <c r="I35" s="162" t="s">
        <v>146</v>
      </c>
      <c r="K35" s="162" t="s">
        <v>146</v>
      </c>
      <c r="M35" s="176" t="s">
        <v>147</v>
      </c>
      <c r="O35" s="150" t="s">
        <v>141</v>
      </c>
      <c r="Q35" s="189" t="s">
        <v>148</v>
      </c>
      <c r="S35" s="190" t="s">
        <v>149</v>
      </c>
      <c r="U35" s="170" t="s">
        <v>149</v>
      </c>
    </row>
    <row r="36" spans="1:21">
      <c r="A36" s="134"/>
      <c r="B36" s="134"/>
      <c r="C36" s="142"/>
      <c r="E36" s="142"/>
      <c r="G36" s="151"/>
      <c r="I36" s="142"/>
      <c r="K36" s="142"/>
      <c r="M36" s="177"/>
      <c r="O36" s="151"/>
      <c r="Q36" s="172"/>
      <c r="S36" s="191"/>
      <c r="U36" s="170"/>
    </row>
    <row r="37" spans="1:21">
      <c r="A37" s="134"/>
      <c r="B37" s="134"/>
      <c r="C37" s="142"/>
      <c r="E37" s="142"/>
      <c r="G37" s="151"/>
      <c r="I37" s="142"/>
      <c r="K37" s="142"/>
      <c r="M37" s="177"/>
      <c r="O37" s="172" t="s">
        <v>148</v>
      </c>
      <c r="Q37" s="172"/>
      <c r="S37" s="191"/>
      <c r="U37" s="170"/>
    </row>
    <row r="38" spans="1:21" ht="13.5" thickBot="1">
      <c r="A38" s="134"/>
      <c r="B38" s="134"/>
      <c r="C38" s="151" t="s">
        <v>225</v>
      </c>
      <c r="E38" s="142"/>
      <c r="G38" s="151"/>
      <c r="I38" s="142"/>
      <c r="K38" s="142"/>
      <c r="M38" s="177"/>
      <c r="O38" s="172"/>
      <c r="Q38" s="172"/>
      <c r="S38" s="191"/>
      <c r="U38" s="171"/>
    </row>
    <row r="39" spans="1:21">
      <c r="A39" s="134"/>
      <c r="B39" s="134"/>
      <c r="C39" s="151"/>
      <c r="E39" s="142"/>
      <c r="G39" s="151"/>
      <c r="I39" s="142"/>
      <c r="K39" s="142"/>
      <c r="M39" s="177"/>
      <c r="O39" s="172"/>
      <c r="P39" s="134"/>
      <c r="Q39" s="172"/>
      <c r="R39" s="59"/>
      <c r="S39" s="151" t="s">
        <v>127</v>
      </c>
      <c r="U39" s="174" t="s">
        <v>129</v>
      </c>
    </row>
    <row r="40" spans="1:21">
      <c r="A40" s="134"/>
      <c r="B40" s="134"/>
      <c r="C40" s="151"/>
      <c r="E40" s="142"/>
      <c r="G40" s="151"/>
      <c r="I40" s="142"/>
      <c r="K40" s="142"/>
      <c r="M40" s="177"/>
      <c r="O40" s="172"/>
      <c r="P40" s="134"/>
      <c r="Q40" s="172"/>
      <c r="R40" s="59"/>
      <c r="S40" s="151"/>
      <c r="U40" s="175"/>
    </row>
    <row r="41" spans="1:21">
      <c r="A41" s="134"/>
      <c r="B41" s="134"/>
      <c r="C41" s="165" t="s">
        <v>150</v>
      </c>
      <c r="E41" s="165" t="s">
        <v>150</v>
      </c>
      <c r="G41" s="151"/>
      <c r="I41" s="142"/>
      <c r="K41" s="142"/>
      <c r="M41" s="177"/>
      <c r="O41" s="172"/>
      <c r="P41" s="134"/>
      <c r="Q41" s="151" t="s">
        <v>141</v>
      </c>
      <c r="R41" s="59"/>
      <c r="S41" s="151"/>
      <c r="U41" s="175"/>
    </row>
    <row r="42" spans="1:21" ht="13.5" thickBot="1">
      <c r="A42" s="134"/>
      <c r="B42" s="134"/>
      <c r="C42" s="166"/>
      <c r="E42" s="166"/>
      <c r="G42" s="152"/>
      <c r="I42" s="143"/>
      <c r="K42" s="143"/>
      <c r="M42" s="178"/>
      <c r="O42" s="173"/>
      <c r="P42" s="134"/>
      <c r="Q42" s="152"/>
      <c r="R42" s="59"/>
      <c r="S42" s="152"/>
      <c r="U42" s="175"/>
    </row>
    <row r="43" spans="1:21">
      <c r="C43" s="61"/>
      <c r="Q43" s="61"/>
      <c r="S43" s="61"/>
    </row>
    <row r="44" spans="1:21" ht="13.5" thickBot="1">
      <c r="C44" s="61"/>
      <c r="Q44" s="61"/>
      <c r="S44" s="61"/>
    </row>
    <row r="45" spans="1:21">
      <c r="A45" s="134">
        <v>4</v>
      </c>
      <c r="B45" s="134" t="s">
        <v>110</v>
      </c>
      <c r="C45" s="127" t="s">
        <v>151</v>
      </c>
      <c r="E45" s="127" t="s">
        <v>152</v>
      </c>
      <c r="G45" s="127" t="s">
        <v>153</v>
      </c>
      <c r="I45" s="155" t="s">
        <v>154</v>
      </c>
      <c r="K45" s="127" t="s">
        <v>155</v>
      </c>
      <c r="M45" s="127" t="s">
        <v>156</v>
      </c>
      <c r="O45" s="190" t="s">
        <v>232</v>
      </c>
      <c r="P45" s="134"/>
      <c r="Q45" s="190" t="s">
        <v>235</v>
      </c>
      <c r="R45" s="59"/>
      <c r="S45" s="190" t="s">
        <v>157</v>
      </c>
      <c r="U45" s="172" t="s">
        <v>158</v>
      </c>
    </row>
    <row r="46" spans="1:21">
      <c r="A46" s="134"/>
      <c r="B46" s="134"/>
      <c r="C46" s="128"/>
      <c r="E46" s="128"/>
      <c r="G46" s="185"/>
      <c r="I46" s="138"/>
      <c r="K46" s="128"/>
      <c r="M46" s="128"/>
      <c r="O46" s="191"/>
      <c r="P46" s="134"/>
      <c r="Q46" s="191"/>
      <c r="R46" s="59"/>
      <c r="S46" s="191"/>
      <c r="U46" s="172"/>
    </row>
    <row r="47" spans="1:21">
      <c r="A47" s="134"/>
      <c r="B47" s="134"/>
      <c r="C47" s="128"/>
      <c r="E47" s="128"/>
      <c r="G47" s="185"/>
      <c r="I47" s="138"/>
      <c r="K47" s="128"/>
      <c r="M47" s="128"/>
      <c r="O47" s="191"/>
      <c r="P47" s="134"/>
      <c r="Q47" s="191"/>
      <c r="R47" s="59"/>
      <c r="S47" s="191"/>
      <c r="U47" s="172"/>
    </row>
    <row r="48" spans="1:21">
      <c r="A48" s="134"/>
      <c r="B48" s="134"/>
      <c r="C48" s="128"/>
      <c r="E48" s="128"/>
      <c r="G48" s="185"/>
      <c r="I48" s="138"/>
      <c r="K48" s="128"/>
      <c r="M48" s="128"/>
      <c r="O48" s="191" t="s">
        <v>231</v>
      </c>
      <c r="P48" s="134"/>
      <c r="Q48" s="191"/>
      <c r="R48" s="59"/>
      <c r="S48" s="130" t="s">
        <v>240</v>
      </c>
      <c r="U48" s="172"/>
    </row>
    <row r="49" spans="1:21">
      <c r="A49" s="134"/>
      <c r="B49" s="134"/>
      <c r="C49" s="128"/>
      <c r="E49" s="128"/>
      <c r="G49" s="185"/>
      <c r="I49" s="138"/>
      <c r="K49" s="128"/>
      <c r="M49" s="128"/>
      <c r="O49" s="193"/>
      <c r="Q49" s="172" t="s">
        <v>177</v>
      </c>
      <c r="S49" s="130"/>
      <c r="U49" s="172"/>
    </row>
    <row r="50" spans="1:21" ht="12.75" customHeight="1">
      <c r="A50" s="134"/>
      <c r="B50" s="134"/>
      <c r="C50" s="183"/>
      <c r="E50" s="128"/>
      <c r="G50" s="185"/>
      <c r="I50" s="128" t="s">
        <v>159</v>
      </c>
      <c r="K50" s="128"/>
      <c r="M50" s="128"/>
      <c r="O50" s="194" t="s">
        <v>233</v>
      </c>
      <c r="Q50" s="172"/>
      <c r="S50" s="130"/>
      <c r="U50" s="137" t="s">
        <v>257</v>
      </c>
    </row>
    <row r="51" spans="1:21" ht="12.75" customHeight="1">
      <c r="A51" s="134"/>
      <c r="B51" s="134"/>
      <c r="C51" s="187" t="s">
        <v>161</v>
      </c>
      <c r="E51" s="128"/>
      <c r="G51" s="185"/>
      <c r="I51" s="128"/>
      <c r="K51" s="172" t="s">
        <v>162</v>
      </c>
      <c r="M51" s="172" t="s">
        <v>162</v>
      </c>
      <c r="O51" s="187"/>
      <c r="Q51" s="180" t="s">
        <v>163</v>
      </c>
      <c r="S51" s="192"/>
      <c r="U51" s="195"/>
    </row>
    <row r="52" spans="1:21" ht="13.5" customHeight="1" thickBot="1">
      <c r="A52" s="134"/>
      <c r="B52" s="134"/>
      <c r="C52" s="188"/>
      <c r="E52" s="184"/>
      <c r="G52" s="186"/>
      <c r="I52" s="184"/>
      <c r="K52" s="173"/>
      <c r="M52" s="173"/>
      <c r="O52" s="188"/>
      <c r="Q52" s="181"/>
      <c r="S52" s="86" t="s">
        <v>241</v>
      </c>
      <c r="U52" s="86" t="s">
        <v>258</v>
      </c>
    </row>
    <row r="53" spans="1:21" ht="13.5" customHeight="1" thickBot="1">
      <c r="C53" s="61"/>
      <c r="Q53" s="61"/>
      <c r="S53" s="87"/>
    </row>
    <row r="54" spans="1:21" ht="13.5" thickBot="1">
      <c r="C54" s="61"/>
      <c r="Q54" s="61"/>
      <c r="S54" s="61"/>
    </row>
    <row r="55" spans="1:21">
      <c r="A55" s="134">
        <v>5</v>
      </c>
      <c r="B55" s="134" t="s">
        <v>110</v>
      </c>
      <c r="C55" s="146" t="s">
        <v>248</v>
      </c>
      <c r="E55" s="189" t="s">
        <v>162</v>
      </c>
      <c r="F55" s="134"/>
      <c r="G55" s="189" t="s">
        <v>253</v>
      </c>
      <c r="H55" s="134"/>
      <c r="I55" s="189" t="s">
        <v>164</v>
      </c>
      <c r="J55" s="134"/>
      <c r="K55" s="66" t="s">
        <v>165</v>
      </c>
      <c r="L55" s="129"/>
      <c r="M55" s="200" t="s">
        <v>111</v>
      </c>
      <c r="N55" s="201"/>
      <c r="O55" s="67" t="s">
        <v>166</v>
      </c>
      <c r="P55" s="59"/>
      <c r="Q55" s="190" t="s">
        <v>218</v>
      </c>
      <c r="R55" s="59"/>
      <c r="S55" s="189" t="s">
        <v>167</v>
      </c>
      <c r="U55" s="202" t="s">
        <v>168</v>
      </c>
    </row>
    <row r="56" spans="1:21">
      <c r="A56" s="134"/>
      <c r="B56" s="134"/>
      <c r="C56" s="147"/>
      <c r="E56" s="172"/>
      <c r="F56" s="134"/>
      <c r="G56" s="172"/>
      <c r="H56" s="134"/>
      <c r="I56" s="172"/>
      <c r="J56" s="134"/>
      <c r="K56" s="137" t="s">
        <v>111</v>
      </c>
      <c r="L56" s="129"/>
      <c r="M56" s="137"/>
      <c r="N56" s="201"/>
      <c r="O56" s="137" t="s">
        <v>111</v>
      </c>
      <c r="P56" s="134"/>
      <c r="Q56" s="191"/>
      <c r="R56" s="59"/>
      <c r="S56" s="172"/>
      <c r="U56" s="202"/>
    </row>
    <row r="57" spans="1:21">
      <c r="A57" s="134"/>
      <c r="B57" s="134"/>
      <c r="C57" s="147"/>
      <c r="E57" s="137" t="s">
        <v>111</v>
      </c>
      <c r="F57" s="134"/>
      <c r="G57" s="172"/>
      <c r="H57" s="134"/>
      <c r="I57" s="172"/>
      <c r="J57" s="134"/>
      <c r="K57" s="137"/>
      <c r="L57" s="129"/>
      <c r="M57" s="137"/>
      <c r="N57" s="201"/>
      <c r="O57" s="137"/>
      <c r="P57" s="134"/>
      <c r="Q57" s="191"/>
      <c r="R57" s="59"/>
      <c r="S57" s="187" t="s">
        <v>169</v>
      </c>
      <c r="U57" s="202"/>
    </row>
    <row r="58" spans="1:21" ht="13.5" thickBot="1">
      <c r="A58" s="134"/>
      <c r="B58" s="134"/>
      <c r="C58" s="172" t="s">
        <v>296</v>
      </c>
      <c r="E58" s="137"/>
      <c r="F58" s="134"/>
      <c r="G58" s="196" t="s">
        <v>170</v>
      </c>
      <c r="H58" s="134"/>
      <c r="I58" s="137" t="s">
        <v>160</v>
      </c>
      <c r="J58" s="134"/>
      <c r="K58" s="137"/>
      <c r="L58" s="129"/>
      <c r="M58" s="196" t="s">
        <v>229</v>
      </c>
      <c r="N58" s="201"/>
      <c r="O58" s="137"/>
      <c r="P58" s="68"/>
      <c r="Q58" s="191"/>
      <c r="R58" s="68"/>
      <c r="S58" s="204"/>
      <c r="U58" s="203"/>
    </row>
    <row r="59" spans="1:21">
      <c r="A59" s="134"/>
      <c r="B59" s="134"/>
      <c r="C59" s="172"/>
      <c r="E59" s="137"/>
      <c r="F59" s="134"/>
      <c r="G59" s="196"/>
      <c r="H59" s="134"/>
      <c r="I59" s="137"/>
      <c r="J59" s="198"/>
      <c r="K59" s="191" t="s">
        <v>228</v>
      </c>
      <c r="L59" s="206"/>
      <c r="M59" s="196"/>
      <c r="N59" s="207"/>
      <c r="O59" s="202" t="s">
        <v>234</v>
      </c>
      <c r="P59" s="134"/>
      <c r="Q59" s="85" t="s">
        <v>237</v>
      </c>
      <c r="R59" s="59"/>
      <c r="S59" s="180" t="s">
        <v>142</v>
      </c>
      <c r="U59" s="190" t="s">
        <v>235</v>
      </c>
    </row>
    <row r="60" spans="1:21" s="69" customFormat="1">
      <c r="A60" s="134"/>
      <c r="B60" s="134"/>
      <c r="C60" s="172"/>
      <c r="D60" s="61"/>
      <c r="E60" s="191" t="s">
        <v>226</v>
      </c>
      <c r="F60" s="198"/>
      <c r="G60" s="137" t="s">
        <v>254</v>
      </c>
      <c r="H60" s="198"/>
      <c r="I60" s="137"/>
      <c r="J60" s="198"/>
      <c r="K60" s="156"/>
      <c r="L60" s="206"/>
      <c r="M60" s="196"/>
      <c r="N60" s="207"/>
      <c r="O60" s="202"/>
      <c r="P60" s="134"/>
      <c r="Q60" s="84" t="s">
        <v>236</v>
      </c>
      <c r="R60" s="59"/>
      <c r="S60" s="180"/>
      <c r="U60" s="191"/>
    </row>
    <row r="61" spans="1:21" s="69" customFormat="1">
      <c r="A61" s="134"/>
      <c r="B61" s="134"/>
      <c r="C61" s="191" t="s">
        <v>249</v>
      </c>
      <c r="D61" s="61"/>
      <c r="E61" s="191"/>
      <c r="F61" s="198"/>
      <c r="G61" s="137"/>
      <c r="H61" s="198"/>
      <c r="I61" s="191" t="s">
        <v>227</v>
      </c>
      <c r="J61" s="198"/>
      <c r="K61" s="156"/>
      <c r="L61" s="206"/>
      <c r="M61" s="196" t="s">
        <v>230</v>
      </c>
      <c r="N61" s="207"/>
      <c r="O61" s="202"/>
      <c r="P61" s="134"/>
      <c r="Q61" s="187" t="s">
        <v>171</v>
      </c>
      <c r="R61" s="59"/>
      <c r="S61" s="180"/>
      <c r="U61" s="193"/>
    </row>
    <row r="62" spans="1:21" s="69" customFormat="1" ht="13.5" thickBot="1">
      <c r="A62" s="134"/>
      <c r="B62" s="134"/>
      <c r="C62" s="197"/>
      <c r="D62" s="61"/>
      <c r="E62" s="197"/>
      <c r="F62" s="198"/>
      <c r="G62" s="199"/>
      <c r="H62" s="198"/>
      <c r="I62" s="197"/>
      <c r="J62" s="198"/>
      <c r="K62" s="167"/>
      <c r="L62" s="206"/>
      <c r="M62" s="205"/>
      <c r="N62" s="207"/>
      <c r="O62" s="203"/>
      <c r="P62" s="134"/>
      <c r="Q62" s="188"/>
      <c r="R62" s="59"/>
      <c r="S62" s="181"/>
      <c r="U62" s="86" t="s">
        <v>242</v>
      </c>
    </row>
    <row r="63" spans="1:21">
      <c r="C63" s="61"/>
      <c r="Q63" s="61"/>
      <c r="S63" s="61"/>
    </row>
    <row r="64" spans="1:21" ht="13.5" thickBot="1">
      <c r="C64" s="61"/>
      <c r="Q64" s="61"/>
      <c r="S64" s="61"/>
    </row>
    <row r="65" spans="1:21">
      <c r="A65" s="134">
        <v>6</v>
      </c>
      <c r="B65" s="134" t="s">
        <v>172</v>
      </c>
      <c r="C65" s="176" t="s">
        <v>173</v>
      </c>
      <c r="E65" s="176" t="s">
        <v>173</v>
      </c>
      <c r="G65" s="150" t="s">
        <v>120</v>
      </c>
      <c r="I65" s="176" t="s">
        <v>174</v>
      </c>
      <c r="J65" s="134"/>
      <c r="K65" s="176" t="s">
        <v>174</v>
      </c>
      <c r="L65" s="129"/>
      <c r="M65" s="150" t="s">
        <v>120</v>
      </c>
      <c r="O65" s="150" t="s">
        <v>141</v>
      </c>
      <c r="Q65" s="150" t="s">
        <v>141</v>
      </c>
      <c r="S65" s="150" t="s">
        <v>141</v>
      </c>
      <c r="U65" s="176" t="s">
        <v>173</v>
      </c>
    </row>
    <row r="66" spans="1:21" ht="13.5" thickBot="1">
      <c r="A66" s="134"/>
      <c r="B66" s="134"/>
      <c r="C66" s="177"/>
      <c r="E66" s="177"/>
      <c r="G66" s="151"/>
      <c r="I66" s="138"/>
      <c r="J66" s="134"/>
      <c r="K66" s="138"/>
      <c r="L66" s="129"/>
      <c r="M66" s="151"/>
      <c r="O66" s="151"/>
      <c r="Q66" s="151"/>
      <c r="S66" s="151"/>
      <c r="U66" s="177"/>
    </row>
    <row r="67" spans="1:21" ht="13.5" thickTop="1">
      <c r="A67" s="134"/>
      <c r="B67" s="134"/>
      <c r="C67" s="151" t="s">
        <v>175</v>
      </c>
      <c r="E67" s="151" t="s">
        <v>175</v>
      </c>
      <c r="G67" s="151"/>
      <c r="I67" s="151" t="s">
        <v>176</v>
      </c>
      <c r="J67" s="134"/>
      <c r="K67" s="151" t="s">
        <v>176</v>
      </c>
      <c r="L67" s="129"/>
      <c r="M67" s="151"/>
      <c r="O67" s="172" t="s">
        <v>177</v>
      </c>
      <c r="Q67" s="187" t="s">
        <v>178</v>
      </c>
      <c r="S67" s="209" t="s">
        <v>177</v>
      </c>
      <c r="U67" s="151" t="s">
        <v>175</v>
      </c>
    </row>
    <row r="68" spans="1:21" ht="13.5" thickBot="1">
      <c r="A68" s="134"/>
      <c r="B68" s="134"/>
      <c r="C68" s="152"/>
      <c r="E68" s="152"/>
      <c r="G68" s="152"/>
      <c r="I68" s="152"/>
      <c r="J68" s="134"/>
      <c r="K68" s="152"/>
      <c r="L68" s="129"/>
      <c r="M68" s="152"/>
      <c r="O68" s="173"/>
      <c r="Q68" s="204"/>
      <c r="S68" s="173"/>
      <c r="U68" s="152"/>
    </row>
    <row r="69" spans="1:21">
      <c r="C69" s="61"/>
      <c r="O69" s="62"/>
      <c r="Q69" s="61"/>
      <c r="S69" s="61"/>
    </row>
    <row r="70" spans="1:21" ht="13.5" thickBot="1">
      <c r="C70" s="61"/>
      <c r="O70" s="62"/>
      <c r="Q70" s="61"/>
      <c r="S70" s="61"/>
    </row>
    <row r="71" spans="1:21">
      <c r="A71" s="134">
        <v>7</v>
      </c>
      <c r="B71" s="134" t="s">
        <v>172</v>
      </c>
      <c r="C71" s="208" t="s">
        <v>121</v>
      </c>
      <c r="E71" s="208" t="s">
        <v>179</v>
      </c>
      <c r="G71" s="208" t="s">
        <v>252</v>
      </c>
      <c r="I71" s="208" t="s">
        <v>180</v>
      </c>
      <c r="K71" s="208" t="s">
        <v>180</v>
      </c>
      <c r="M71" s="208" t="s">
        <v>179</v>
      </c>
      <c r="O71" s="208" t="s">
        <v>121</v>
      </c>
      <c r="P71" s="129"/>
      <c r="Q71" s="208" t="s">
        <v>121</v>
      </c>
      <c r="R71" s="59"/>
      <c r="S71" s="208" t="s">
        <v>121</v>
      </c>
      <c r="U71" s="208" t="s">
        <v>121</v>
      </c>
    </row>
    <row r="72" spans="1:21">
      <c r="A72" s="134"/>
      <c r="B72" s="134"/>
      <c r="C72" s="135"/>
      <c r="E72" s="135"/>
      <c r="G72" s="135"/>
      <c r="I72" s="135"/>
      <c r="K72" s="135"/>
      <c r="M72" s="135"/>
      <c r="O72" s="135"/>
      <c r="P72" s="129"/>
      <c r="Q72" s="135"/>
      <c r="R72" s="59"/>
      <c r="S72" s="135"/>
      <c r="U72" s="135"/>
    </row>
    <row r="73" spans="1:21">
      <c r="A73" s="134"/>
      <c r="B73" s="134"/>
      <c r="C73" s="135"/>
      <c r="E73" s="135"/>
      <c r="G73" s="135"/>
      <c r="I73" s="135"/>
      <c r="K73" s="135"/>
      <c r="M73" s="135"/>
      <c r="O73" s="135"/>
      <c r="P73" s="129"/>
      <c r="Q73" s="135"/>
      <c r="R73" s="59"/>
      <c r="S73" s="135"/>
      <c r="U73" s="135"/>
    </row>
    <row r="74" spans="1:21" ht="13.5" thickBot="1">
      <c r="A74" s="134"/>
      <c r="B74" s="134"/>
      <c r="C74" s="136"/>
      <c r="E74" s="136"/>
      <c r="G74" s="136"/>
      <c r="I74" s="136"/>
      <c r="K74" s="136"/>
      <c r="M74" s="136"/>
      <c r="O74" s="136"/>
      <c r="P74" s="61"/>
      <c r="Q74" s="136"/>
      <c r="R74" s="61"/>
      <c r="S74" s="136"/>
      <c r="U74" s="136"/>
    </row>
    <row r="75" spans="1:21">
      <c r="C75" s="61"/>
      <c r="Q75" s="61"/>
      <c r="S75" s="61"/>
      <c r="U75" s="61"/>
    </row>
    <row r="76" spans="1:21" ht="13.5" thickBot="1">
      <c r="C76" s="61"/>
      <c r="Q76" s="61"/>
      <c r="S76" s="61"/>
      <c r="U76" s="61"/>
    </row>
    <row r="77" spans="1:21">
      <c r="A77" s="134">
        <v>8</v>
      </c>
      <c r="B77" s="134" t="s">
        <v>172</v>
      </c>
      <c r="C77" s="210" t="s">
        <v>181</v>
      </c>
      <c r="E77" s="210" t="s">
        <v>181</v>
      </c>
      <c r="G77" s="210" t="s">
        <v>181</v>
      </c>
      <c r="I77" s="210" t="s">
        <v>181</v>
      </c>
      <c r="K77" s="210" t="s">
        <v>181</v>
      </c>
      <c r="M77" s="210" t="s">
        <v>181</v>
      </c>
      <c r="O77" s="210" t="s">
        <v>181</v>
      </c>
      <c r="Q77" s="210" t="s">
        <v>181</v>
      </c>
      <c r="S77" s="210" t="s">
        <v>181</v>
      </c>
      <c r="U77" s="210" t="s">
        <v>181</v>
      </c>
    </row>
    <row r="78" spans="1:21">
      <c r="A78" s="134"/>
      <c r="B78" s="134"/>
      <c r="C78" s="211"/>
      <c r="E78" s="211"/>
      <c r="G78" s="211"/>
      <c r="I78" s="211"/>
      <c r="K78" s="211"/>
      <c r="M78" s="211"/>
      <c r="O78" s="211"/>
      <c r="Q78" s="211"/>
      <c r="S78" s="211"/>
      <c r="U78" s="211"/>
    </row>
    <row r="79" spans="1:21">
      <c r="A79" s="134"/>
      <c r="B79" s="134"/>
      <c r="C79" s="211"/>
      <c r="E79" s="211"/>
      <c r="G79" s="211"/>
      <c r="I79" s="211"/>
      <c r="K79" s="211"/>
      <c r="M79" s="211"/>
      <c r="O79" s="211"/>
      <c r="Q79" s="211"/>
      <c r="S79" s="211"/>
      <c r="U79" s="211"/>
    </row>
    <row r="80" spans="1:21" ht="13.5" thickBot="1">
      <c r="A80" s="134"/>
      <c r="B80" s="134"/>
      <c r="C80" s="212"/>
      <c r="E80" s="212"/>
      <c r="G80" s="212"/>
      <c r="I80" s="212"/>
      <c r="K80" s="212"/>
      <c r="M80" s="212"/>
      <c r="O80" s="212"/>
      <c r="Q80" s="212"/>
      <c r="S80" s="212"/>
      <c r="U80" s="212"/>
    </row>
    <row r="81" spans="2:21">
      <c r="C81" s="61"/>
      <c r="Q81" s="61"/>
      <c r="S81" s="61"/>
    </row>
    <row r="82" spans="2:21">
      <c r="O82" s="70" t="s">
        <v>182</v>
      </c>
    </row>
    <row r="83" spans="2:21" ht="13.5" thickBot="1"/>
    <row r="84" spans="2:21">
      <c r="B84" s="216" t="s">
        <v>183</v>
      </c>
      <c r="C84" s="217" t="s">
        <v>184</v>
      </c>
      <c r="E84" s="217" t="s">
        <v>185</v>
      </c>
      <c r="F84" s="219"/>
      <c r="G84" s="217" t="s">
        <v>186</v>
      </c>
      <c r="H84" s="219"/>
      <c r="I84" s="217" t="s">
        <v>185</v>
      </c>
      <c r="J84" s="219"/>
      <c r="K84" s="217" t="s">
        <v>185</v>
      </c>
      <c r="L84" s="134"/>
      <c r="M84" s="217" t="s">
        <v>187</v>
      </c>
      <c r="N84" s="219"/>
      <c r="O84" s="217" t="s">
        <v>186</v>
      </c>
      <c r="Q84" s="217" t="s">
        <v>186</v>
      </c>
      <c r="S84" s="217" t="s">
        <v>186</v>
      </c>
      <c r="U84" s="217" t="s">
        <v>185</v>
      </c>
    </row>
    <row r="85" spans="2:21">
      <c r="B85" s="216"/>
      <c r="C85" s="218"/>
      <c r="E85" s="218"/>
      <c r="F85" s="219"/>
      <c r="G85" s="218"/>
      <c r="H85" s="219"/>
      <c r="I85" s="218"/>
      <c r="J85" s="219"/>
      <c r="K85" s="218"/>
      <c r="L85" s="134"/>
      <c r="M85" s="218"/>
      <c r="N85" s="219"/>
      <c r="O85" s="218"/>
      <c r="Q85" s="218"/>
      <c r="S85" s="218"/>
      <c r="U85" s="218"/>
    </row>
    <row r="86" spans="2:21">
      <c r="B86" s="134"/>
      <c r="C86" s="218"/>
      <c r="E86" s="218"/>
      <c r="F86" s="219"/>
      <c r="G86" s="218"/>
      <c r="H86" s="219"/>
      <c r="I86" s="218"/>
      <c r="J86" s="219"/>
      <c r="K86" s="218"/>
      <c r="L86" s="134"/>
      <c r="M86" s="218"/>
      <c r="N86" s="219"/>
      <c r="O86" s="218"/>
      <c r="Q86" s="218"/>
      <c r="S86" s="218"/>
      <c r="U86" s="218"/>
    </row>
    <row r="87" spans="2:21">
      <c r="B87" s="134"/>
      <c r="C87" s="71" t="s">
        <v>188</v>
      </c>
      <c r="E87" s="218"/>
      <c r="F87" s="219"/>
      <c r="G87" s="218"/>
      <c r="H87" s="219"/>
      <c r="I87" s="218"/>
      <c r="J87" s="219"/>
      <c r="K87" s="218"/>
      <c r="L87" s="134"/>
      <c r="M87" s="71" t="s">
        <v>189</v>
      </c>
      <c r="N87" s="219"/>
      <c r="O87" s="218"/>
      <c r="Q87" s="218"/>
      <c r="S87" s="218"/>
      <c r="U87" s="218"/>
    </row>
    <row r="88" spans="2:21">
      <c r="B88" s="134"/>
      <c r="C88" s="71" t="s">
        <v>190</v>
      </c>
      <c r="E88" s="218"/>
      <c r="G88" s="218"/>
      <c r="I88" s="218"/>
      <c r="J88" s="134"/>
      <c r="K88" s="218"/>
      <c r="L88" s="134"/>
      <c r="M88" s="72" t="s">
        <v>191</v>
      </c>
      <c r="N88" s="220"/>
      <c r="O88" s="218"/>
      <c r="Q88" s="218"/>
      <c r="S88" s="218"/>
      <c r="U88" s="218"/>
    </row>
    <row r="89" spans="2:21">
      <c r="B89" s="134"/>
      <c r="C89" s="73" t="s">
        <v>192</v>
      </c>
      <c r="E89" s="71" t="s">
        <v>193</v>
      </c>
      <c r="G89" s="74" t="s">
        <v>194</v>
      </c>
      <c r="I89" s="71" t="s">
        <v>193</v>
      </c>
      <c r="J89" s="134"/>
      <c r="K89" s="71" t="s">
        <v>193</v>
      </c>
      <c r="L89" s="134"/>
      <c r="M89" s="74" t="s">
        <v>195</v>
      </c>
      <c r="N89" s="220"/>
      <c r="O89" s="74" t="s">
        <v>194</v>
      </c>
      <c r="Q89" s="218"/>
      <c r="S89" s="218"/>
      <c r="U89" s="71" t="s">
        <v>193</v>
      </c>
    </row>
    <row r="90" spans="2:21" ht="13.5" thickBot="1">
      <c r="B90" s="134"/>
      <c r="C90" s="75" t="s">
        <v>196</v>
      </c>
      <c r="E90" s="71" t="s">
        <v>190</v>
      </c>
      <c r="G90" s="71" t="s">
        <v>197</v>
      </c>
      <c r="I90" s="71" t="s">
        <v>190</v>
      </c>
      <c r="K90" s="71" t="s">
        <v>190</v>
      </c>
      <c r="M90" s="64" t="s">
        <v>198</v>
      </c>
      <c r="N90" s="61"/>
      <c r="O90" s="71" t="s">
        <v>197</v>
      </c>
      <c r="Q90" s="74" t="s">
        <v>194</v>
      </c>
      <c r="S90" s="74" t="s">
        <v>194</v>
      </c>
      <c r="U90" s="71" t="s">
        <v>199</v>
      </c>
    </row>
    <row r="91" spans="2:21" ht="13.5" thickBot="1">
      <c r="B91" s="134"/>
      <c r="C91" s="74" t="s">
        <v>194</v>
      </c>
      <c r="E91" s="76" t="s">
        <v>200</v>
      </c>
      <c r="G91" s="221" t="s">
        <v>190</v>
      </c>
      <c r="I91" s="222" t="s">
        <v>194</v>
      </c>
      <c r="K91" s="74" t="s">
        <v>194</v>
      </c>
      <c r="M91" s="71" t="s">
        <v>188</v>
      </c>
      <c r="N91" s="61"/>
      <c r="O91" s="77" t="s">
        <v>190</v>
      </c>
      <c r="Q91" s="71" t="s">
        <v>201</v>
      </c>
      <c r="S91" s="71" t="s">
        <v>201</v>
      </c>
      <c r="U91" s="76" t="s">
        <v>200</v>
      </c>
    </row>
    <row r="92" spans="2:21">
      <c r="C92" s="78" t="s">
        <v>202</v>
      </c>
      <c r="E92" s="78" t="s">
        <v>202</v>
      </c>
      <c r="G92" s="221"/>
      <c r="I92" s="222"/>
      <c r="N92" s="61"/>
    </row>
    <row r="93" spans="2:21">
      <c r="C93" s="79" t="s">
        <v>203</v>
      </c>
      <c r="E93" s="79" t="s">
        <v>203</v>
      </c>
      <c r="G93" s="221"/>
      <c r="I93" s="222"/>
      <c r="N93" s="61"/>
    </row>
    <row r="94" spans="2:21">
      <c r="C94" s="61"/>
      <c r="N94" s="61"/>
    </row>
    <row r="95" spans="2:21" ht="13.5" thickBot="1">
      <c r="N95" s="61"/>
      <c r="Q95" s="61"/>
      <c r="S95" s="61"/>
      <c r="U95" s="61"/>
    </row>
    <row r="96" spans="2:21">
      <c r="B96" s="216" t="s">
        <v>204</v>
      </c>
      <c r="C96" s="213" t="s">
        <v>205</v>
      </c>
      <c r="E96" s="213" t="s">
        <v>205</v>
      </c>
      <c r="F96" s="134"/>
      <c r="G96" s="213" t="s">
        <v>206</v>
      </c>
      <c r="H96" s="134"/>
      <c r="I96" s="213" t="s">
        <v>205</v>
      </c>
      <c r="J96" s="134">
        <v>256</v>
      </c>
      <c r="K96" s="213" t="s">
        <v>207</v>
      </c>
      <c r="L96" s="134"/>
      <c r="M96" s="213" t="s">
        <v>205</v>
      </c>
      <c r="N96" s="220"/>
      <c r="O96" s="213" t="s">
        <v>208</v>
      </c>
      <c r="Q96" s="213" t="s">
        <v>205</v>
      </c>
      <c r="S96" s="213" t="s">
        <v>205</v>
      </c>
      <c r="U96" s="213" t="s">
        <v>205</v>
      </c>
    </row>
    <row r="97" spans="2:21">
      <c r="B97" s="134"/>
      <c r="C97" s="214"/>
      <c r="E97" s="214"/>
      <c r="F97" s="134"/>
      <c r="G97" s="214"/>
      <c r="H97" s="134"/>
      <c r="I97" s="214"/>
      <c r="J97" s="134"/>
      <c r="K97" s="214"/>
      <c r="L97" s="134"/>
      <c r="M97" s="214"/>
      <c r="N97" s="220"/>
      <c r="O97" s="214"/>
      <c r="Q97" s="214"/>
      <c r="S97" s="214"/>
      <c r="U97" s="214"/>
    </row>
    <row r="98" spans="2:21">
      <c r="B98" s="134"/>
      <c r="C98" s="214"/>
      <c r="E98" s="214"/>
      <c r="F98" s="134"/>
      <c r="G98" s="214"/>
      <c r="H98" s="134"/>
      <c r="I98" s="214"/>
      <c r="J98" s="134"/>
      <c r="K98" s="214"/>
      <c r="L98" s="134"/>
      <c r="M98" s="214"/>
      <c r="N98" s="220"/>
      <c r="O98" s="214"/>
      <c r="Q98" s="214"/>
      <c r="S98" s="214"/>
      <c r="U98" s="214"/>
    </row>
    <row r="99" spans="2:21" ht="13.5" thickBot="1">
      <c r="B99" s="134"/>
      <c r="C99" s="215"/>
      <c r="E99" s="215"/>
      <c r="F99" s="134"/>
      <c r="G99" s="215"/>
      <c r="H99" s="134"/>
      <c r="I99" s="215"/>
      <c r="J99" s="134"/>
      <c r="K99" s="215"/>
      <c r="L99" s="134"/>
      <c r="M99" s="215"/>
      <c r="N99" s="220"/>
      <c r="O99" s="215"/>
      <c r="Q99" s="215"/>
      <c r="S99" s="215"/>
      <c r="U99" s="215"/>
    </row>
    <row r="103" spans="2:21">
      <c r="D103" s="62"/>
      <c r="E103" s="62"/>
      <c r="F103" s="62"/>
      <c r="H103" s="62"/>
      <c r="J103" s="62"/>
      <c r="K103" s="62"/>
      <c r="L103" s="62"/>
      <c r="M103" s="62"/>
      <c r="O103" s="62"/>
    </row>
    <row r="104" spans="2:21">
      <c r="D104" s="62"/>
      <c r="E104" s="62"/>
      <c r="G104" s="62"/>
      <c r="I104" s="62"/>
      <c r="J104" s="62"/>
      <c r="K104" s="62"/>
      <c r="L104" s="62"/>
      <c r="M104" s="62"/>
      <c r="O104" s="62"/>
    </row>
    <row r="105" spans="2:21">
      <c r="D105" s="62"/>
      <c r="E105" s="62"/>
      <c r="F105" s="62"/>
      <c r="H105" s="62"/>
      <c r="J105" s="62"/>
      <c r="K105" s="62"/>
      <c r="L105" s="62"/>
      <c r="M105" s="62"/>
      <c r="O105" s="62"/>
    </row>
    <row r="106" spans="2:21">
      <c r="D106" s="62"/>
      <c r="E106" s="62"/>
      <c r="F106" s="62"/>
      <c r="H106" s="62"/>
      <c r="J106" s="62"/>
      <c r="K106" s="62"/>
      <c r="L106" s="62"/>
      <c r="M106" s="62"/>
      <c r="O106" s="62"/>
    </row>
    <row r="107" spans="2:21">
      <c r="D107" s="62"/>
      <c r="E107" s="62"/>
      <c r="F107" s="62"/>
      <c r="H107" s="62"/>
      <c r="J107" s="62"/>
      <c r="K107" s="62"/>
      <c r="L107" s="62"/>
      <c r="M107" s="62"/>
      <c r="O107" s="62"/>
    </row>
    <row r="108" spans="2:21">
      <c r="D108" s="62"/>
      <c r="E108" s="62"/>
      <c r="F108" s="62"/>
      <c r="H108" s="62"/>
      <c r="J108" s="62"/>
      <c r="K108" s="62"/>
      <c r="L108" s="62"/>
      <c r="M108" s="62"/>
      <c r="O108" s="62"/>
    </row>
    <row r="109" spans="2:21">
      <c r="D109" s="62"/>
      <c r="E109" s="62"/>
      <c r="F109" s="62"/>
      <c r="H109" s="62"/>
      <c r="J109" s="62"/>
      <c r="K109" s="62"/>
      <c r="L109" s="62"/>
      <c r="M109" s="62"/>
      <c r="O109" s="62"/>
    </row>
    <row r="110" spans="2:21">
      <c r="D110" s="62"/>
      <c r="E110" s="62"/>
      <c r="F110" s="62"/>
      <c r="H110" s="62"/>
      <c r="J110" s="62"/>
      <c r="K110" s="62"/>
      <c r="L110" s="62"/>
      <c r="M110" s="62"/>
      <c r="O110" s="62"/>
    </row>
    <row r="111" spans="2:21">
      <c r="D111" s="62"/>
      <c r="E111" s="62"/>
      <c r="F111" s="62"/>
      <c r="H111" s="62"/>
      <c r="J111" s="62"/>
      <c r="K111" s="62"/>
      <c r="L111" s="62"/>
      <c r="M111" s="62"/>
      <c r="O111" s="62"/>
    </row>
    <row r="112" spans="2:21">
      <c r="D112" s="62"/>
      <c r="E112" s="62"/>
      <c r="F112" s="62"/>
      <c r="H112" s="62"/>
      <c r="J112" s="62"/>
      <c r="K112" s="62"/>
      <c r="L112" s="62"/>
      <c r="M112" s="62"/>
      <c r="O112" s="62"/>
    </row>
    <row r="113" spans="4:15">
      <c r="D113" s="62"/>
      <c r="E113" s="62"/>
      <c r="F113" s="62"/>
      <c r="H113" s="62"/>
      <c r="J113" s="62"/>
      <c r="K113" s="62"/>
      <c r="L113" s="62"/>
      <c r="M113" s="62"/>
      <c r="O113" s="62"/>
    </row>
  </sheetData>
  <mergeCells count="238">
    <mergeCell ref="O96:O99"/>
    <mergeCell ref="Q96:Q99"/>
    <mergeCell ref="S96:S99"/>
    <mergeCell ref="K96:K99"/>
    <mergeCell ref="L96:L99"/>
    <mergeCell ref="M96:M99"/>
    <mergeCell ref="N96:N99"/>
    <mergeCell ref="B96:B99"/>
    <mergeCell ref="C96:C99"/>
    <mergeCell ref="E96:E99"/>
    <mergeCell ref="F96:F99"/>
    <mergeCell ref="G96:G99"/>
    <mergeCell ref="H96:H99"/>
    <mergeCell ref="U96:U99"/>
    <mergeCell ref="I96:I99"/>
    <mergeCell ref="J96:J99"/>
    <mergeCell ref="B84:B91"/>
    <mergeCell ref="C84:C86"/>
    <mergeCell ref="E84:E88"/>
    <mergeCell ref="F84:F87"/>
    <mergeCell ref="G84:G88"/>
    <mergeCell ref="H84:H87"/>
    <mergeCell ref="I84:I88"/>
    <mergeCell ref="J84:J87"/>
    <mergeCell ref="K84:K88"/>
    <mergeCell ref="U84:U88"/>
    <mergeCell ref="J88:J89"/>
    <mergeCell ref="L88:L89"/>
    <mergeCell ref="N88:N89"/>
    <mergeCell ref="G91:G93"/>
    <mergeCell ref="I91:I93"/>
    <mergeCell ref="L84:L87"/>
    <mergeCell ref="M84:M86"/>
    <mergeCell ref="N84:N87"/>
    <mergeCell ref="O84:O88"/>
    <mergeCell ref="Q84:Q89"/>
    <mergeCell ref="S84:S89"/>
    <mergeCell ref="O71:O74"/>
    <mergeCell ref="P71:P73"/>
    <mergeCell ref="Q71:Q74"/>
    <mergeCell ref="S71:S74"/>
    <mergeCell ref="U71:U74"/>
    <mergeCell ref="A77:A80"/>
    <mergeCell ref="B77:B80"/>
    <mergeCell ref="C77:C80"/>
    <mergeCell ref="E77:E80"/>
    <mergeCell ref="G77:G80"/>
    <mergeCell ref="U77:U80"/>
    <mergeCell ref="I77:I80"/>
    <mergeCell ref="K77:K80"/>
    <mergeCell ref="M77:M80"/>
    <mergeCell ref="O77:O80"/>
    <mergeCell ref="Q77:Q80"/>
    <mergeCell ref="S77:S80"/>
    <mergeCell ref="A71:A74"/>
    <mergeCell ref="B71:B74"/>
    <mergeCell ref="C71:C74"/>
    <mergeCell ref="E71:E74"/>
    <mergeCell ref="G71:G74"/>
    <mergeCell ref="I71:I74"/>
    <mergeCell ref="K71:K74"/>
    <mergeCell ref="M71:M74"/>
    <mergeCell ref="A65:A68"/>
    <mergeCell ref="B65:B68"/>
    <mergeCell ref="S65:S66"/>
    <mergeCell ref="U65:U66"/>
    <mergeCell ref="C67:C68"/>
    <mergeCell ref="E67:E68"/>
    <mergeCell ref="I67:I68"/>
    <mergeCell ref="J67:J68"/>
    <mergeCell ref="K67:K68"/>
    <mergeCell ref="L67:L68"/>
    <mergeCell ref="O67:O68"/>
    <mergeCell ref="Q67:Q68"/>
    <mergeCell ref="J65:J66"/>
    <mergeCell ref="K65:K66"/>
    <mergeCell ref="L65:L66"/>
    <mergeCell ref="M65:M68"/>
    <mergeCell ref="O65:O66"/>
    <mergeCell ref="Q65:Q66"/>
    <mergeCell ref="C65:C66"/>
    <mergeCell ref="E65:E66"/>
    <mergeCell ref="G65:G68"/>
    <mergeCell ref="I65:I66"/>
    <mergeCell ref="S67:S68"/>
    <mergeCell ref="U67:U68"/>
    <mergeCell ref="Q55:Q58"/>
    <mergeCell ref="S55:S56"/>
    <mergeCell ref="U55:U58"/>
    <mergeCell ref="K56:K58"/>
    <mergeCell ref="O56:O58"/>
    <mergeCell ref="P56:P57"/>
    <mergeCell ref="L57:L58"/>
    <mergeCell ref="N57:N58"/>
    <mergeCell ref="S57:S58"/>
    <mergeCell ref="M58:M60"/>
    <mergeCell ref="M61:M62"/>
    <mergeCell ref="Q61:Q62"/>
    <mergeCell ref="K59:K62"/>
    <mergeCell ref="L59:L62"/>
    <mergeCell ref="N59:N62"/>
    <mergeCell ref="O59:O62"/>
    <mergeCell ref="P59:P62"/>
    <mergeCell ref="S59:S62"/>
    <mergeCell ref="U59:U61"/>
    <mergeCell ref="H55:H57"/>
    <mergeCell ref="I55:I57"/>
    <mergeCell ref="J55:J56"/>
    <mergeCell ref="L55:L56"/>
    <mergeCell ref="M55:M57"/>
    <mergeCell ref="N55:N56"/>
    <mergeCell ref="J57:J58"/>
    <mergeCell ref="H58:H59"/>
    <mergeCell ref="I58:I60"/>
    <mergeCell ref="J59:J62"/>
    <mergeCell ref="H60:H62"/>
    <mergeCell ref="I61:I62"/>
    <mergeCell ref="A55:A62"/>
    <mergeCell ref="B55:B62"/>
    <mergeCell ref="C55:C57"/>
    <mergeCell ref="E55:E56"/>
    <mergeCell ref="F55:F57"/>
    <mergeCell ref="G55:G57"/>
    <mergeCell ref="E57:E59"/>
    <mergeCell ref="C58:C60"/>
    <mergeCell ref="F58:F59"/>
    <mergeCell ref="G58:G59"/>
    <mergeCell ref="E60:E62"/>
    <mergeCell ref="F60:F62"/>
    <mergeCell ref="G60:G62"/>
    <mergeCell ref="C61:C62"/>
    <mergeCell ref="U45:U49"/>
    <mergeCell ref="O48:O49"/>
    <mergeCell ref="Q49:Q50"/>
    <mergeCell ref="I50:I52"/>
    <mergeCell ref="O50:O52"/>
    <mergeCell ref="K51:K52"/>
    <mergeCell ref="M51:M52"/>
    <mergeCell ref="Q51:Q52"/>
    <mergeCell ref="K45:K50"/>
    <mergeCell ref="M45:M50"/>
    <mergeCell ref="O45:O47"/>
    <mergeCell ref="P45:P48"/>
    <mergeCell ref="Q45:Q48"/>
    <mergeCell ref="S45:S47"/>
    <mergeCell ref="U50:U51"/>
    <mergeCell ref="A45:A52"/>
    <mergeCell ref="B45:B52"/>
    <mergeCell ref="C45:C50"/>
    <mergeCell ref="E45:E52"/>
    <mergeCell ref="G45:G52"/>
    <mergeCell ref="I45:I49"/>
    <mergeCell ref="C51:C52"/>
    <mergeCell ref="Q35:Q40"/>
    <mergeCell ref="S35:S38"/>
    <mergeCell ref="A35:A42"/>
    <mergeCell ref="B35:B42"/>
    <mergeCell ref="C41:C42"/>
    <mergeCell ref="C38:C40"/>
    <mergeCell ref="S48:S51"/>
    <mergeCell ref="U35:U38"/>
    <mergeCell ref="O37:O42"/>
    <mergeCell ref="P39:P42"/>
    <mergeCell ref="S39:S42"/>
    <mergeCell ref="U39:U42"/>
    <mergeCell ref="E41:E42"/>
    <mergeCell ref="Q41:Q42"/>
    <mergeCell ref="U31:U32"/>
    <mergeCell ref="C35:C37"/>
    <mergeCell ref="E35:E40"/>
    <mergeCell ref="G35:G42"/>
    <mergeCell ref="I35:I42"/>
    <mergeCell ref="K35:K42"/>
    <mergeCell ref="M35:M42"/>
    <mergeCell ref="O35:O36"/>
    <mergeCell ref="O25:O32"/>
    <mergeCell ref="Q25:Q26"/>
    <mergeCell ref="S25:S32"/>
    <mergeCell ref="U25:U28"/>
    <mergeCell ref="Q27:Q32"/>
    <mergeCell ref="C29:C32"/>
    <mergeCell ref="E29:E32"/>
    <mergeCell ref="I29:I32"/>
    <mergeCell ref="U29:U30"/>
    <mergeCell ref="M31:M32"/>
    <mergeCell ref="S19:S22"/>
    <mergeCell ref="U19:U22"/>
    <mergeCell ref="A25:A32"/>
    <mergeCell ref="B25:B32"/>
    <mergeCell ref="C25:C28"/>
    <mergeCell ref="E25:E28"/>
    <mergeCell ref="G25:G32"/>
    <mergeCell ref="I25:I28"/>
    <mergeCell ref="K25:K32"/>
    <mergeCell ref="M25:M30"/>
    <mergeCell ref="O15:O22"/>
    <mergeCell ref="Q15:Q18"/>
    <mergeCell ref="S15:S18"/>
    <mergeCell ref="U15:U18"/>
    <mergeCell ref="C18:C22"/>
    <mergeCell ref="E19:E22"/>
    <mergeCell ref="I19:I22"/>
    <mergeCell ref="K19:K22"/>
    <mergeCell ref="M19:M22"/>
    <mergeCell ref="Q19:Q22"/>
    <mergeCell ref="A15:A22"/>
    <mergeCell ref="B15:B22"/>
    <mergeCell ref="C15:C16"/>
    <mergeCell ref="E15:E18"/>
    <mergeCell ref="G15:G22"/>
    <mergeCell ref="I15:I18"/>
    <mergeCell ref="K15:K18"/>
    <mergeCell ref="M15:M18"/>
    <mergeCell ref="A5:A12"/>
    <mergeCell ref="B5:B12"/>
    <mergeCell ref="Q5:Q7"/>
    <mergeCell ref="S5:S10"/>
    <mergeCell ref="U5:U9"/>
    <mergeCell ref="P8:P11"/>
    <mergeCell ref="Q8:Q10"/>
    <mergeCell ref="C9:C12"/>
    <mergeCell ref="F9:F12"/>
    <mergeCell ref="H9:H12"/>
    <mergeCell ref="O9:O12"/>
    <mergeCell ref="U10:U11"/>
    <mergeCell ref="H5:H8"/>
    <mergeCell ref="I5:I12"/>
    <mergeCell ref="K5:K10"/>
    <mergeCell ref="M5:M12"/>
    <mergeCell ref="O5:O8"/>
    <mergeCell ref="P5:P7"/>
    <mergeCell ref="K11:K12"/>
    <mergeCell ref="C5:C8"/>
    <mergeCell ref="E5:E12"/>
    <mergeCell ref="F5:F8"/>
    <mergeCell ref="G5:G12"/>
    <mergeCell ref="Q11:Q12"/>
    <mergeCell ref="S11:S12"/>
  </mergeCells>
  <phoneticPr fontId="5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2"/>
  <sheetViews>
    <sheetView tabSelected="1" workbookViewId="0">
      <selection activeCell="E1" sqref="E1"/>
    </sheetView>
  </sheetViews>
  <sheetFormatPr defaultRowHeight="13.5"/>
  <cols>
    <col min="1" max="1" width="9" style="103"/>
    <col min="5" max="5" width="34.625" bestFit="1" customWidth="1"/>
  </cols>
  <sheetData>
    <row r="1" spans="1:6" ht="89.25">
      <c r="A1" s="103" t="s">
        <v>88</v>
      </c>
      <c r="C1" s="62"/>
      <c r="D1" s="62"/>
      <c r="E1" s="7" t="s">
        <v>307</v>
      </c>
      <c r="F1" s="62"/>
    </row>
    <row r="2" spans="1:6" ht="14.25" thickBot="1">
      <c r="C2" s="62"/>
      <c r="D2" s="62"/>
      <c r="E2" s="62"/>
      <c r="F2" s="62"/>
    </row>
    <row r="3" spans="1:6">
      <c r="C3" s="62"/>
      <c r="D3" s="62"/>
      <c r="E3" s="127" t="s">
        <v>300</v>
      </c>
      <c r="F3" s="62"/>
    </row>
    <row r="4" spans="1:6">
      <c r="C4" s="62"/>
      <c r="D4" s="62"/>
      <c r="E4" s="128"/>
      <c r="F4" s="62"/>
    </row>
    <row r="5" spans="1:6">
      <c r="A5" s="134">
        <v>0</v>
      </c>
      <c r="C5" s="62"/>
      <c r="D5" s="62"/>
      <c r="E5" s="128"/>
      <c r="F5" s="62"/>
    </row>
    <row r="6" spans="1:6">
      <c r="A6" s="134"/>
      <c r="C6" s="62"/>
      <c r="D6" s="62"/>
      <c r="E6" s="128"/>
      <c r="F6" s="62"/>
    </row>
    <row r="7" spans="1:6">
      <c r="A7" s="134"/>
      <c r="C7" s="62"/>
      <c r="D7" s="62"/>
      <c r="E7" s="128"/>
      <c r="F7" s="62"/>
    </row>
    <row r="8" spans="1:6">
      <c r="A8" s="134"/>
      <c r="C8" s="62"/>
      <c r="D8" s="62"/>
      <c r="E8" s="135" t="s">
        <v>299</v>
      </c>
      <c r="F8" s="62"/>
    </row>
    <row r="9" spans="1:6">
      <c r="A9" s="134"/>
      <c r="C9" s="62"/>
      <c r="D9" s="62"/>
      <c r="E9" s="135"/>
      <c r="F9" s="62"/>
    </row>
    <row r="10" spans="1:6">
      <c r="A10" s="134"/>
      <c r="C10" s="62"/>
      <c r="D10" s="62"/>
      <c r="E10" s="135"/>
      <c r="F10" s="62"/>
    </row>
    <row r="11" spans="1:6">
      <c r="A11" s="134"/>
      <c r="C11" s="62"/>
      <c r="D11" s="62"/>
      <c r="E11" s="62"/>
      <c r="F11" s="62"/>
    </row>
    <row r="12" spans="1:6">
      <c r="A12" s="134"/>
      <c r="C12" s="62"/>
      <c r="D12" s="62"/>
      <c r="E12" s="62"/>
      <c r="F12" s="62"/>
    </row>
    <row r="13" spans="1:6" ht="13.5" customHeight="1">
      <c r="C13" s="62"/>
      <c r="D13" s="62"/>
      <c r="E13" s="159" t="s">
        <v>295</v>
      </c>
      <c r="F13" s="62"/>
    </row>
    <row r="14" spans="1:6">
      <c r="C14" s="62"/>
      <c r="D14" s="62"/>
      <c r="E14" s="160"/>
      <c r="F14" s="62"/>
    </row>
    <row r="15" spans="1:6">
      <c r="A15" s="134">
        <v>1</v>
      </c>
      <c r="C15" s="62"/>
      <c r="D15" s="62"/>
      <c r="E15" s="160"/>
      <c r="F15" s="62"/>
    </row>
    <row r="16" spans="1:6" ht="14.25" thickBot="1">
      <c r="A16" s="134"/>
      <c r="C16" s="62"/>
      <c r="D16" s="62"/>
      <c r="E16" s="161"/>
      <c r="F16" s="62"/>
    </row>
    <row r="17" spans="1:6">
      <c r="A17" s="134"/>
      <c r="C17" s="62"/>
      <c r="D17" s="62"/>
      <c r="E17" s="162" t="s">
        <v>306</v>
      </c>
      <c r="F17" s="62"/>
    </row>
    <row r="18" spans="1:6">
      <c r="A18" s="134"/>
      <c r="C18" s="62"/>
      <c r="D18" s="62"/>
      <c r="E18" s="142"/>
      <c r="F18" s="62"/>
    </row>
    <row r="19" spans="1:6">
      <c r="A19" s="134"/>
      <c r="C19" s="62"/>
      <c r="D19" s="62"/>
      <c r="E19" s="142"/>
      <c r="F19" s="62"/>
    </row>
    <row r="20" spans="1:6">
      <c r="A20" s="134"/>
      <c r="C20" s="62"/>
      <c r="D20" s="62"/>
      <c r="E20" s="163"/>
      <c r="F20" s="62"/>
    </row>
    <row r="21" spans="1:6">
      <c r="A21" s="134"/>
      <c r="C21" s="62"/>
      <c r="D21" s="62"/>
      <c r="E21" s="62"/>
      <c r="F21" s="62"/>
    </row>
    <row r="22" spans="1:6">
      <c r="A22" s="134"/>
      <c r="C22" s="62"/>
      <c r="D22" s="62"/>
      <c r="E22" s="62"/>
      <c r="F22" s="62"/>
    </row>
    <row r="23" spans="1:6">
      <c r="C23" s="62"/>
      <c r="D23" s="62"/>
      <c r="E23" s="225" t="s">
        <v>294</v>
      </c>
      <c r="F23" s="62"/>
    </row>
    <row r="24" spans="1:6">
      <c r="C24" s="62"/>
      <c r="D24" s="62"/>
      <c r="E24" s="225"/>
      <c r="F24" s="62"/>
    </row>
    <row r="25" spans="1:6">
      <c r="A25" s="134">
        <v>2</v>
      </c>
      <c r="C25" s="62"/>
      <c r="D25" s="62"/>
      <c r="E25" s="225"/>
      <c r="F25" s="62"/>
    </row>
    <row r="26" spans="1:6" ht="13.5" customHeight="1">
      <c r="A26" s="134"/>
      <c r="C26" s="62"/>
      <c r="D26" s="62"/>
      <c r="E26" s="225"/>
      <c r="F26" s="62"/>
    </row>
    <row r="27" spans="1:6">
      <c r="A27" s="134"/>
      <c r="C27" s="62"/>
      <c r="D27" s="62"/>
      <c r="E27" s="225"/>
      <c r="F27" s="62"/>
    </row>
    <row r="28" spans="1:6">
      <c r="A28" s="134"/>
      <c r="C28" s="62"/>
      <c r="D28" s="62"/>
      <c r="E28" s="225"/>
      <c r="F28" s="62"/>
    </row>
    <row r="29" spans="1:6">
      <c r="A29" s="134"/>
      <c r="C29" s="62"/>
      <c r="D29" s="62"/>
      <c r="E29" s="225"/>
      <c r="F29" s="62"/>
    </row>
    <row r="30" spans="1:6">
      <c r="A30" s="134"/>
      <c r="C30" s="62"/>
      <c r="D30" s="62"/>
      <c r="E30" s="225"/>
      <c r="F30" s="62"/>
    </row>
    <row r="31" spans="1:6">
      <c r="A31" s="134"/>
      <c r="C31" s="62"/>
      <c r="D31" s="62"/>
      <c r="E31" s="62"/>
      <c r="F31" s="62"/>
    </row>
    <row r="32" spans="1:6">
      <c r="A32" s="134"/>
      <c r="C32" s="62"/>
      <c r="D32" s="62"/>
      <c r="E32" s="62"/>
      <c r="F32" s="62"/>
    </row>
    <row r="33" spans="1:6">
      <c r="C33" s="62"/>
      <c r="D33" s="62"/>
      <c r="E33" s="170" t="s">
        <v>304</v>
      </c>
      <c r="F33" s="62"/>
    </row>
    <row r="34" spans="1:6">
      <c r="C34" s="62"/>
      <c r="D34" s="62"/>
      <c r="E34" s="170"/>
      <c r="F34" s="62"/>
    </row>
    <row r="35" spans="1:6">
      <c r="A35" s="134">
        <v>3</v>
      </c>
      <c r="C35" s="62"/>
      <c r="D35" s="62"/>
      <c r="E35" s="170"/>
      <c r="F35" s="62"/>
    </row>
    <row r="36" spans="1:6" ht="14.25" customHeight="1">
      <c r="A36" s="134"/>
      <c r="C36" s="62"/>
      <c r="D36" s="62"/>
      <c r="E36" s="170"/>
      <c r="F36" s="62"/>
    </row>
    <row r="37" spans="1:6">
      <c r="A37" s="134"/>
      <c r="C37" s="62"/>
      <c r="D37" s="62"/>
      <c r="E37" s="170"/>
      <c r="F37" s="62"/>
    </row>
    <row r="38" spans="1:6">
      <c r="A38" s="134"/>
      <c r="C38" s="62"/>
      <c r="D38" s="62"/>
      <c r="E38" s="170"/>
      <c r="F38" s="62"/>
    </row>
    <row r="39" spans="1:6">
      <c r="A39" s="134"/>
      <c r="C39" s="62"/>
      <c r="D39" s="62"/>
      <c r="E39" s="170"/>
      <c r="F39" s="62"/>
    </row>
    <row r="40" spans="1:6">
      <c r="A40" s="134"/>
      <c r="C40" s="62"/>
      <c r="D40" s="62"/>
      <c r="E40" s="170"/>
      <c r="F40" s="62"/>
    </row>
    <row r="41" spans="1:6">
      <c r="A41" s="134"/>
      <c r="C41" s="62"/>
      <c r="D41" s="62"/>
      <c r="E41" s="62" t="s">
        <v>305</v>
      </c>
      <c r="F41" s="62"/>
    </row>
    <row r="42" spans="1:6">
      <c r="A42" s="134"/>
      <c r="C42" s="62"/>
      <c r="D42" s="62"/>
      <c r="E42" s="62"/>
      <c r="F42" s="62"/>
    </row>
    <row r="43" spans="1:6">
      <c r="C43" s="62"/>
      <c r="D43" s="62"/>
      <c r="E43" s="137" t="s">
        <v>303</v>
      </c>
      <c r="F43" s="62"/>
    </row>
    <row r="44" spans="1:6">
      <c r="C44" s="62"/>
      <c r="D44" s="62"/>
      <c r="E44" s="137"/>
      <c r="F44" s="62"/>
    </row>
    <row r="45" spans="1:6">
      <c r="A45" s="134">
        <v>4</v>
      </c>
      <c r="C45" s="62"/>
      <c r="D45" s="62"/>
      <c r="E45" s="137"/>
      <c r="F45" s="62"/>
    </row>
    <row r="46" spans="1:6" ht="13.5" customHeight="1">
      <c r="A46" s="134"/>
      <c r="C46" s="62"/>
      <c r="D46" s="62"/>
      <c r="E46" s="137"/>
      <c r="F46" s="62"/>
    </row>
    <row r="47" spans="1:6">
      <c r="A47" s="134"/>
      <c r="C47" s="62"/>
      <c r="D47" s="62"/>
      <c r="E47" s="137"/>
      <c r="F47" s="62"/>
    </row>
    <row r="48" spans="1:6">
      <c r="A48" s="134"/>
      <c r="C48" s="62"/>
      <c r="D48" s="62"/>
      <c r="E48" s="137"/>
      <c r="F48" s="62"/>
    </row>
    <row r="49" spans="1:6">
      <c r="A49" s="134"/>
      <c r="C49" s="62"/>
      <c r="D49" s="62"/>
      <c r="E49" s="195"/>
      <c r="F49" s="62"/>
    </row>
    <row r="50" spans="1:6">
      <c r="A50" s="134"/>
      <c r="C50" s="62"/>
      <c r="D50" s="62"/>
      <c r="E50" s="86" t="s">
        <v>302</v>
      </c>
      <c r="F50" s="62"/>
    </row>
    <row r="51" spans="1:6">
      <c r="A51" s="134"/>
      <c r="C51" s="62"/>
      <c r="D51" s="62"/>
      <c r="E51" s="62"/>
      <c r="F51" s="62"/>
    </row>
    <row r="52" spans="1:6">
      <c r="A52" s="134"/>
      <c r="C52" s="62"/>
      <c r="D52" s="62"/>
      <c r="E52" s="62"/>
      <c r="F52" s="62"/>
    </row>
    <row r="53" spans="1:6">
      <c r="C53" s="62"/>
      <c r="D53" s="62"/>
      <c r="E53" s="202" t="s">
        <v>301</v>
      </c>
      <c r="F53" s="62"/>
    </row>
    <row r="54" spans="1:6">
      <c r="C54" s="62"/>
      <c r="D54" s="62"/>
      <c r="E54" s="202"/>
      <c r="F54" s="62"/>
    </row>
    <row r="55" spans="1:6">
      <c r="A55" s="134">
        <v>5</v>
      </c>
      <c r="C55" s="62"/>
      <c r="D55" s="62"/>
      <c r="E55" s="202"/>
      <c r="F55" s="62"/>
    </row>
    <row r="56" spans="1:6" ht="14.25" customHeight="1">
      <c r="A56" s="134"/>
      <c r="C56" s="62"/>
      <c r="D56" s="62"/>
      <c r="E56" s="202"/>
      <c r="F56" s="62"/>
    </row>
    <row r="57" spans="1:6">
      <c r="A57" s="134"/>
      <c r="C57" s="62"/>
      <c r="D57" s="62"/>
      <c r="E57" s="202"/>
      <c r="F57" s="62"/>
    </row>
    <row r="58" spans="1:6">
      <c r="A58" s="134"/>
      <c r="C58" s="69"/>
      <c r="D58" s="69"/>
      <c r="E58" s="202"/>
      <c r="F58" s="69"/>
    </row>
    <row r="59" spans="1:6">
      <c r="A59" s="134"/>
      <c r="C59" s="69"/>
      <c r="D59" s="69"/>
      <c r="E59" s="202"/>
      <c r="F59" s="69"/>
    </row>
    <row r="60" spans="1:6">
      <c r="A60" s="134"/>
      <c r="C60" s="69"/>
      <c r="D60" s="69"/>
      <c r="E60" s="202"/>
      <c r="F60" s="69"/>
    </row>
    <row r="61" spans="1:6">
      <c r="A61" s="134"/>
      <c r="C61" s="62"/>
      <c r="D61" s="62"/>
      <c r="E61" s="62"/>
      <c r="F61" s="62"/>
    </row>
    <row r="62" spans="1:6" ht="14.25" thickBot="1">
      <c r="A62" s="134"/>
      <c r="C62" s="62"/>
      <c r="D62" s="62"/>
      <c r="E62" s="62"/>
      <c r="F62" s="62"/>
    </row>
    <row r="63" spans="1:6">
      <c r="C63" s="62"/>
      <c r="D63" s="62"/>
      <c r="E63" s="176"/>
      <c r="F63" s="62"/>
    </row>
    <row r="64" spans="1:6">
      <c r="C64" s="62"/>
      <c r="D64" s="62"/>
      <c r="E64" s="177"/>
      <c r="F64" s="62"/>
    </row>
    <row r="65" spans="1:6">
      <c r="A65" s="134">
        <v>6</v>
      </c>
      <c r="C65" s="62"/>
      <c r="D65" s="62"/>
      <c r="E65" s="223" t="s">
        <v>298</v>
      </c>
      <c r="F65" s="62"/>
    </row>
    <row r="66" spans="1:6" ht="14.25" customHeight="1" thickBot="1">
      <c r="A66" s="134"/>
      <c r="C66" s="62"/>
      <c r="D66" s="62"/>
      <c r="E66" s="224"/>
      <c r="F66" s="62"/>
    </row>
    <row r="67" spans="1:6">
      <c r="A67" s="134"/>
      <c r="C67" s="62"/>
      <c r="D67" s="62"/>
      <c r="E67" s="62"/>
      <c r="F67" s="62"/>
    </row>
    <row r="68" spans="1:6" ht="14.25" thickBot="1">
      <c r="A68" s="134"/>
      <c r="C68" s="62"/>
      <c r="D68" s="62"/>
      <c r="E68" s="62"/>
      <c r="F68" s="62"/>
    </row>
    <row r="69" spans="1:6">
      <c r="C69" s="62"/>
      <c r="D69" s="62"/>
      <c r="E69" s="208" t="s">
        <v>297</v>
      </c>
      <c r="F69" s="62"/>
    </row>
    <row r="70" spans="1:6">
      <c r="C70" s="62"/>
      <c r="D70" s="62"/>
      <c r="E70" s="135"/>
      <c r="F70" s="62"/>
    </row>
    <row r="71" spans="1:6">
      <c r="A71" s="134">
        <v>7</v>
      </c>
      <c r="C71" s="62"/>
      <c r="D71" s="62"/>
      <c r="E71" s="135"/>
      <c r="F71" s="62"/>
    </row>
    <row r="72" spans="1:6" ht="14.25" thickBot="1">
      <c r="A72" s="134"/>
      <c r="C72" s="62"/>
      <c r="D72" s="62"/>
      <c r="E72" s="136"/>
      <c r="F72" s="62"/>
    </row>
    <row r="73" spans="1:6">
      <c r="A73" s="134"/>
      <c r="C73" s="62"/>
      <c r="D73" s="62"/>
      <c r="E73" s="104"/>
      <c r="F73" s="62"/>
    </row>
    <row r="74" spans="1:6" ht="14.25" thickBot="1">
      <c r="A74" s="134"/>
      <c r="C74" s="62"/>
      <c r="D74" s="62"/>
      <c r="E74" s="104"/>
      <c r="F74" s="62"/>
    </row>
    <row r="75" spans="1:6">
      <c r="C75" s="62"/>
      <c r="D75" s="62"/>
      <c r="E75" s="210" t="s">
        <v>181</v>
      </c>
      <c r="F75" s="62"/>
    </row>
    <row r="76" spans="1:6" ht="13.5" customHeight="1">
      <c r="C76" s="62"/>
      <c r="D76" s="62"/>
      <c r="E76" s="211"/>
      <c r="F76" s="62"/>
    </row>
    <row r="77" spans="1:6">
      <c r="A77" s="134">
        <v>8</v>
      </c>
      <c r="C77" s="62"/>
      <c r="D77" s="62"/>
      <c r="E77" s="211"/>
      <c r="F77" s="62"/>
    </row>
    <row r="78" spans="1:6" ht="14.25" thickBot="1">
      <c r="A78" s="134"/>
      <c r="C78" s="62"/>
      <c r="D78" s="62"/>
      <c r="E78" s="212"/>
      <c r="F78" s="62"/>
    </row>
    <row r="79" spans="1:6">
      <c r="A79" s="134"/>
      <c r="C79" s="62"/>
      <c r="D79" s="62"/>
      <c r="E79" s="62"/>
      <c r="F79" s="62"/>
    </row>
    <row r="80" spans="1:6" ht="13.5" customHeight="1">
      <c r="A80" s="134"/>
      <c r="C80" s="62"/>
      <c r="D80" s="62"/>
      <c r="E80" s="62"/>
      <c r="F80" s="62"/>
    </row>
    <row r="81" spans="3:6" ht="14.25" thickBot="1">
      <c r="C81" s="62"/>
      <c r="D81" s="62"/>
      <c r="E81" s="62"/>
      <c r="F81" s="62"/>
    </row>
    <row r="82" spans="3:6">
      <c r="C82" s="62"/>
      <c r="D82" s="62"/>
      <c r="E82" s="217" t="s">
        <v>185</v>
      </c>
      <c r="F82" s="62"/>
    </row>
    <row r="83" spans="3:6">
      <c r="C83" s="62"/>
      <c r="D83" s="62"/>
      <c r="E83" s="218"/>
      <c r="F83" s="62"/>
    </row>
    <row r="84" spans="3:6">
      <c r="C84" s="62"/>
      <c r="D84" s="62"/>
      <c r="E84" s="218"/>
      <c r="F84" s="62"/>
    </row>
    <row r="85" spans="3:6">
      <c r="C85" s="62"/>
      <c r="D85" s="62"/>
      <c r="E85" s="218"/>
      <c r="F85" s="62"/>
    </row>
    <row r="86" spans="3:6">
      <c r="C86" s="62"/>
      <c r="D86" s="62"/>
      <c r="E86" s="218"/>
      <c r="F86" s="62"/>
    </row>
    <row r="87" spans="3:6">
      <c r="C87" s="62"/>
      <c r="D87" s="62"/>
      <c r="E87" s="105" t="s">
        <v>193</v>
      </c>
      <c r="F87" s="62"/>
    </row>
    <row r="88" spans="3:6">
      <c r="C88" s="62"/>
      <c r="D88" s="62"/>
      <c r="E88" s="105" t="s">
        <v>199</v>
      </c>
      <c r="F88" s="62"/>
    </row>
    <row r="89" spans="3:6" ht="14.25" thickBot="1">
      <c r="C89" s="62"/>
      <c r="D89" s="62"/>
      <c r="E89" s="76" t="s">
        <v>200</v>
      </c>
      <c r="F89" s="62"/>
    </row>
    <row r="90" spans="3:6">
      <c r="C90" s="62"/>
      <c r="D90" s="62"/>
      <c r="E90" s="62"/>
      <c r="F90" s="62"/>
    </row>
    <row r="91" spans="3:6">
      <c r="C91" s="62"/>
      <c r="D91" s="62"/>
      <c r="E91" s="62"/>
      <c r="F91" s="62"/>
    </row>
    <row r="92" spans="3:6">
      <c r="C92" s="62"/>
      <c r="D92" s="62"/>
      <c r="E92" s="62"/>
      <c r="F92" s="62"/>
    </row>
    <row r="93" spans="3:6" ht="14.25" thickBot="1">
      <c r="C93" s="62"/>
      <c r="D93" s="62"/>
      <c r="E93" s="104"/>
      <c r="F93" s="62"/>
    </row>
    <row r="94" spans="3:6">
      <c r="C94" s="62"/>
      <c r="D94" s="62"/>
      <c r="E94" s="213" t="s">
        <v>205</v>
      </c>
      <c r="F94" s="62"/>
    </row>
    <row r="95" spans="3:6">
      <c r="C95" s="62"/>
      <c r="D95" s="62"/>
      <c r="E95" s="214"/>
      <c r="F95" s="62"/>
    </row>
    <row r="96" spans="3:6">
      <c r="C96" s="62"/>
      <c r="D96" s="62"/>
      <c r="E96" s="214"/>
      <c r="F96" s="62"/>
    </row>
    <row r="97" spans="3:6" ht="14.25" thickBot="1">
      <c r="C97" s="62"/>
      <c r="D97" s="62"/>
      <c r="E97" s="215"/>
      <c r="F97" s="62"/>
    </row>
    <row r="98" spans="3:6">
      <c r="C98" s="62"/>
      <c r="D98" s="62"/>
      <c r="E98" s="62"/>
      <c r="F98" s="62"/>
    </row>
    <row r="99" spans="3:6">
      <c r="C99" s="62"/>
      <c r="D99" s="62"/>
      <c r="E99" s="62"/>
      <c r="F99" s="62"/>
    </row>
    <row r="100" spans="3:6">
      <c r="C100" s="62"/>
      <c r="D100" s="62"/>
      <c r="E100" s="62"/>
      <c r="F100" s="62"/>
    </row>
    <row r="101" spans="3:6">
      <c r="C101" s="62"/>
      <c r="D101" s="62"/>
      <c r="E101" s="62"/>
      <c r="F101" s="62"/>
    </row>
    <row r="102" spans="3:6">
      <c r="C102" s="62"/>
      <c r="D102" s="62"/>
      <c r="E102" s="62"/>
      <c r="F102" s="62"/>
    </row>
  </sheetData>
  <mergeCells count="23">
    <mergeCell ref="A65:A68"/>
    <mergeCell ref="A71:A74"/>
    <mergeCell ref="A77:A80"/>
    <mergeCell ref="A5:A12"/>
    <mergeCell ref="A15:A22"/>
    <mergeCell ref="A25:A32"/>
    <mergeCell ref="A35:A42"/>
    <mergeCell ref="A45:A52"/>
    <mergeCell ref="A55:A62"/>
    <mergeCell ref="E53:E60"/>
    <mergeCell ref="E8:E10"/>
    <mergeCell ref="E23:E30"/>
    <mergeCell ref="E33:E40"/>
    <mergeCell ref="E43:E49"/>
    <mergeCell ref="E94:E97"/>
    <mergeCell ref="E63:E64"/>
    <mergeCell ref="E65:E66"/>
    <mergeCell ref="E69:E72"/>
    <mergeCell ref="E75:E78"/>
    <mergeCell ref="E82:E86"/>
    <mergeCell ref="E3:E7"/>
    <mergeCell ref="E13:E16"/>
    <mergeCell ref="E17:E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NexthopResource</vt:lpstr>
      <vt:lpstr>Profile</vt:lpstr>
      <vt:lpstr>FTM Profile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2013-05-17T07:11:31Z</dcterms:modified>
</cp:coreProperties>
</file>