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<sst xmlns="http://schemas.openxmlformats.org/spreadsheetml/2006/main" count="162" uniqueCount="114">
  <si>
    <t>模型</t>
  </si>
  <si>
    <t>数据</t>
  </si>
  <si>
    <t>参数</t>
  </si>
  <si>
    <r>
      <t xml:space="preserve">召回率</t>
    </r>
    <r>
      <rPr>
        <b val="true"/>
        <sz val="11"/>
        <color rgb="FF000000"/>
        <rFont val="宋体"/>
        <family val="2"/>
        <charset val="1"/>
      </rPr>
      <t xml:space="preserve">1
</t>
    </r>
    <r>
      <rPr>
        <sz val="11"/>
        <color rgb="FF000000"/>
        <rFont val="宋体"/>
        <family val="2"/>
        <charset val="1"/>
      </rPr>
      <t xml:space="preserve">(</t>
    </r>
    <r>
      <rPr>
        <sz val="9"/>
        <color rgb="FF000000"/>
        <rFont val="Droid Sans Fallback"/>
        <family val="2"/>
        <charset val="1"/>
      </rPr>
      <t xml:space="preserve">正确检测</t>
    </r>
    <r>
      <rPr>
        <sz val="9"/>
        <color rgb="FF000000"/>
        <rFont val="宋体"/>
        <family val="2"/>
        <charset val="1"/>
      </rPr>
      <t xml:space="preserve">/405)</t>
    </r>
  </si>
  <si>
    <r>
      <t xml:space="preserve">准确率</t>
    </r>
    <r>
      <rPr>
        <b val="true"/>
        <sz val="11"/>
        <color rgb="FF000000"/>
        <rFont val="宋体"/>
        <family val="2"/>
        <charset val="1"/>
      </rPr>
      <t xml:space="preserve">1
</t>
    </r>
    <r>
      <rPr>
        <sz val="9"/>
        <color rgb="FF000000"/>
        <rFont val="宋体"/>
        <family val="2"/>
        <charset val="1"/>
      </rPr>
      <t xml:space="preserve">(</t>
    </r>
    <r>
      <rPr>
        <sz val="9"/>
        <color rgb="FF000000"/>
        <rFont val="Droid Sans Fallback"/>
        <family val="2"/>
        <charset val="1"/>
      </rPr>
      <t xml:space="preserve">正确检测</t>
    </r>
    <r>
      <rPr>
        <sz val="9"/>
        <color rgb="FF000000"/>
        <rFont val="宋体"/>
        <family val="2"/>
        <charset val="1"/>
      </rPr>
      <t xml:space="preserve">/</t>
    </r>
    <r>
      <rPr>
        <sz val="9"/>
        <color rgb="FF000000"/>
        <rFont val="Droid Sans Fallback"/>
        <family val="2"/>
        <charset val="1"/>
      </rPr>
      <t xml:space="preserve">所有检测</t>
    </r>
    <r>
      <rPr>
        <sz val="9"/>
        <color rgb="FF000000"/>
        <rFont val="宋体"/>
        <family val="2"/>
        <charset val="1"/>
      </rPr>
      <t xml:space="preserve">)</t>
    </r>
  </si>
  <si>
    <t>准确率2</t>
  </si>
  <si>
    <r>
      <t xml:space="preserve">误报率</t>
    </r>
    <r>
      <rPr>
        <b val="true"/>
        <sz val="11"/>
        <color rgb="FF000000"/>
        <rFont val="宋体"/>
        <family val="2"/>
        <charset val="1"/>
      </rPr>
      <t xml:space="preserve">2
</t>
    </r>
    <r>
      <rPr>
        <sz val="9"/>
        <color rgb="FF000000"/>
        <rFont val="Droid Sans Fallback"/>
        <family val="2"/>
        <charset val="1"/>
      </rPr>
      <t xml:space="preserve">误检数</t>
    </r>
    <r>
      <rPr>
        <sz val="9"/>
        <color rgb="FF000000"/>
        <rFont val="宋体"/>
        <family val="2"/>
        <charset val="1"/>
      </rPr>
      <t xml:space="preserve">/1000
</t>
    </r>
    <r>
      <rPr>
        <sz val="9"/>
        <color rgb="FF000000"/>
        <rFont val="Droid Sans Fallback"/>
        <family val="2"/>
        <charset val="1"/>
      </rPr>
      <t xml:space="preserve">（准确率</t>
    </r>
    <r>
      <rPr>
        <sz val="9"/>
        <color rgb="FF000000"/>
        <rFont val="宋体"/>
        <family val="2"/>
        <charset val="1"/>
      </rPr>
      <t xml:space="preserve">2=1-</t>
    </r>
    <r>
      <rPr>
        <sz val="9"/>
        <color rgb="FF000000"/>
        <rFont val="Droid Sans Fallback"/>
        <family val="2"/>
        <charset val="1"/>
      </rPr>
      <t xml:space="preserve">误报率</t>
    </r>
    <r>
      <rPr>
        <sz val="9"/>
        <color rgb="FF000000"/>
        <rFont val="宋体"/>
        <family val="2"/>
        <charset val="1"/>
      </rPr>
      <t xml:space="preserve">2</t>
    </r>
    <r>
      <rPr>
        <sz val="9"/>
        <color rgb="FF000000"/>
        <rFont val="Droid Sans Fallback"/>
        <family val="2"/>
        <charset val="1"/>
      </rPr>
      <t xml:space="preserve">）</t>
    </r>
  </si>
  <si>
    <r>
      <t xml:space="preserve">f1
</t>
    </r>
    <r>
      <rPr>
        <sz val="9"/>
        <color rgb="FF000000"/>
        <rFont val="宋体"/>
        <family val="2"/>
        <charset val="1"/>
      </rPr>
      <t xml:space="preserve">2*</t>
    </r>
    <r>
      <rPr>
        <sz val="9"/>
        <color rgb="FF000000"/>
        <rFont val="Droid Sans Fallback"/>
        <family val="2"/>
        <charset val="1"/>
      </rPr>
      <t xml:space="preserve">召回率</t>
    </r>
    <r>
      <rPr>
        <sz val="9"/>
        <color rgb="FF000000"/>
        <rFont val="宋体"/>
        <family val="2"/>
        <charset val="1"/>
      </rPr>
      <t xml:space="preserve">1*</t>
    </r>
    <r>
      <rPr>
        <sz val="9"/>
        <color rgb="FF000000"/>
        <rFont val="Droid Sans Fallback"/>
        <family val="2"/>
        <charset val="1"/>
      </rPr>
      <t xml:space="preserve">准确率</t>
    </r>
    <r>
      <rPr>
        <sz val="9"/>
        <color rgb="FF000000"/>
        <rFont val="宋体"/>
        <family val="2"/>
        <charset val="1"/>
      </rPr>
      <t xml:space="preserve">1/</t>
    </r>
    <r>
      <rPr>
        <sz val="9"/>
        <color rgb="FF000000"/>
        <rFont val="Droid Sans Fallback"/>
        <family val="2"/>
        <charset val="1"/>
      </rPr>
      <t xml:space="preserve">（召回率</t>
    </r>
    <r>
      <rPr>
        <sz val="9"/>
        <color rgb="FF000000"/>
        <rFont val="宋体"/>
        <family val="2"/>
        <charset val="1"/>
      </rPr>
      <t xml:space="preserve">1+</t>
    </r>
    <r>
      <rPr>
        <sz val="9"/>
        <color rgb="FF000000"/>
        <rFont val="Droid Sans Fallback"/>
        <family val="2"/>
        <charset val="1"/>
      </rPr>
      <t xml:space="preserve">准确率</t>
    </r>
    <r>
      <rPr>
        <sz val="9"/>
        <color rgb="FF000000"/>
        <rFont val="宋体"/>
        <family val="2"/>
        <charset val="1"/>
      </rPr>
      <t xml:space="preserve">1</t>
    </r>
    <r>
      <rPr>
        <sz val="9"/>
        <color rgb="FF000000"/>
        <rFont val="Droid Sans Fallback"/>
        <family val="2"/>
        <charset val="1"/>
      </rPr>
      <t xml:space="preserve">）</t>
    </r>
  </si>
  <si>
    <r>
      <t xml:space="preserve">f1
</t>
    </r>
    <r>
      <rPr>
        <sz val="9"/>
        <color rgb="FF000000"/>
        <rFont val="宋体"/>
        <family val="2"/>
        <charset val="1"/>
      </rPr>
      <t xml:space="preserve">2*</t>
    </r>
    <r>
      <rPr>
        <sz val="9"/>
        <color rgb="FF000000"/>
        <rFont val="Droid Sans Fallback"/>
        <family val="2"/>
        <charset val="1"/>
      </rPr>
      <t xml:space="preserve">召回率</t>
    </r>
    <r>
      <rPr>
        <sz val="9"/>
        <color rgb="FF000000"/>
        <rFont val="宋体"/>
        <family val="2"/>
        <charset val="1"/>
      </rPr>
      <t xml:space="preserve">1*</t>
    </r>
    <r>
      <rPr>
        <sz val="9"/>
        <color rgb="FF000000"/>
        <rFont val="Droid Sans Fallback"/>
        <family val="2"/>
        <charset val="1"/>
      </rPr>
      <t xml:space="preserve">准确率</t>
    </r>
    <r>
      <rPr>
        <sz val="9"/>
        <color rgb="FF000000"/>
        <rFont val="宋体"/>
        <family val="2"/>
        <charset val="1"/>
      </rPr>
      <t xml:space="preserve">2/</t>
    </r>
    <r>
      <rPr>
        <sz val="9"/>
        <color rgb="FF000000"/>
        <rFont val="Droid Sans Fallback"/>
        <family val="2"/>
        <charset val="1"/>
      </rPr>
      <t xml:space="preserve">（召回率</t>
    </r>
    <r>
      <rPr>
        <sz val="9"/>
        <color rgb="FF000000"/>
        <rFont val="宋体"/>
        <family val="2"/>
        <charset val="1"/>
      </rPr>
      <t xml:space="preserve">1+</t>
    </r>
    <r>
      <rPr>
        <sz val="9"/>
        <color rgb="FF000000"/>
        <rFont val="Droid Sans Fallback"/>
        <family val="2"/>
        <charset val="1"/>
      </rPr>
      <t xml:space="preserve">准确率</t>
    </r>
    <r>
      <rPr>
        <sz val="9"/>
        <color rgb="FF000000"/>
        <rFont val="宋体"/>
        <family val="2"/>
        <charset val="1"/>
      </rPr>
      <t xml:space="preserve">2</t>
    </r>
    <r>
      <rPr>
        <sz val="9"/>
        <color rgb="FF000000"/>
        <rFont val="Droid Sans Fallback"/>
        <family val="2"/>
        <charset val="1"/>
      </rPr>
      <t xml:space="preserve">）</t>
    </r>
  </si>
  <si>
    <t>测试集1所有检测</t>
  </si>
  <si>
    <t>正确检测</t>
  </si>
  <si>
    <r>
      <t xml:space="preserve">错误检测</t>
    </r>
    <r>
      <rPr>
        <sz val="9"/>
        <color rgb="FF000000"/>
        <rFont val="宋体"/>
        <family val="2"/>
        <charset val="1"/>
      </rPr>
      <t xml:space="preserve">1</t>
    </r>
  </si>
  <si>
    <r>
      <t xml:space="preserve">测试集2错误检测</t>
    </r>
    <r>
      <rPr>
        <sz val="9"/>
        <color rgb="FF000000"/>
        <rFont val="宋体"/>
        <family val="2"/>
        <charset val="1"/>
      </rPr>
      <t xml:space="preserve">2</t>
    </r>
  </si>
  <si>
    <t>性能比较f1
(基础模型)</t>
  </si>
  <si>
    <t>位置</t>
  </si>
  <si>
    <t>train_20180813_3</t>
  </si>
  <si>
    <t>清洗数据前所有训练数据，基础模型</t>
  </si>
  <si>
    <r>
      <t xml:space="preserve">测试</t>
    </r>
    <r>
      <rPr>
        <sz val="11"/>
        <color rgb="FF000000"/>
        <rFont val="宋体"/>
        <family val="2"/>
        <charset val="1"/>
      </rPr>
      <t xml:space="preserve">thresh=0.5</t>
    </r>
  </si>
  <si>
    <t>基础模型</t>
  </si>
  <si>
    <t>dev@10.0.12.147:/home/dev/fingerData/zh/fingertrain</t>
  </si>
  <si>
    <t>train_s1.0_300_detect</t>
  </si>
  <si>
    <t>清洗数据前所有训练数据，mobilenet_1.0，检测模型</t>
  </si>
  <si>
    <t>利用1.0scale的基础模型，召回率有明显提升9.4%，说明模型越大性能越好</t>
  </si>
  <si>
    <t>alg@10.0.12.148:/home/alg/fingerData/trian</t>
  </si>
  <si>
    <t>train_inception_v2</t>
  </si>
  <si>
    <t>清洗数据前所有训练数据，更换基础模型</t>
  </si>
  <si>
    <t>更大的基础模型，性能提升明显</t>
  </si>
  <si>
    <t>train_s0.25_280</t>
  </si>
  <si>
    <t>清洗数据前所有训练数据，尺度缩小</t>
  </si>
  <si>
    <t>为了速度，降低尺度，性能影响不大</t>
  </si>
  <si>
    <t>train_s0.25_280_5</t>
  </si>
  <si>
    <t>清洗数据前所有训练数据，特征层数5</t>
  </si>
  <si>
    <t>为了速度，减少特征层数，但不影响性能前提下，速度提升不大</t>
  </si>
  <si>
    <t>train_s0.25_280_d13</t>
  </si>
  <si>
    <r>
      <t xml:space="preserve">训练数据：</t>
    </r>
    <r>
      <rPr>
        <sz val="11"/>
        <color rgb="FF000000"/>
        <rFont val="宋体"/>
        <family val="2"/>
        <charset val="1"/>
      </rPr>
      <t xml:space="preserve">dataset13+14+neg</t>
    </r>
  </si>
  <si>
    <t>发现自己标注数据不准确，所以仅采用准确数据，召回率降低</t>
  </si>
  <si>
    <t>train_s0.25_280_d13_dr</t>
  </si>
  <si>
    <r>
      <t xml:space="preserve">训练数据：</t>
    </r>
    <r>
      <rPr>
        <sz val="11"/>
        <color rgb="FF000000"/>
        <rFont val="宋体"/>
        <family val="2"/>
        <charset val="1"/>
      </rPr>
      <t xml:space="preserve">dataset13+14+neg</t>
    </r>
    <r>
      <rPr>
        <sz val="11"/>
        <color rgb="FF000000"/>
        <rFont val="Droid Sans Fallback"/>
        <family val="2"/>
        <charset val="1"/>
      </rPr>
      <t xml:space="preserve">，
</t>
    </r>
    <r>
      <rPr>
        <sz val="11"/>
        <color rgb="FF000000"/>
        <rFont val="宋体"/>
        <family val="2"/>
        <charset val="1"/>
      </rPr>
      <t xml:space="preserve">Random_pixel_value_scale</t>
    </r>
    <r>
      <rPr>
        <sz val="11"/>
        <color rgb="FF000000"/>
        <rFont val="Droid Sans Fallback"/>
        <family val="2"/>
        <charset val="1"/>
      </rPr>
      <t xml:space="preserve">：</t>
    </r>
    <r>
      <rPr>
        <sz val="11"/>
        <color rgb="FF000000"/>
        <rFont val="宋体"/>
        <family val="2"/>
        <charset val="1"/>
      </rPr>
      <t xml:space="preserve">0.99-1.01</t>
    </r>
  </si>
  <si>
    <t>增加了数据处理，发现测试阈值变换对性能有影响，但实际测试时为了方便还是采用的固定阈值。</t>
  </si>
  <si>
    <r>
      <t xml:space="preserve">测试</t>
    </r>
    <r>
      <rPr>
        <sz val="11"/>
        <color rgb="FF000000"/>
        <rFont val="宋体"/>
        <family val="2"/>
        <charset val="1"/>
      </rPr>
      <t xml:space="preserve">thresh=0.4</t>
    </r>
  </si>
  <si>
    <r>
      <t xml:space="preserve">测试</t>
    </r>
    <r>
      <rPr>
        <sz val="11"/>
        <color rgb="FF000000"/>
        <rFont val="宋体"/>
        <family val="2"/>
        <charset val="1"/>
      </rPr>
      <t xml:space="preserve">thresh=0.3</t>
    </r>
  </si>
  <si>
    <t>train_s0.25_280_d13_1sel</t>
  </si>
  <si>
    <r>
      <t xml:space="preserve">训练数据：</t>
    </r>
    <r>
      <rPr>
        <sz val="11"/>
        <color rgb="FF000000"/>
        <rFont val="宋体"/>
        <family val="2"/>
        <charset val="1"/>
      </rPr>
      <t xml:space="preserve">dataset13+14+neg+1_sel</t>
    </r>
  </si>
  <si>
    <t>数据清洗（重新标注数据），增加dataset1，和上面相比，准确率有提升</t>
  </si>
  <si>
    <t>train_s0.25_280_d13_dr1</t>
  </si>
  <si>
    <r>
      <t xml:space="preserve">训练数据：</t>
    </r>
    <r>
      <rPr>
        <sz val="11"/>
        <color rgb="FF000000"/>
        <rFont val="宋体"/>
        <family val="2"/>
        <charset val="1"/>
      </rPr>
      <t xml:space="preserve">dataset13+14+neg</t>
    </r>
    <r>
      <rPr>
        <sz val="11"/>
        <color rgb="FF000000"/>
        <rFont val="Droid Sans Fallback"/>
        <family val="2"/>
        <charset val="1"/>
      </rPr>
      <t xml:space="preserve">，
</t>
    </r>
    <r>
      <rPr>
        <sz val="11"/>
        <color rgb="FF000000"/>
        <rFont val="宋体"/>
        <family val="2"/>
        <charset val="1"/>
      </rPr>
      <t xml:space="preserve">Brightness</t>
    </r>
    <r>
      <rPr>
        <sz val="11"/>
        <color rgb="FF000000"/>
        <rFont val="Droid Sans Fallback"/>
        <family val="2"/>
        <charset val="1"/>
      </rPr>
      <t xml:space="preserve">：</t>
    </r>
    <r>
      <rPr>
        <sz val="11"/>
        <color rgb="FF000000"/>
        <rFont val="宋体"/>
        <family val="2"/>
        <charset val="1"/>
      </rPr>
      <t xml:space="preserve">0.05</t>
    </r>
  </si>
  <si>
    <t>增加brightness变换对性能没有提升，略下降</t>
  </si>
  <si>
    <t>train_s0.25_280_t2</t>
  </si>
  <si>
    <r>
      <t xml:space="preserve">训练数据：</t>
    </r>
    <r>
      <rPr>
        <sz val="11"/>
        <color rgb="FF000000"/>
        <rFont val="宋体"/>
        <family val="2"/>
        <charset val="1"/>
      </rPr>
      <t xml:space="preserve">dataset13+14+neg+1_sel</t>
    </r>
    <r>
      <rPr>
        <sz val="11"/>
        <color rgb="FF000000"/>
        <rFont val="Droid Sans Fallback"/>
        <family val="2"/>
        <charset val="1"/>
      </rPr>
      <t xml:space="preserve">，
</t>
    </r>
    <r>
      <rPr>
        <sz val="11"/>
        <color rgb="FF000000"/>
        <rFont val="宋体"/>
        <family val="2"/>
        <charset val="1"/>
      </rPr>
      <t xml:space="preserve">random_pixel_valuel</t>
    </r>
    <r>
      <rPr>
        <sz val="11"/>
        <color rgb="FF000000"/>
        <rFont val="Droid Sans Fallback"/>
        <family val="2"/>
        <charset val="1"/>
      </rPr>
      <t xml:space="preserve">：</t>
    </r>
    <r>
      <rPr>
        <sz val="11"/>
        <color rgb="FF000000"/>
        <rFont val="宋体"/>
        <family val="2"/>
        <charset val="1"/>
      </rPr>
      <t xml:space="preserve">0.99-1.01</t>
    </r>
  </si>
  <si>
    <t>证明Random_pixel_value能提升召回率</t>
  </si>
  <si>
    <t>train_s0.25_280_t1</t>
  </si>
  <si>
    <r>
      <t xml:space="preserve">训练数据：</t>
    </r>
    <r>
      <rPr>
        <sz val="11"/>
        <color rgb="FF000000"/>
        <rFont val="宋体"/>
        <family val="2"/>
        <charset val="1"/>
      </rPr>
      <t xml:space="preserve">dataset13+14+neg+1_sel</t>
    </r>
    <r>
      <rPr>
        <sz val="11"/>
        <color rgb="FF000000"/>
        <rFont val="Droid Sans Fallback"/>
        <family val="2"/>
        <charset val="1"/>
      </rPr>
      <t xml:space="preserve">，
</t>
    </r>
    <r>
      <rPr>
        <sz val="11"/>
        <color rgb="FF000000"/>
        <rFont val="宋体"/>
        <family val="2"/>
        <charset val="1"/>
      </rPr>
      <t xml:space="preserve">random_pixel_valuel</t>
    </r>
    <r>
      <rPr>
        <sz val="11"/>
        <color rgb="FF000000"/>
        <rFont val="Droid Sans Fallback"/>
        <family val="2"/>
        <charset val="1"/>
      </rPr>
      <t xml:space="preserve">：</t>
    </r>
    <r>
      <rPr>
        <sz val="11"/>
        <color rgb="FF000000"/>
        <rFont val="宋体"/>
        <family val="2"/>
        <charset val="1"/>
      </rPr>
      <t xml:space="preserve">0.99-1.01
Brightness</t>
    </r>
    <r>
      <rPr>
        <sz val="11"/>
        <color rgb="FF000000"/>
        <rFont val="Droid Sans Fallback"/>
        <family val="2"/>
        <charset val="1"/>
      </rPr>
      <t xml:space="preserve">：</t>
    </r>
    <r>
      <rPr>
        <sz val="11"/>
        <color rgb="FF000000"/>
        <rFont val="宋体"/>
        <family val="2"/>
        <charset val="1"/>
      </rPr>
      <t xml:space="preserve">0.05</t>
    </r>
  </si>
  <si>
    <t>证明brightness变换对性能没有提升</t>
  </si>
  <si>
    <t>train_s0.25_300</t>
  </si>
  <si>
    <t>全部数据（修改错误标注），正负样本比1:3</t>
  </si>
  <si>
    <t>Thresh=0.5</t>
  </si>
  <si>
    <t>和基础模型比，准确率略下降</t>
  </si>
  <si>
    <t>alg@10.0.12.148:/home/alg/fingerData/train</t>
  </si>
  <si>
    <t>train_s0.25_300_quant</t>
  </si>
  <si>
    <t>全部数据（修改错误标注），量化，batch_size:48,20w，cos learning rate（下同）</t>
  </si>
  <si>
    <t>量化有效提升了召回率，近10%，但缺少HNM，准确率下降</t>
  </si>
  <si>
    <t>train_s0.25_300_hard</t>
  </si>
  <si>
    <t>全部数据（修改错误标注），量化，HNM</t>
  </si>
  <si>
    <t>增加HNM，召回率会略下降，但提升准确率</t>
  </si>
  <si>
    <t>train_faster_cnn_inception</t>
  </si>
  <si>
    <t>全部数据（修改错误标注），采用了fasterRcnn</t>
  </si>
  <si>
    <t>模型更大，召回率高，但缺少HNM，准确率低，可以作为召回率上限</t>
  </si>
  <si>
    <t>train_s0.25_300_quant2</t>
  </si>
  <si>
    <t>所有数据，增加dataset15（点读绘本），量化</t>
  </si>
  <si>
    <t>与quant相比，性能下降，考虑是训练随机导致</t>
  </si>
  <si>
    <t>train_s0.25_300_hard2</t>
  </si>
  <si>
    <t>所有数据，增加dataset15（点读绘本），量化，HNM</t>
  </si>
  <si>
    <t>与hard相比，召回率略增加，但准确性降低，考虑训练随机性导致</t>
  </si>
  <si>
    <t>train_s0.25_300_mixup</t>
  </si>
  <si>
    <t>没有生成可用模型</t>
  </si>
  <si>
    <t>train_s0.25_300_data1</t>
  </si>
  <si>
    <t>全部数据（修改错误标注），采用1_sel（减少重复数据）</t>
  </si>
  <si>
    <t>训练数据的优化，能提升召回和准确率</t>
  </si>
  <si>
    <t>train_s0.25_300_ft</t>
  </si>
  <si>
    <t>在已经训练好的基础上修改学习率，finetune 10w iters</t>
  </si>
  <si>
    <t>finetune可能会提升准确率，还需要进一步多测试</t>
  </si>
  <si>
    <t>mxnet_yolo3_mobilenet1.0</t>
  </si>
  <si>
    <t>全部数据，不含neg数据</t>
  </si>
  <si>
    <t>Thresh=0.1</t>
  </si>
  <si>
    <t>测试了yolo+mobilene1.0_1.0，召回率相对比较高</t>
  </si>
  <si>
    <t>148设备 docker 64922a4e7c39:/workspace/scripts</t>
  </si>
  <si>
    <t>mxnet_yolo3_mobilenet1.0_mixup</t>
  </si>
  <si>
    <t>mixup召回率降低</t>
  </si>
  <si>
    <t>mxnet_yolo3_mobilenet1.0_labelsmooth</t>
  </si>
  <si>
    <t>labelsmooth提升召回率</t>
  </si>
  <si>
    <t>Thresh=0.2</t>
  </si>
  <si>
    <t>从下面开始利用了新的测试数据</t>
  </si>
  <si>
    <t>测试数据为2100正样本和1000负样本，新基础模型</t>
  </si>
  <si>
    <t>验证清洗后数据能提升召回率和准确率</t>
  </si>
  <si>
    <t>train_s0.25_300_dr</t>
  </si>
  <si>
    <t>全部数据(含15)，1_sel, random_adjust_brightness:0.1</t>
  </si>
  <si>
    <t>brightness对性能没有提升</t>
  </si>
  <si>
    <t>train_s0.25_300_dr1</t>
  </si>
  <si>
    <t>全部数据(含15)，1_sel, random_adjust_saturation：:0.9-1.1</t>
  </si>
  <si>
    <t>影响不大，可能会降低准确率</t>
  </si>
  <si>
    <t>全部数据(含15)，1_sel, random_adjust_saturation：:0.85-1.15</t>
  </si>
  <si>
    <t>该组阈值降低召回率和准确率</t>
  </si>
  <si>
    <t>train_s0.25_300_anchor</t>
  </si>
  <si>
    <t>全部数据(含15)，1_sel, random_adjust_saturation：:0.9-1.1 ，anchor:0.2 0.9</t>
  </si>
  <si>
    <t>anchor调整后，提升了召回率，召回率提升不大，所以该参数影响不大</t>
  </si>
  <si>
    <t>train_s0.25_300_anchor1</t>
  </si>
  <si>
    <t>全部数据(含15)，1_sel, anchor:0.2 0.9</t>
  </si>
  <si>
    <t>train_s0.25_300_dr2</t>
  </si>
  <si>
    <t>全部数据(含15)，1_sel, random_adjust_saturation：:0.95-1.05 ，anchor:0.2 0.9</t>
  </si>
  <si>
    <t>random_adjust_saturation参数调节</t>
  </si>
  <si>
    <t>train_s0.25_300_dr3</t>
  </si>
  <si>
    <t>全部数据(含15)，1_sel, Random_pixel_value：:0.99-1.01 ，anchor:0.2 0.9</t>
  </si>
  <si>
    <t>Thresh=0.4</t>
  </si>
  <si>
    <t>random_pixel_value没有带来更好的性能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</si>
</sst>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%"/>
  </numFmts>
  <fonts count="10">
    <font>
      <sz val="11"/>
      <color rgb="FF00000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Droid Sans Fallback"/>
      <family val="2"/>
      <charset val="1"/>
    </font>
    <font>
      <b val="true"/>
      <sz val="11"/>
      <color rgb="FF000000"/>
      <name val="宋体"/>
      <family val="2"/>
      <charset val="1"/>
    </font>
    <font>
      <sz val="11"/>
      <color rgb="FF000000"/>
      <name val="宋体"/>
      <family val="2"/>
      <charset val="1"/>
    </font>
    <font>
      <sz val="9"/>
      <color rgb="FF000000"/>
      <name val="Droid Sans Fallback"/>
      <family val="2"/>
      <charset val="1"/>
    </font>
    <font>
      <sz val="9"/>
      <color rgb="FF000000"/>
      <name val="宋体"/>
      <family val="2"/>
      <charset val="1"/>
    </font>
    <font>
      <b val="true"/>
      <sz val="11"/>
      <color rgb="FF000000"/>
      <name val="宋体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EEEEEE"/>
      </patternFill>
    </fill>
    <fill>
      <patternFill patternType="solid">
        <fgColor rgb="FFB9CDE5"/>
        <bgColor rgb="FFC0C0C0"/>
      </patternFill>
    </fill>
    <fill>
      <patternFill patternType="solid">
        <fgColor rgb="FFEEEEEE"/>
        <bgColor rgb="FFDCE6F2"/>
      </patternFill>
    </fill>
    <fill>
      <patternFill patternType="solid">
        <fgColor rgb="FF99CCFF"/>
        <bgColor rgb="FFB9CDE5"/>
      </patternFill>
    </fill>
    <fill>
      <patternFill patternType="solid">
        <fgColor rgb="FF66FFFF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6" fillId="4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6" fillId="5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lg@10.0.12.148" TargetMode="External"/><Relationship Id="rId2" Type="http://schemas.openxmlformats.org/officeDocument/2006/relationships/hyperlink" Target="mailto:alg@10.0.12.148" TargetMode="External"/><Relationship Id="rId3" Type="http://schemas.openxmlformats.org/officeDocument/2006/relationships/hyperlink" Target="mailto:alg@10.0.12.148" TargetMode="External"/><Relationship Id="rId4" Type="http://schemas.openxmlformats.org/officeDocument/2006/relationships/hyperlink" Target="mailto:alg@10.0.12.148" TargetMode="External"/><Relationship Id="rId5" Type="http://schemas.openxmlformats.org/officeDocument/2006/relationships/hyperlink" Target="mailto:alg@10.0.12.148" TargetMode="External"/><Relationship Id="rId6" Type="http://schemas.openxmlformats.org/officeDocument/2006/relationships/hyperlink" Target="mailto:alg@10.0.12.148" TargetMode="External"/><Relationship Id="rId7" Type="http://schemas.openxmlformats.org/officeDocument/2006/relationships/hyperlink" Target="mailto:alg@10.0.12.148" TargetMode="External"/><Relationship Id="rId8" Type="http://schemas.openxmlformats.org/officeDocument/2006/relationships/hyperlink" Target="mailto:alg@10.0.12.148" TargetMode="External"/><Relationship Id="rId9" Type="http://schemas.openxmlformats.org/officeDocument/2006/relationships/hyperlink" Target="mailto:alg@10.0.12.14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536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49" activeCellId="0" sqref="D49:I49"/>
    </sheetView>
  </sheetViews>
  <sheetFormatPr defaultRowHeight="13.8"/>
  <cols>
    <col collapsed="false" hidden="false" max="1" min="1" style="0" width="26.5915492957746"/>
    <col collapsed="false" hidden="false" max="2" min="2" style="0" width="70.1924882629108"/>
    <col collapsed="false" hidden="false" max="3" min="3" style="0" width="20.2957746478873"/>
    <col collapsed="false" hidden="false" max="4" min="4" style="0" width="14.0704225352113"/>
    <col collapsed="false" hidden="true" max="5" min="5" style="0" width="0"/>
    <col collapsed="false" hidden="false" max="6" min="6" style="0" width="13.7042253521127"/>
    <col collapsed="false" hidden="true" max="8" min="7" style="0" width="0"/>
    <col collapsed="false" hidden="false" max="9" min="9" style="0" width="14.6807511737089"/>
    <col collapsed="false" hidden="false" max="13" min="10" style="0" width="6.51643192488263"/>
    <col collapsed="false" hidden="false" max="14" min="14" style="0" width="11.131455399061"/>
    <col collapsed="false" hidden="false" max="15" min="15" style="0" width="51.7840375586855"/>
    <col collapsed="false" hidden="false" max="1025" min="16" style="0" width="8.67136150234742"/>
  </cols>
  <sheetData>
    <row r="1" customFormat="false" ht="54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P1" s="0" t="s">
        <v>14</v>
      </c>
    </row>
    <row r="2" customFormat="false" ht="16.4" hidden="false" customHeight="false" outlineLevel="0" collapsed="false">
      <c r="A2" s="6" t="s">
        <v>15</v>
      </c>
      <c r="B2" s="7" t="s">
        <v>16</v>
      </c>
      <c r="C2" s="7" t="s">
        <v>17</v>
      </c>
      <c r="D2" s="8" t="n">
        <f aca="false">K2/405</f>
        <v>0.792592592592593</v>
      </c>
      <c r="E2" s="8" t="n">
        <f aca="false">K2/J2</f>
        <v>0.990740740740741</v>
      </c>
      <c r="F2" s="8" t="n">
        <f aca="false">(J2-L2)/(J2+M2)</f>
        <v>0.838541666666667</v>
      </c>
      <c r="G2" s="8" t="n">
        <f aca="false">M2/1000</f>
        <v>0.06</v>
      </c>
      <c r="H2" s="8" t="n">
        <f aca="false">2*D2*E2/(D2+E2)</f>
        <v>0.880658436213992</v>
      </c>
      <c r="I2" s="8" t="n">
        <f aca="false">2*D2*F2/(D2+F2)</f>
        <v>0.814919936611557</v>
      </c>
      <c r="J2" s="6" t="n">
        <v>324</v>
      </c>
      <c r="K2" s="6" t="n">
        <v>321</v>
      </c>
      <c r="L2" s="6" t="n">
        <v>2</v>
      </c>
      <c r="M2" s="6" t="n">
        <v>60</v>
      </c>
      <c r="N2" s="0" t="n">
        <v>0</v>
      </c>
      <c r="O2" s="0" t="s">
        <v>18</v>
      </c>
      <c r="P2" s="0" t="s">
        <v>19</v>
      </c>
    </row>
    <row r="3" customFormat="false" ht="16.4" hidden="false" customHeight="false" outlineLevel="0" collapsed="false">
      <c r="A3" s="9" t="s">
        <v>20</v>
      </c>
      <c r="B3" s="10" t="s">
        <v>21</v>
      </c>
      <c r="C3" s="0" t="s">
        <v>17</v>
      </c>
      <c r="D3" s="11" t="n">
        <f aca="false">K3/405</f>
        <v>0.88641975308642</v>
      </c>
      <c r="E3" s="11" t="n">
        <f aca="false">K3/J3</f>
        <v>0.980874316939891</v>
      </c>
      <c r="F3" s="12" t="n">
        <f aca="false">(J3-L3)/(J3+M3)</f>
        <v>0.769722814498934</v>
      </c>
      <c r="G3" s="11" t="n">
        <f aca="false">M3/1000</f>
        <v>0.103</v>
      </c>
      <c r="H3" s="11" t="n">
        <f aca="false">2*D3*E3/(D3+E3)</f>
        <v>0.931258106355383</v>
      </c>
      <c r="I3" s="11" t="n">
        <f aca="false">2*D3*F3/(D3+F3)</f>
        <v>0.823959869792991</v>
      </c>
      <c r="J3" s="0" t="n">
        <v>366</v>
      </c>
      <c r="K3" s="0" t="n">
        <v>359</v>
      </c>
      <c r="L3" s="0" t="n">
        <v>5</v>
      </c>
      <c r="M3" s="0" t="n">
        <v>103</v>
      </c>
      <c r="N3" s="13" t="n">
        <f aca="false">(I3-I2)</f>
        <v>0.00903993318143448</v>
      </c>
      <c r="O3" s="0" t="s">
        <v>22</v>
      </c>
      <c r="P3" s="0" t="s">
        <v>23</v>
      </c>
    </row>
    <row r="4" customFormat="false" ht="16.4" hidden="false" customHeight="false" outlineLevel="0" collapsed="false">
      <c r="A4" s="9" t="s">
        <v>24</v>
      </c>
      <c r="B4" s="10" t="s">
        <v>25</v>
      </c>
      <c r="C4" s="0" t="s">
        <v>17</v>
      </c>
      <c r="D4" s="11" t="n">
        <f aca="false">K4/405</f>
        <v>0.923456790123457</v>
      </c>
      <c r="E4" s="11" t="n">
        <f aca="false">K4/J4</f>
        <v>0.989417989417989</v>
      </c>
      <c r="F4" s="12" t="n">
        <f aca="false">(J4-L4)/(J4+M4)</f>
        <v>0.792372881355932</v>
      </c>
      <c r="G4" s="11" t="n">
        <f aca="false">M4/1000</f>
        <v>0.094</v>
      </c>
      <c r="H4" s="12" t="n">
        <f aca="false">2*D4*E4/(D4+E4)</f>
        <v>0.955300127713921</v>
      </c>
      <c r="I4" s="11" t="n">
        <f aca="false">2*D4*F4/(D4+F4)</f>
        <v>0.85290763968073</v>
      </c>
      <c r="J4" s="0" t="n">
        <v>378</v>
      </c>
      <c r="K4" s="0" t="n">
        <v>374</v>
      </c>
      <c r="L4" s="0" t="n">
        <v>4</v>
      </c>
      <c r="M4" s="0" t="n">
        <v>94</v>
      </c>
      <c r="N4" s="13" t="n">
        <f aca="false">(I4-I2)</f>
        <v>0.0379877030691731</v>
      </c>
      <c r="O4" s="0" t="s">
        <v>26</v>
      </c>
      <c r="P4" s="0" t="s">
        <v>19</v>
      </c>
    </row>
    <row r="5" customFormat="false" ht="16.4" hidden="false" customHeight="false" outlineLevel="0" collapsed="false">
      <c r="A5" s="14" t="s">
        <v>27</v>
      </c>
      <c r="B5" s="15" t="s">
        <v>28</v>
      </c>
      <c r="C5" s="15" t="s">
        <v>17</v>
      </c>
      <c r="D5" s="16" t="n">
        <f aca="false">K5/405</f>
        <v>0.780246913580247</v>
      </c>
      <c r="E5" s="16" t="n">
        <f aca="false">K5/J5</f>
        <v>0.9875</v>
      </c>
      <c r="F5" s="8" t="n">
        <f aca="false">(J5-L5)/(J5+M5)</f>
        <v>0.855227882037534</v>
      </c>
      <c r="G5" s="16" t="n">
        <f aca="false">M5/1000</f>
        <v>0.053</v>
      </c>
      <c r="H5" s="16" t="n">
        <f aca="false">2*D5*E5/(D5+E5)</f>
        <v>0.871724137931034</v>
      </c>
      <c r="I5" s="16" t="n">
        <f aca="false">2*D5*F5/(D5+F5)</f>
        <v>0.816018586352469</v>
      </c>
      <c r="J5" s="14" t="n">
        <v>320</v>
      </c>
      <c r="K5" s="14" t="n">
        <v>316</v>
      </c>
      <c r="L5" s="14" t="n">
        <v>1</v>
      </c>
      <c r="M5" s="14" t="n">
        <v>53</v>
      </c>
      <c r="N5" s="13" t="n">
        <f aca="false">(I5-I2)</f>
        <v>0.00109864974091212</v>
      </c>
      <c r="O5" s="0" t="s">
        <v>29</v>
      </c>
      <c r="P5" s="0" t="s">
        <v>23</v>
      </c>
    </row>
    <row r="6" customFormat="false" ht="16.4" hidden="false" customHeight="false" outlineLevel="0" collapsed="false">
      <c r="A6" s="9" t="s">
        <v>30</v>
      </c>
      <c r="B6" s="10" t="s">
        <v>31</v>
      </c>
      <c r="C6" s="0" t="s">
        <v>17</v>
      </c>
      <c r="D6" s="12" t="n">
        <f aca="false">K6/405</f>
        <v>0.753086419753086</v>
      </c>
      <c r="E6" s="12" t="n">
        <f aca="false">K6/J6</f>
        <v>0.993485342019544</v>
      </c>
      <c r="F6" s="12" t="n">
        <f aca="false">(J6-L6)/(J6+M6)</f>
        <v>0.867231638418079</v>
      </c>
      <c r="G6" s="12" t="n">
        <f aca="false">M6/1000</f>
        <v>0.047</v>
      </c>
      <c r="H6" s="12" t="n">
        <f aca="false">2*D6*E6/(D6+E6)</f>
        <v>0.856741573033708</v>
      </c>
      <c r="I6" s="12" t="n">
        <f aca="false">2*D6*F6/(D6+F6)</f>
        <v>0.806138481737371</v>
      </c>
      <c r="J6" s="9" t="n">
        <v>307</v>
      </c>
      <c r="K6" s="9" t="n">
        <v>305</v>
      </c>
      <c r="L6" s="9" t="n">
        <v>0</v>
      </c>
      <c r="M6" s="9" t="n">
        <v>47</v>
      </c>
      <c r="N6" s="13" t="n">
        <f aca="false">(I6-I2)</f>
        <v>-0.00878145487418547</v>
      </c>
      <c r="O6" s="0" t="s">
        <v>32</v>
      </c>
      <c r="P6" s="0" t="s">
        <v>23</v>
      </c>
    </row>
    <row r="7" customFormat="false" ht="13.8" hidden="false" customHeight="false" outlineLevel="0" collapsed="false">
      <c r="A7" s="9"/>
      <c r="B7" s="10"/>
      <c r="D7" s="12"/>
      <c r="E7" s="12"/>
      <c r="F7" s="12"/>
      <c r="G7" s="12"/>
      <c r="H7" s="12"/>
      <c r="I7" s="12"/>
      <c r="J7" s="9"/>
      <c r="K7" s="9"/>
      <c r="L7" s="9"/>
      <c r="M7" s="9"/>
      <c r="N7" s="13"/>
    </row>
    <row r="8" customFormat="false" ht="16.4" hidden="false" customHeight="false" outlineLevel="0" collapsed="false">
      <c r="A8" s="17" t="s">
        <v>33</v>
      </c>
      <c r="B8" s="18" t="s">
        <v>34</v>
      </c>
      <c r="C8" s="18" t="s">
        <v>17</v>
      </c>
      <c r="D8" s="19" t="n">
        <f aca="false">K8/405</f>
        <v>0.767901234567901</v>
      </c>
      <c r="E8" s="19" t="n">
        <f aca="false">K8/J8</f>
        <v>0.984177215189873</v>
      </c>
      <c r="F8" s="20" t="n">
        <f aca="false">(J8-L8)/(J8+M8)</f>
        <v>0.753026634382567</v>
      </c>
      <c r="G8" s="19" t="n">
        <f aca="false">M8/1000</f>
        <v>0.097</v>
      </c>
      <c r="H8" s="19" t="n">
        <f aca="false">2*D8*E8/(D8+E8)</f>
        <v>0.862690707350902</v>
      </c>
      <c r="I8" s="20" t="n">
        <f aca="false">2*D8*F8/(D8+F8)</f>
        <v>0.76039119804401</v>
      </c>
      <c r="J8" s="18" t="n">
        <v>316</v>
      </c>
      <c r="K8" s="18" t="n">
        <v>311</v>
      </c>
      <c r="L8" s="18" t="n">
        <v>5</v>
      </c>
      <c r="M8" s="18" t="n">
        <v>97</v>
      </c>
      <c r="N8" s="13" t="n">
        <f aca="false">(I8-I2)</f>
        <v>-0.0545287385675468</v>
      </c>
      <c r="O8" s="0" t="s">
        <v>35</v>
      </c>
      <c r="P8" s="0" t="s">
        <v>23</v>
      </c>
    </row>
    <row r="9" customFormat="false" ht="19.4" hidden="false" customHeight="true" outlineLevel="0" collapsed="false">
      <c r="A9" s="17" t="s">
        <v>36</v>
      </c>
      <c r="B9" s="21" t="s">
        <v>37</v>
      </c>
      <c r="C9" s="21" t="s">
        <v>17</v>
      </c>
      <c r="D9" s="19" t="n">
        <f aca="false">K9/405</f>
        <v>0.711111111111111</v>
      </c>
      <c r="E9" s="19" t="n">
        <f aca="false">K9/J9</f>
        <v>0.982935153583618</v>
      </c>
      <c r="F9" s="20" t="n">
        <f aca="false">(J9-L9)/(J9+M9)</f>
        <v>0.897832817337461</v>
      </c>
      <c r="G9" s="19" t="n">
        <f aca="false">M9/1000</f>
        <v>0.03</v>
      </c>
      <c r="H9" s="19" t="n">
        <f aca="false">2*D9*E9/(D9+E9)</f>
        <v>0.825214899713467</v>
      </c>
      <c r="I9" s="20" t="n">
        <f aca="false">2*D9*F9/(D9+F9)</f>
        <v>0.793637218848884</v>
      </c>
      <c r="J9" s="18" t="n">
        <v>293</v>
      </c>
      <c r="K9" s="18" t="n">
        <v>288</v>
      </c>
      <c r="L9" s="18" t="n">
        <v>3</v>
      </c>
      <c r="M9" s="18" t="n">
        <v>30</v>
      </c>
      <c r="N9" s="13" t="n">
        <f aca="false">(I9-I2)</f>
        <v>-0.0212827177626725</v>
      </c>
      <c r="O9" s="22" t="s">
        <v>38</v>
      </c>
      <c r="P9" s="0" t="s">
        <v>23</v>
      </c>
    </row>
    <row r="10" customFormat="false" ht="16.4" hidden="false" customHeight="false" outlineLevel="0" collapsed="false">
      <c r="A10" s="17"/>
      <c r="B10" s="17"/>
      <c r="C10" s="21" t="s">
        <v>39</v>
      </c>
      <c r="D10" s="19" t="n">
        <f aca="false">K10/405</f>
        <v>0.790123456790123</v>
      </c>
      <c r="E10" s="19" t="n">
        <f aca="false">K10/J10</f>
        <v>0.975609756097561</v>
      </c>
      <c r="F10" s="20" t="n">
        <f aca="false">(J10-L10)/(J10+M10)</f>
        <v>0.846354166666667</v>
      </c>
      <c r="G10" s="19" t="n">
        <f aca="false">M10/1000</f>
        <v>0.056</v>
      </c>
      <c r="H10" s="19" t="n">
        <f aca="false">2*D10*E10/(D10+E10)</f>
        <v>0.8731241473397</v>
      </c>
      <c r="I10" s="20" t="n">
        <f aca="false">2*D10*F10/(D10+F10)</f>
        <v>0.817272745132708</v>
      </c>
      <c r="J10" s="18" t="n">
        <v>328</v>
      </c>
      <c r="K10" s="18" t="n">
        <v>320</v>
      </c>
      <c r="L10" s="18" t="n">
        <v>3</v>
      </c>
      <c r="M10" s="18" t="n">
        <v>56</v>
      </c>
      <c r="N10" s="13" t="n">
        <f aca="false">(I10-I2)</f>
        <v>0.00235280852115194</v>
      </c>
      <c r="O10" s="22"/>
    </row>
    <row r="11" customFormat="false" ht="16.4" hidden="false" customHeight="false" outlineLevel="0" collapsed="false">
      <c r="A11" s="17"/>
      <c r="B11" s="17"/>
      <c r="C11" s="21" t="s">
        <v>40</v>
      </c>
      <c r="D11" s="19" t="n">
        <f aca="false">K11/405</f>
        <v>0.82962962962963</v>
      </c>
      <c r="E11" s="19" t="n">
        <f aca="false">K11/J11</f>
        <v>0.962750716332378</v>
      </c>
      <c r="F11" s="20" t="n">
        <f aca="false">(J11-L11)/(J11+M11)</f>
        <v>0.789473684210526</v>
      </c>
      <c r="G11" s="19" t="n">
        <f aca="false">M11/1000</f>
        <v>0.088</v>
      </c>
      <c r="H11" s="19" t="n">
        <f aca="false">2*D11*E11/(D11+E11)</f>
        <v>0.891246684350132</v>
      </c>
      <c r="I11" s="20" t="n">
        <f aca="false">2*D11*F11/(D11+F11)</f>
        <v>0.809053696123284</v>
      </c>
      <c r="J11" s="18" t="n">
        <v>349</v>
      </c>
      <c r="K11" s="18" t="n">
        <v>336</v>
      </c>
      <c r="L11" s="18" t="n">
        <v>4</v>
      </c>
      <c r="M11" s="18" t="n">
        <v>88</v>
      </c>
      <c r="N11" s="13" t="n">
        <f aca="false">(I11-I2)</f>
        <v>-0.00586624048827233</v>
      </c>
      <c r="O11" s="22"/>
    </row>
    <row r="12" customFormat="false" ht="16.4" hidden="false" customHeight="true" outlineLevel="0" collapsed="false">
      <c r="A12" s="17" t="s">
        <v>41</v>
      </c>
      <c r="B12" s="18" t="s">
        <v>42</v>
      </c>
      <c r="C12" s="18" t="s">
        <v>17</v>
      </c>
      <c r="D12" s="19" t="n">
        <f aca="false">K12/405</f>
        <v>0.748148148148148</v>
      </c>
      <c r="E12" s="19" t="n">
        <f aca="false">K12/J12</f>
        <v>0.99344262295082</v>
      </c>
      <c r="F12" s="20" t="n">
        <f aca="false">(J12-L12)/(J12+M12)</f>
        <v>0.851540616246499</v>
      </c>
      <c r="G12" s="19" t="n">
        <f aca="false">M12/1000</f>
        <v>0.052</v>
      </c>
      <c r="H12" s="19" t="n">
        <f aca="false">2*D12*E12/(D12+E12)</f>
        <v>0.853521126760563</v>
      </c>
      <c r="I12" s="20" t="n">
        <f aca="false">2*D12*F12/(D12+F12)</f>
        <v>0.796503106476257</v>
      </c>
      <c r="J12" s="18" t="n">
        <v>305</v>
      </c>
      <c r="K12" s="18" t="n">
        <v>303</v>
      </c>
      <c r="L12" s="18" t="n">
        <v>1</v>
      </c>
      <c r="M12" s="18" t="n">
        <v>52</v>
      </c>
      <c r="N12" s="13" t="n">
        <f aca="false">(I12-I2)</f>
        <v>-0.0184168301352994</v>
      </c>
      <c r="O12" s="22" t="s">
        <v>43</v>
      </c>
      <c r="P12" s="0" t="s">
        <v>23</v>
      </c>
    </row>
    <row r="13" customFormat="false" ht="16.4" hidden="false" customHeight="true" outlineLevel="0" collapsed="false">
      <c r="A13" s="17"/>
      <c r="B13" s="17"/>
      <c r="C13" s="18" t="s">
        <v>39</v>
      </c>
      <c r="D13" s="19" t="n">
        <f aca="false">K13/405</f>
        <v>0.809876543209877</v>
      </c>
      <c r="E13" s="19" t="n">
        <f aca="false">K13/J13</f>
        <v>0.984984984984985</v>
      </c>
      <c r="F13" s="20" t="n">
        <f aca="false">(J13-L13)/(J13+M13)</f>
        <v>0.822942643391521</v>
      </c>
      <c r="G13" s="19" t="n">
        <f aca="false">M13/1000</f>
        <v>0.068</v>
      </c>
      <c r="H13" s="19" t="n">
        <f aca="false">2*D13*E13/(D13+E13)</f>
        <v>0.888888888888889</v>
      </c>
      <c r="I13" s="20" t="n">
        <f aca="false">2*D13*F13/(D13+F13)</f>
        <v>0.816357314709365</v>
      </c>
      <c r="J13" s="18" t="n">
        <v>333</v>
      </c>
      <c r="K13" s="18" t="n">
        <v>328</v>
      </c>
      <c r="L13" s="18" t="n">
        <v>3</v>
      </c>
      <c r="M13" s="18" t="n">
        <v>68</v>
      </c>
      <c r="N13" s="13" t="n">
        <f aca="false">(I13-I2)</f>
        <v>0.00143737809780842</v>
      </c>
      <c r="O13" s="22"/>
    </row>
    <row r="14" customFormat="false" ht="16.4" hidden="false" customHeight="true" outlineLevel="0" collapsed="false">
      <c r="A14" s="17" t="s">
        <v>44</v>
      </c>
      <c r="B14" s="21" t="s">
        <v>45</v>
      </c>
      <c r="C14" s="21" t="s">
        <v>17</v>
      </c>
      <c r="D14" s="19" t="n">
        <f aca="false">K14/405</f>
        <v>0.683950617283951</v>
      </c>
      <c r="E14" s="19" t="n">
        <f aca="false">K14/J14</f>
        <v>0.992831541218638</v>
      </c>
      <c r="F14" s="20" t="n">
        <f aca="false">(J14-L14)/(J14+M14)</f>
        <v>0.905537459283388</v>
      </c>
      <c r="G14" s="19" t="n">
        <f aca="false">M14/1000</f>
        <v>0.028</v>
      </c>
      <c r="H14" s="19" t="n">
        <f aca="false">2*D14*E14/(D14+E14)</f>
        <v>0.809941520467836</v>
      </c>
      <c r="I14" s="20" t="n">
        <f aca="false">2*D14*F14/(D14+F14)</f>
        <v>0.779298584721878</v>
      </c>
      <c r="J14" s="18" t="n">
        <v>279</v>
      </c>
      <c r="K14" s="18" t="n">
        <v>277</v>
      </c>
      <c r="L14" s="18" t="n">
        <v>1</v>
      </c>
      <c r="M14" s="18" t="n">
        <v>28</v>
      </c>
      <c r="N14" s="13" t="n">
        <f aca="false">(I14-I2)</f>
        <v>-0.0356213518896786</v>
      </c>
      <c r="O14" s="22" t="s">
        <v>46</v>
      </c>
    </row>
    <row r="15" customFormat="false" ht="16.4" hidden="false" customHeight="true" outlineLevel="0" collapsed="false">
      <c r="A15" s="17"/>
      <c r="B15" s="17"/>
      <c r="C15" s="21" t="s">
        <v>39</v>
      </c>
      <c r="D15" s="19" t="n">
        <f aca="false">K15/405</f>
        <v>0.775308641975309</v>
      </c>
      <c r="E15" s="19" t="n">
        <f aca="false">K15/J15</f>
        <v>0.984326018808777</v>
      </c>
      <c r="F15" s="20" t="n">
        <f aca="false">(J15-L15)/(J15+M15)</f>
        <v>0.861413043478261</v>
      </c>
      <c r="G15" s="19" t="n">
        <f aca="false">M15/1000</f>
        <v>0.049</v>
      </c>
      <c r="H15" s="19" t="n">
        <f aca="false">2*D15*E15/(D15+E15)</f>
        <v>0.867403314917127</v>
      </c>
      <c r="I15" s="20" t="n">
        <f aca="false">2*D15*F15/(D15+F15)</f>
        <v>0.816095959202581</v>
      </c>
      <c r="J15" s="18" t="n">
        <v>319</v>
      </c>
      <c r="K15" s="18" t="n">
        <v>314</v>
      </c>
      <c r="L15" s="18" t="n">
        <v>2</v>
      </c>
      <c r="M15" s="18" t="n">
        <v>49</v>
      </c>
      <c r="N15" s="13" t="n">
        <f aca="false">(I15-I2)</f>
        <v>0.00117602259102445</v>
      </c>
      <c r="O15" s="22"/>
    </row>
    <row r="16" customFormat="false" ht="16.4" hidden="false" customHeight="true" outlineLevel="0" collapsed="false">
      <c r="A16" s="17"/>
      <c r="B16" s="17"/>
      <c r="C16" s="21" t="s">
        <v>40</v>
      </c>
      <c r="D16" s="19" t="n">
        <f aca="false">K16/405</f>
        <v>0.824691358024691</v>
      </c>
      <c r="E16" s="19" t="n">
        <f aca="false">K16/J16</f>
        <v>0.976608187134503</v>
      </c>
      <c r="F16" s="20" t="n">
        <f aca="false">(J16-L16)/(J16+M16)</f>
        <v>0.805687203791469</v>
      </c>
      <c r="G16" s="19" t="n">
        <f aca="false">M16/1000</f>
        <v>0.08</v>
      </c>
      <c r="H16" s="19" t="n">
        <f aca="false">2*D16*E16/(D16+E16)</f>
        <v>0.894243641231593</v>
      </c>
      <c r="I16" s="20" t="n">
        <f aca="false">2*D16*F16/(D16+F16)</f>
        <v>0.815078522006259</v>
      </c>
      <c r="J16" s="18" t="n">
        <v>342</v>
      </c>
      <c r="K16" s="18" t="n">
        <v>334</v>
      </c>
      <c r="L16" s="18" t="n">
        <v>2</v>
      </c>
      <c r="M16" s="18" t="n">
        <v>80</v>
      </c>
      <c r="N16" s="13" t="n">
        <f aca="false">(I16-I2)</f>
        <v>0.00015858539470226</v>
      </c>
      <c r="O16" s="22"/>
    </row>
    <row r="17" customFormat="false" ht="16.45" hidden="false" customHeight="true" outlineLevel="0" collapsed="false">
      <c r="A17" s="17" t="s">
        <v>47</v>
      </c>
      <c r="B17" s="21" t="s">
        <v>48</v>
      </c>
      <c r="C17" s="21" t="s">
        <v>17</v>
      </c>
      <c r="D17" s="19" t="n">
        <f aca="false">K17/405</f>
        <v>0.782716049382716</v>
      </c>
      <c r="E17" s="19" t="n">
        <f aca="false">K17/J17</f>
        <v>0.984472049689441</v>
      </c>
      <c r="F17" s="20" t="n">
        <f aca="false">(J17-L17)/(J17+M17)</f>
        <v>0.794486215538847</v>
      </c>
      <c r="G17" s="19" t="n">
        <f aca="false">M17/1000</f>
        <v>0.077</v>
      </c>
      <c r="H17" s="19" t="n">
        <f aca="false">2*D17*E17/(D17+E17)</f>
        <v>0.872077028885832</v>
      </c>
      <c r="I17" s="20" t="n">
        <f aca="false">2*D17*F17/(D17+F17)</f>
        <v>0.788557213930348</v>
      </c>
      <c r="J17" s="18" t="n">
        <v>322</v>
      </c>
      <c r="K17" s="18" t="n">
        <v>317</v>
      </c>
      <c r="L17" s="18" t="n">
        <v>5</v>
      </c>
      <c r="M17" s="18" t="n">
        <v>77</v>
      </c>
      <c r="N17" s="13" t="n">
        <f aca="false">(I17-I2)</f>
        <v>-0.0263627226812083</v>
      </c>
      <c r="O17" s="22" t="s">
        <v>49</v>
      </c>
    </row>
    <row r="18" customFormat="false" ht="16.45" hidden="false" customHeight="true" outlineLevel="0" collapsed="false">
      <c r="A18" s="17"/>
      <c r="B18" s="17"/>
      <c r="C18" s="21" t="s">
        <v>39</v>
      </c>
      <c r="D18" s="19" t="n">
        <f aca="false">K18/405</f>
        <v>0.837037037037037</v>
      </c>
      <c r="E18" s="19" t="n">
        <f aca="false">K18/J18</f>
        <v>0.963068181818182</v>
      </c>
      <c r="F18" s="20" t="n">
        <f aca="false">(J18-L18)/(J18+M18)</f>
        <v>0.726315789473684</v>
      </c>
      <c r="G18" s="19" t="n">
        <f aca="false">M18/1000</f>
        <v>0.123</v>
      </c>
      <c r="H18" s="19" t="n">
        <f aca="false">2*D18*E18/(D18+E18)</f>
        <v>0.895640686922061</v>
      </c>
      <c r="I18" s="20" t="n">
        <f aca="false">2*D18*F18/(D18+F18)</f>
        <v>0.777755610972569</v>
      </c>
      <c r="J18" s="18" t="n">
        <v>352</v>
      </c>
      <c r="K18" s="18" t="n">
        <v>339</v>
      </c>
      <c r="L18" s="18" t="n">
        <v>7</v>
      </c>
      <c r="M18" s="18" t="n">
        <v>123</v>
      </c>
      <c r="N18" s="13" t="n">
        <f aca="false">(I18-I2)</f>
        <v>-0.037164325638988</v>
      </c>
      <c r="O18" s="22"/>
    </row>
    <row r="19" customFormat="false" ht="16.45" hidden="false" customHeight="true" outlineLevel="0" collapsed="false">
      <c r="A19" s="17" t="s">
        <v>50</v>
      </c>
      <c r="B19" s="21" t="s">
        <v>51</v>
      </c>
      <c r="C19" s="21" t="s">
        <v>17</v>
      </c>
      <c r="D19" s="19" t="n">
        <f aca="false">K19/405</f>
        <v>0.77037037037037</v>
      </c>
      <c r="E19" s="19" t="n">
        <f aca="false">K19/J19</f>
        <v>0.975</v>
      </c>
      <c r="F19" s="20" t="n">
        <f aca="false">(J19-L19)/(J19+M19)</f>
        <v>0.733644859813084</v>
      </c>
      <c r="G19" s="19" t="n">
        <f aca="false">M19/1000</f>
        <v>0.108</v>
      </c>
      <c r="H19" s="19" t="n">
        <f aca="false">2*D19*E19/(D19+E19)</f>
        <v>0.860689655172414</v>
      </c>
      <c r="I19" s="20" t="n">
        <f aca="false">2*D19*F19/(D19+F19)</f>
        <v>0.751559227635728</v>
      </c>
      <c r="J19" s="18" t="n">
        <v>320</v>
      </c>
      <c r="K19" s="18" t="n">
        <v>312</v>
      </c>
      <c r="L19" s="18" t="n">
        <v>6</v>
      </c>
      <c r="M19" s="18" t="n">
        <v>108</v>
      </c>
      <c r="N19" s="13" t="n">
        <f aca="false">(I19-I2)</f>
        <v>-0.0633607089758289</v>
      </c>
      <c r="O19" s="22" t="s">
        <v>52</v>
      </c>
    </row>
    <row r="20" customFormat="false" ht="16.45" hidden="false" customHeight="true" outlineLevel="0" collapsed="false">
      <c r="A20" s="17"/>
      <c r="B20" s="17"/>
      <c r="C20" s="21" t="s">
        <v>39</v>
      </c>
      <c r="D20" s="19" t="n">
        <f aca="false">K20/405</f>
        <v>0.844444444444444</v>
      </c>
      <c r="E20" s="19" t="n">
        <f aca="false">K20/J20</f>
        <v>0.957983193277311</v>
      </c>
      <c r="F20" s="20" t="n">
        <f aca="false">(J20-L20)/(J20+M20)</f>
        <v>0.666666666666667</v>
      </c>
      <c r="G20" s="19" t="n">
        <f aca="false">M20/1000</f>
        <v>0.162</v>
      </c>
      <c r="H20" s="19" t="n">
        <f aca="false">2*D20*E20/(D20+E20)</f>
        <v>0.89763779527559</v>
      </c>
      <c r="I20" s="20" t="n">
        <f aca="false">2*D20*F20/(D20+F20)</f>
        <v>0.745098039215686</v>
      </c>
      <c r="J20" s="18" t="n">
        <v>357</v>
      </c>
      <c r="K20" s="18" t="n">
        <v>342</v>
      </c>
      <c r="L20" s="18" t="n">
        <v>11</v>
      </c>
      <c r="M20" s="18" t="n">
        <v>162</v>
      </c>
      <c r="N20" s="13" t="n">
        <f aca="false">(I20-I2)</f>
        <v>-0.0698218973958704</v>
      </c>
      <c r="O20" s="22"/>
    </row>
    <row r="21" customFormat="false" ht="13.8" hidden="false" customHeight="false" outlineLevel="0" collapsed="false">
      <c r="D21" s="11"/>
      <c r="E21" s="11"/>
      <c r="F21" s="12"/>
      <c r="G21" s="11"/>
      <c r="H21" s="11"/>
      <c r="I21" s="12"/>
      <c r="N21" s="13"/>
    </row>
    <row r="22" customFormat="false" ht="16.4" hidden="false" customHeight="false" outlineLevel="0" collapsed="false">
      <c r="A22" s="9" t="s">
        <v>53</v>
      </c>
      <c r="B22" s="0" t="s">
        <v>54</v>
      </c>
      <c r="C22" s="9" t="s">
        <v>55</v>
      </c>
      <c r="D22" s="11" t="n">
        <f aca="false">K22/405</f>
        <v>0.795061728395062</v>
      </c>
      <c r="E22" s="11" t="n">
        <f aca="false">K22/J22</f>
        <v>0.978723404255319</v>
      </c>
      <c r="F22" s="12" t="n">
        <f aca="false">(J22-L22)/(J22+M22)</f>
        <v>0.780722891566265</v>
      </c>
      <c r="G22" s="11" t="n">
        <f aca="false">M22/1000</f>
        <v>0.086</v>
      </c>
      <c r="H22" s="11" t="n">
        <f aca="false">2*D22*E22/(D22+E22)</f>
        <v>0.877384196185286</v>
      </c>
      <c r="I22" s="12" t="n">
        <f aca="false">2*D22*F22/(D22+F22)</f>
        <v>0.787827071927506</v>
      </c>
      <c r="J22" s="0" t="n">
        <v>329</v>
      </c>
      <c r="K22" s="0" t="n">
        <v>322</v>
      </c>
      <c r="L22" s="0" t="n">
        <v>5</v>
      </c>
      <c r="M22" s="0" t="n">
        <v>86</v>
      </c>
      <c r="N22" s="13" t="n">
        <f aca="false">(I22-I2)</f>
        <v>-0.0270928646840505</v>
      </c>
      <c r="O22" s="0" t="s">
        <v>56</v>
      </c>
      <c r="P22" s="0" t="s">
        <v>57</v>
      </c>
    </row>
    <row r="23" customFormat="false" ht="16.4" hidden="false" customHeight="false" outlineLevel="0" collapsed="false">
      <c r="A23" s="0" t="s">
        <v>58</v>
      </c>
      <c r="B23" s="10" t="s">
        <v>59</v>
      </c>
      <c r="C23" s="9" t="s">
        <v>55</v>
      </c>
      <c r="D23" s="11" t="n">
        <f aca="false">K23/405</f>
        <v>0.903703703703704</v>
      </c>
      <c r="E23" s="11" t="n">
        <f aca="false">K23/J23</f>
        <v>0.917293233082707</v>
      </c>
      <c r="F23" s="12" t="n">
        <f aca="false">(J23-L23)/(J23+M23)</f>
        <v>0.667247386759582</v>
      </c>
      <c r="G23" s="11" t="n">
        <f aca="false">M23/1000</f>
        <v>0.175</v>
      </c>
      <c r="H23" s="11" t="n">
        <f aca="false">2*D23*E23/(D23+E23)</f>
        <v>0.91044776119403</v>
      </c>
      <c r="I23" s="12" t="n">
        <f aca="false">2*D23*F23/(D23+F23)</f>
        <v>0.767680086747225</v>
      </c>
      <c r="J23" s="0" t="n">
        <v>399</v>
      </c>
      <c r="K23" s="0" t="n">
        <v>366</v>
      </c>
      <c r="L23" s="0" t="n">
        <v>16</v>
      </c>
      <c r="M23" s="0" t="n">
        <v>175</v>
      </c>
      <c r="N23" s="13" t="n">
        <f aca="false">(I23-I2)</f>
        <v>-0.0472398498643312</v>
      </c>
      <c r="O23" s="0" t="s">
        <v>60</v>
      </c>
      <c r="P23" s="0" t="s">
        <v>57</v>
      </c>
    </row>
    <row r="24" customFormat="false" ht="16.4" hidden="false" customHeight="false" outlineLevel="0" collapsed="false">
      <c r="A24" s="0" t="s">
        <v>61</v>
      </c>
      <c r="B24" s="10" t="s">
        <v>62</v>
      </c>
      <c r="C24" s="9" t="s">
        <v>55</v>
      </c>
      <c r="D24" s="11" t="n">
        <f aca="false">K24/405</f>
        <v>0.883950617283951</v>
      </c>
      <c r="E24" s="11" t="n">
        <f aca="false">K24/J24</f>
        <v>0.986225895316804</v>
      </c>
      <c r="F24" s="12" t="n">
        <f aca="false">(J24-L24)/(J24+M24)</f>
        <v>0.831018518518519</v>
      </c>
      <c r="G24" s="11" t="n">
        <f aca="false">M24/1000</f>
        <v>0.069</v>
      </c>
      <c r="H24" s="11" t="n">
        <f aca="false">2*D24*E24/(D24+E24)</f>
        <v>0.932291666666667</v>
      </c>
      <c r="I24" s="12" t="n">
        <f aca="false">2*D24*F24/(D24+F24)</f>
        <v>0.856667699824363</v>
      </c>
      <c r="J24" s="0" t="n">
        <v>363</v>
      </c>
      <c r="K24" s="0" t="n">
        <v>358</v>
      </c>
      <c r="L24" s="0" t="n">
        <v>4</v>
      </c>
      <c r="M24" s="0" t="n">
        <v>69</v>
      </c>
      <c r="N24" s="13" t="n">
        <f aca="false">(I24-I2)</f>
        <v>0.0417477632128065</v>
      </c>
      <c r="O24" s="0" t="s">
        <v>63</v>
      </c>
    </row>
    <row r="25" customFormat="false" ht="16.4" hidden="false" customHeight="false" outlineLevel="0" collapsed="false">
      <c r="A25" s="0" t="s">
        <v>64</v>
      </c>
      <c r="B25" s="10" t="s">
        <v>65</v>
      </c>
      <c r="C25" s="9" t="s">
        <v>55</v>
      </c>
      <c r="D25" s="11" t="n">
        <f aca="false">K25/405</f>
        <v>0.94320987654321</v>
      </c>
      <c r="E25" s="11" t="n">
        <f aca="false">K25/J25</f>
        <v>0.940886699507389</v>
      </c>
      <c r="F25" s="12" t="n">
        <f aca="false">(J25-L25)/(J25+M25)</f>
        <v>0.478097622027534</v>
      </c>
      <c r="G25" s="11" t="n">
        <f aca="false">M25/1000</f>
        <v>0.393</v>
      </c>
      <c r="H25" s="11" t="n">
        <f aca="false">2*D25*E25/(D25+E25)</f>
        <v>0.942046855733662</v>
      </c>
      <c r="I25" s="12" t="n">
        <f aca="false">2*D25*F25/(D25+F25)</f>
        <v>0.634551495016611</v>
      </c>
      <c r="J25" s="0" t="n">
        <v>406</v>
      </c>
      <c r="K25" s="0" t="n">
        <v>382</v>
      </c>
      <c r="L25" s="0" t="n">
        <v>24</v>
      </c>
      <c r="M25" s="0" t="n">
        <v>393</v>
      </c>
      <c r="N25" s="13" t="n">
        <f aca="false">(I25-I2)</f>
        <v>-0.180368441594945</v>
      </c>
      <c r="O25" s="0" t="s">
        <v>66</v>
      </c>
    </row>
    <row r="26" customFormat="false" ht="16.4" hidden="false" customHeight="false" outlineLevel="0" collapsed="false">
      <c r="A26" s="0" t="s">
        <v>67</v>
      </c>
      <c r="B26" s="0" t="s">
        <v>68</v>
      </c>
      <c r="C26" s="9" t="s">
        <v>55</v>
      </c>
      <c r="D26" s="11" t="n">
        <f aca="false">K26/405</f>
        <v>0.859259259259259</v>
      </c>
      <c r="E26" s="11" t="n">
        <f aca="false">K26/J26</f>
        <v>0.892307692307692</v>
      </c>
      <c r="F26" s="12" t="n">
        <f aca="false">(J26-L26)/(J26+M26)</f>
        <v>0.651041666666667</v>
      </c>
      <c r="G26" s="11" t="n">
        <f aca="false">M26/1000</f>
        <v>0.186</v>
      </c>
      <c r="H26" s="11" t="n">
        <f aca="false">2*D26*E26/(D26+E26)</f>
        <v>0.875471698113208</v>
      </c>
      <c r="I26" s="12" t="n">
        <f aca="false">2*D26*F26/(D26+F26)</f>
        <v>0.740797506833218</v>
      </c>
      <c r="J26" s="0" t="n">
        <v>390</v>
      </c>
      <c r="K26" s="0" t="n">
        <v>348</v>
      </c>
      <c r="L26" s="0" t="n">
        <v>15</v>
      </c>
      <c r="M26" s="0" t="n">
        <v>186</v>
      </c>
      <c r="N26" s="13" t="n">
        <f aca="false">(I26-I2)</f>
        <v>-0.0741224297783383</v>
      </c>
      <c r="O26" s="0" t="s">
        <v>69</v>
      </c>
    </row>
    <row r="27" customFormat="false" ht="16.4" hidden="false" customHeight="false" outlineLevel="0" collapsed="false">
      <c r="A27" s="0" t="s">
        <v>70</v>
      </c>
      <c r="B27" s="10" t="s">
        <v>71</v>
      </c>
      <c r="C27" s="9" t="s">
        <v>55</v>
      </c>
      <c r="D27" s="11" t="n">
        <f aca="false">K27/405</f>
        <v>0.901234567901235</v>
      </c>
      <c r="E27" s="11" t="n">
        <f aca="false">K27/J27</f>
        <v>0.973333333333333</v>
      </c>
      <c r="F27" s="12" t="n">
        <f aca="false">(J27-L27)/(J27+M27)</f>
        <v>0.764091858037578</v>
      </c>
      <c r="G27" s="11" t="n">
        <f aca="false">M27/1000</f>
        <v>0.104</v>
      </c>
      <c r="H27" s="11" t="n">
        <f aca="false">2*D27*E27/(D27+E27)</f>
        <v>0.935897435897436</v>
      </c>
      <c r="I27" s="12" t="n">
        <f aca="false">2*D27*F27/(D27+F27)</f>
        <v>0.827016235122963</v>
      </c>
      <c r="J27" s="0" t="n">
        <v>375</v>
      </c>
      <c r="K27" s="0" t="n">
        <v>365</v>
      </c>
      <c r="L27" s="0" t="n">
        <v>9</v>
      </c>
      <c r="M27" s="0" t="n">
        <v>104</v>
      </c>
      <c r="N27" s="13" t="n">
        <f aca="false">(I27-I2)</f>
        <v>0.0120962985114061</v>
      </c>
      <c r="O27" s="0" t="s">
        <v>72</v>
      </c>
    </row>
    <row r="28" customFormat="false" ht="13.8" hidden="false" customHeight="false" outlineLevel="0" collapsed="false">
      <c r="A28" s="0" t="s">
        <v>73</v>
      </c>
      <c r="D28" s="11"/>
      <c r="E28" s="11"/>
      <c r="F28" s="12"/>
      <c r="G28" s="11"/>
      <c r="H28" s="11"/>
      <c r="I28" s="12"/>
      <c r="N28" s="13"/>
      <c r="O28" s="0" t="s">
        <v>74</v>
      </c>
    </row>
    <row r="29" customFormat="false" ht="13.8" hidden="false" customHeight="false" outlineLevel="0" collapsed="false">
      <c r="D29" s="11"/>
      <c r="E29" s="11"/>
      <c r="F29" s="12"/>
      <c r="G29" s="11"/>
      <c r="H29" s="11"/>
      <c r="I29" s="12"/>
      <c r="N29" s="13"/>
    </row>
    <row r="30" customFormat="false" ht="16.4" hidden="false" customHeight="false" outlineLevel="0" collapsed="false">
      <c r="A30" s="23" t="s">
        <v>75</v>
      </c>
      <c r="B30" s="23" t="s">
        <v>76</v>
      </c>
      <c r="C30" s="24" t="s">
        <v>55</v>
      </c>
      <c r="D30" s="25" t="n">
        <f aca="false">K30/405</f>
        <v>0.916049382716049</v>
      </c>
      <c r="E30" s="25" t="n">
        <f aca="false">K30/J30</f>
        <v>0.989333333333333</v>
      </c>
      <c r="F30" s="26" t="n">
        <f aca="false">(J30-L30)/(J30+M30)</f>
        <v>0.828125</v>
      </c>
      <c r="G30" s="25" t="n">
        <f aca="false">M30/1000</f>
        <v>0.073</v>
      </c>
      <c r="H30" s="25" t="n">
        <f aca="false">2*D30*E30/(D30+E30)</f>
        <v>0.951282051282051</v>
      </c>
      <c r="I30" s="26" t="n">
        <f aca="false">2*D30*F30/(D30+F30)</f>
        <v>0.869871043376319</v>
      </c>
      <c r="J30" s="23" t="n">
        <v>375</v>
      </c>
      <c r="K30" s="23" t="n">
        <v>371</v>
      </c>
      <c r="L30" s="23" t="n">
        <v>4</v>
      </c>
      <c r="M30" s="23" t="n">
        <v>73</v>
      </c>
      <c r="N30" s="27" t="n">
        <f aca="false">(I30-I2)</f>
        <v>0.0549511067647623</v>
      </c>
      <c r="O30" s="0" t="s">
        <v>77</v>
      </c>
    </row>
    <row r="31" customFormat="false" ht="16.4" hidden="false" customHeight="false" outlineLevel="0" collapsed="false">
      <c r="A31" s="23" t="s">
        <v>78</v>
      </c>
      <c r="B31" s="23" t="s">
        <v>79</v>
      </c>
      <c r="C31" s="24" t="s">
        <v>55</v>
      </c>
      <c r="D31" s="25" t="n">
        <f aca="false">K31/405</f>
        <v>0.896296296296296</v>
      </c>
      <c r="E31" s="25" t="n">
        <f aca="false">K31/J31</f>
        <v>0.940414507772021</v>
      </c>
      <c r="F31" s="26" t="n">
        <f aca="false">(J31-L31)/(J31+M31)</f>
        <v>0.86036036036036</v>
      </c>
      <c r="G31" s="25" t="n">
        <f aca="false">M31/1000</f>
        <v>0.058</v>
      </c>
      <c r="H31" s="25" t="n">
        <f aca="false">2*D31*E31/(D31+E31)</f>
        <v>0.917825537294564</v>
      </c>
      <c r="I31" s="26" t="n">
        <f aca="false">2*D31*F31/(D31+F31)</f>
        <v>0.877960757498053</v>
      </c>
      <c r="J31" s="23" t="n">
        <v>386</v>
      </c>
      <c r="K31" s="23" t="n">
        <v>363</v>
      </c>
      <c r="L31" s="23" t="n">
        <v>4</v>
      </c>
      <c r="M31" s="23" t="n">
        <v>58</v>
      </c>
      <c r="N31" s="27" t="n">
        <f aca="false">(I31-I2)</f>
        <v>0.0630408208864964</v>
      </c>
      <c r="O31" s="0" t="s">
        <v>80</v>
      </c>
    </row>
    <row r="32" customFormat="false" ht="13.8" hidden="false" customHeight="false" outlineLevel="0" collapsed="false">
      <c r="D32" s="11"/>
      <c r="E32" s="11"/>
      <c r="F32" s="12"/>
      <c r="G32" s="11"/>
      <c r="H32" s="11"/>
      <c r="I32" s="12"/>
      <c r="N32" s="13"/>
    </row>
    <row r="33" customFormat="false" ht="13.8" hidden="false" customHeight="false" outlineLevel="0" collapsed="false">
      <c r="A33" s="0" t="s">
        <v>81</v>
      </c>
      <c r="B33" s="0" t="s">
        <v>82</v>
      </c>
      <c r="C33" s="9" t="s">
        <v>83</v>
      </c>
      <c r="D33" s="11" t="n">
        <f aca="false">K33/405</f>
        <v>0.879012345679012</v>
      </c>
      <c r="E33" s="11" t="n">
        <f aca="false">K33/J33</f>
        <v>0.929503916449086</v>
      </c>
      <c r="F33" s="12" t="n">
        <f aca="false">(J33-L33)/(J33+M33)</f>
        <v>0.381606765327696</v>
      </c>
      <c r="G33" s="11" t="n">
        <f aca="false">M33/1000</f>
        <v>0.563</v>
      </c>
      <c r="H33" s="11" t="n">
        <f aca="false">2*D33*E33/(D33+E33)</f>
        <v>0.903553299492386</v>
      </c>
      <c r="I33" s="12" t="n">
        <f aca="false">2*D33*F33/(D33+F33)</f>
        <v>0.532178284445972</v>
      </c>
      <c r="J33" s="0" t="n">
        <v>383</v>
      </c>
      <c r="K33" s="0" t="n">
        <v>356</v>
      </c>
      <c r="L33" s="0" t="n">
        <v>22</v>
      </c>
      <c r="M33" s="0" t="n">
        <v>563</v>
      </c>
      <c r="N33" s="13" t="n">
        <f aca="false">(I33-I2)</f>
        <v>-0.282741652165585</v>
      </c>
      <c r="O33" s="0" t="s">
        <v>84</v>
      </c>
      <c r="P33" s="0" t="s">
        <v>85</v>
      </c>
    </row>
    <row r="34" customFormat="false" ht="16.4" hidden="false" customHeight="false" outlineLevel="0" collapsed="false">
      <c r="A34" s="0" t="s">
        <v>86</v>
      </c>
      <c r="B34" s="0" t="s">
        <v>82</v>
      </c>
      <c r="C34" s="9" t="s">
        <v>83</v>
      </c>
      <c r="D34" s="11" t="n">
        <f aca="false">K34/405</f>
        <v>0.861728395061728</v>
      </c>
      <c r="E34" s="11" t="n">
        <f aca="false">K34/J34</f>
        <v>0.870324189526185</v>
      </c>
      <c r="F34" s="12" t="n">
        <f aca="false">(J34-L34)/(J34+M34)</f>
        <v>0.347058823529412</v>
      </c>
      <c r="G34" s="11" t="n">
        <f aca="false">M34/1000</f>
        <v>0.619</v>
      </c>
      <c r="H34" s="11" t="n">
        <f aca="false">2*D34*E34/(D34+E34)</f>
        <v>0.866004962779156</v>
      </c>
      <c r="I34" s="12" t="n">
        <f aca="false">2*D34*F34/(D34+F34)</f>
        <v>0.494827275458096</v>
      </c>
      <c r="J34" s="0" t="n">
        <v>401</v>
      </c>
      <c r="K34" s="0" t="n">
        <v>349</v>
      </c>
      <c r="L34" s="0" t="n">
        <v>47</v>
      </c>
      <c r="M34" s="0" t="n">
        <v>619</v>
      </c>
      <c r="N34" s="13" t="n">
        <f aca="false">(I34-I2)</f>
        <v>-0.320092661153461</v>
      </c>
      <c r="O34" s="0" t="s">
        <v>87</v>
      </c>
    </row>
    <row r="35" customFormat="false" ht="13.8" hidden="false" customHeight="false" outlineLevel="0" collapsed="false">
      <c r="A35" s="22" t="s">
        <v>88</v>
      </c>
      <c r="B35" s="22" t="s">
        <v>82</v>
      </c>
      <c r="C35" s="9" t="s">
        <v>83</v>
      </c>
      <c r="D35" s="11" t="n">
        <f aca="false">K35/405</f>
        <v>0.97283950617284</v>
      </c>
      <c r="E35" s="11" t="n">
        <f aca="false">K35/J35</f>
        <v>0.814049586776859</v>
      </c>
      <c r="F35" s="12" t="n">
        <f aca="false">(J35-L35)/(J35+M35)</f>
        <v>0.290870488322718</v>
      </c>
      <c r="G35" s="11" t="n">
        <f aca="false">M35/1000</f>
        <v>0.929</v>
      </c>
      <c r="H35" s="11" t="n">
        <f aca="false">2*D35*E35/(D35+E35)</f>
        <v>0.886389201349831</v>
      </c>
      <c r="I35" s="12" t="n">
        <f aca="false">2*D35*F35/(D35+F35)</f>
        <v>0.447840570150876</v>
      </c>
      <c r="J35" s="0" t="n">
        <v>484</v>
      </c>
      <c r="K35" s="0" t="n">
        <v>394</v>
      </c>
      <c r="L35" s="0" t="n">
        <v>73</v>
      </c>
      <c r="M35" s="0" t="n">
        <v>929</v>
      </c>
      <c r="N35" s="13" t="n">
        <f aca="false">(I35-I2)</f>
        <v>-0.367079366460681</v>
      </c>
      <c r="O35" s="22" t="s">
        <v>89</v>
      </c>
    </row>
    <row r="36" customFormat="false" ht="13.8" hidden="false" customHeight="false" outlineLevel="0" collapsed="false">
      <c r="A36" s="22"/>
      <c r="B36" s="22"/>
      <c r="C36" s="9" t="s">
        <v>90</v>
      </c>
      <c r="D36" s="11" t="n">
        <f aca="false">K36/405</f>
        <v>0.91358024691358</v>
      </c>
      <c r="E36" s="11" t="n">
        <f aca="false">K36/J36</f>
        <v>0.883054892601432</v>
      </c>
      <c r="F36" s="12" t="n">
        <f aca="false">(J36-L36)/(J36+M36)</f>
        <v>0.385162601626016</v>
      </c>
      <c r="G36" s="11" t="n">
        <f aca="false">M36/1000</f>
        <v>0.565</v>
      </c>
      <c r="H36" s="11" t="n">
        <f aca="false">2*D36*E36/(D36+E36)</f>
        <v>0.898058252427184</v>
      </c>
      <c r="I36" s="12" t="n">
        <f aca="false">2*D36*F36/(D36+F36)</f>
        <v>0.541873158479447</v>
      </c>
      <c r="J36" s="0" t="n">
        <v>419</v>
      </c>
      <c r="K36" s="0" t="n">
        <v>370</v>
      </c>
      <c r="L36" s="0" t="n">
        <v>40</v>
      </c>
      <c r="M36" s="0" t="n">
        <v>565</v>
      </c>
      <c r="N36" s="13" t="n">
        <f aca="false">(I36-I2)</f>
        <v>-0.273046778132109</v>
      </c>
      <c r="O36" s="22"/>
    </row>
    <row r="37" customFormat="false" ht="13.8" hidden="false" customHeight="false" outlineLevel="0" collapsed="false">
      <c r="D37" s="11"/>
      <c r="E37" s="11"/>
      <c r="F37" s="12"/>
      <c r="G37" s="11"/>
      <c r="H37" s="11"/>
      <c r="I37" s="12"/>
      <c r="N37" s="13"/>
    </row>
    <row r="38" customFormat="false" ht="13.8" hidden="false" customHeight="false" outlineLevel="0" collapsed="false">
      <c r="A38" s="0" t="s">
        <v>91</v>
      </c>
      <c r="D38" s="11"/>
      <c r="E38" s="11"/>
      <c r="F38" s="12"/>
      <c r="G38" s="11"/>
      <c r="H38" s="11"/>
      <c r="I38" s="12"/>
      <c r="N38" s="13"/>
    </row>
    <row r="39" customFormat="false" ht="16.4" hidden="false" customHeight="false" outlineLevel="0" collapsed="false">
      <c r="A39" s="0" t="s">
        <v>70</v>
      </c>
      <c r="B39" s="10" t="s">
        <v>71</v>
      </c>
      <c r="C39" s="9" t="s">
        <v>55</v>
      </c>
      <c r="D39" s="11" t="n">
        <f aca="false">K39/2215</f>
        <v>0.815801354401806</v>
      </c>
      <c r="E39" s="11" t="n">
        <f aca="false">K39/J39</f>
        <v>0.970983342289092</v>
      </c>
      <c r="F39" s="12" t="n">
        <f aca="false">(J39-L39)/(J39+M39)</f>
        <v>0.923664122137405</v>
      </c>
      <c r="G39" s="11" t="n">
        <f aca="false">M39/1000</f>
        <v>0.104</v>
      </c>
      <c r="H39" s="11" t="n">
        <f aca="false">2*D39*E39/(D39+E39)</f>
        <v>0.886653581943082</v>
      </c>
      <c r="I39" s="12" t="n">
        <f aca="false">2*D39*F39/(D39+F39)</f>
        <v>0.866388499243163</v>
      </c>
      <c r="J39" s="0" t="n">
        <v>1861</v>
      </c>
      <c r="K39" s="0" t="n">
        <v>1807</v>
      </c>
      <c r="L39" s="0" t="n">
        <v>46</v>
      </c>
      <c r="M39" s="0" t="n">
        <v>104</v>
      </c>
      <c r="N39" s="13" t="n">
        <f aca="false">(I39-I2)</f>
        <v>0.0514685626316063</v>
      </c>
      <c r="O39" s="0" t="s">
        <v>92</v>
      </c>
      <c r="P39" s="0" t="s">
        <v>57</v>
      </c>
    </row>
    <row r="40" customFormat="false" ht="16.4" hidden="false" customHeight="false" outlineLevel="0" collapsed="false">
      <c r="A40" s="10" t="s">
        <v>75</v>
      </c>
      <c r="B40" s="10" t="s">
        <v>76</v>
      </c>
      <c r="C40" s="9" t="s">
        <v>55</v>
      </c>
      <c r="D40" s="11" t="n">
        <f aca="false">K40/2215</f>
        <v>0.852821670428894</v>
      </c>
      <c r="E40" s="11" t="n">
        <f aca="false">K40/J40</f>
        <v>0.979771784232365</v>
      </c>
      <c r="F40" s="12" t="n">
        <f aca="false">(J40-L40)/(J40+M40)</f>
        <v>0.946026986506747</v>
      </c>
      <c r="G40" s="11" t="n">
        <f aca="false">M40/1000</f>
        <v>0.073</v>
      </c>
      <c r="H40" s="11" t="n">
        <f aca="false">2*D40*E40/(D40+E40)</f>
        <v>0.911899589669322</v>
      </c>
      <c r="I40" s="12" t="n">
        <f aca="false">2*D40*F40/(D40+F40)</f>
        <v>0.897009664256999</v>
      </c>
      <c r="J40" s="0" t="n">
        <v>1928</v>
      </c>
      <c r="K40" s="0" t="n">
        <v>1889</v>
      </c>
      <c r="L40" s="0" t="n">
        <v>35</v>
      </c>
      <c r="M40" s="0" t="n">
        <v>73</v>
      </c>
      <c r="N40" s="13" t="n">
        <f aca="false">(I40-I2)</f>
        <v>0.0820897276454425</v>
      </c>
      <c r="O40" s="0" t="s">
        <v>93</v>
      </c>
    </row>
    <row r="41" customFormat="false" ht="16.4" hidden="false" customHeight="false" outlineLevel="0" collapsed="false">
      <c r="A41" s="0" t="s">
        <v>94</v>
      </c>
      <c r="B41" s="10" t="s">
        <v>95</v>
      </c>
      <c r="C41" s="9" t="s">
        <v>55</v>
      </c>
      <c r="D41" s="11" t="n">
        <f aca="false">K41/2215</f>
        <v>0.641083521444695</v>
      </c>
      <c r="E41" s="11" t="n">
        <f aca="false">K41/J41</f>
        <v>0.98679638637943</v>
      </c>
      <c r="F41" s="12" t="n">
        <f aca="false">(J41-L41)/(J41+M41)</f>
        <v>0.954362416107383</v>
      </c>
      <c r="G41" s="11" t="n">
        <f aca="false">M41/1000</f>
        <v>0.051</v>
      </c>
      <c r="H41" s="11" t="n">
        <f aca="false">2*D41*E41/(D41+E41)</f>
        <v>0.777230432402846</v>
      </c>
      <c r="I41" s="12" t="n">
        <f aca="false">2*D41*F41/(D41+F41)</f>
        <v>0.766965528636244</v>
      </c>
      <c r="J41" s="0" t="n">
        <v>1439</v>
      </c>
      <c r="K41" s="0" t="n">
        <v>1420</v>
      </c>
      <c r="L41" s="0" t="n">
        <v>17</v>
      </c>
      <c r="M41" s="0" t="n">
        <v>51</v>
      </c>
      <c r="N41" s="13" t="n">
        <f aca="false">(I41-I2)</f>
        <v>-0.0479544079753129</v>
      </c>
      <c r="O41" s="0" t="s">
        <v>96</v>
      </c>
    </row>
    <row r="42" customFormat="false" ht="16.4" hidden="false" customHeight="false" outlineLevel="0" collapsed="false">
      <c r="A42" s="10" t="s">
        <v>97</v>
      </c>
      <c r="B42" s="10" t="s">
        <v>98</v>
      </c>
      <c r="C42" s="9" t="s">
        <v>55</v>
      </c>
      <c r="D42" s="11" t="n">
        <f aca="false">K42/2215</f>
        <v>0.855079006772009</v>
      </c>
      <c r="E42" s="11" t="n">
        <f aca="false">K42/J42</f>
        <v>0.970784213223988</v>
      </c>
      <c r="F42" s="12" t="n">
        <f aca="false">(J42-L42)/(J42+M42)</f>
        <v>0.93127147766323</v>
      </c>
      <c r="G42" s="11" t="n">
        <f aca="false">M42/1000</f>
        <v>0.086</v>
      </c>
      <c r="H42" s="11" t="n">
        <f aca="false">2*D42*E42/(D42+E42)</f>
        <v>0.909265482477196</v>
      </c>
      <c r="I42" s="12" t="n">
        <f aca="false">2*D42*F42/(D42+F42)</f>
        <v>0.891550339190164</v>
      </c>
      <c r="J42" s="0" t="n">
        <v>1951</v>
      </c>
      <c r="K42" s="0" t="n">
        <v>1894</v>
      </c>
      <c r="L42" s="0" t="n">
        <v>54</v>
      </c>
      <c r="M42" s="0" t="n">
        <v>86</v>
      </c>
      <c r="N42" s="13" t="n">
        <f aca="false">(I42-I2)</f>
        <v>0.0766304025786079</v>
      </c>
      <c r="O42" s="0" t="s">
        <v>99</v>
      </c>
    </row>
    <row r="43" customFormat="false" ht="16.4" hidden="false" customHeight="false" outlineLevel="0" collapsed="false">
      <c r="A43" s="10" t="s">
        <v>97</v>
      </c>
      <c r="B43" s="10" t="s">
        <v>100</v>
      </c>
      <c r="C43" s="9" t="s">
        <v>55</v>
      </c>
      <c r="D43" s="11" t="n">
        <f aca="false">K43/2215</f>
        <v>0.840632054176072</v>
      </c>
      <c r="E43" s="11" t="n">
        <f aca="false">K43/J43</f>
        <v>0.980516061084781</v>
      </c>
      <c r="F43" s="12" t="n">
        <f aca="false">(J43-L43)/(J43+M43)</f>
        <v>0.943434343434343</v>
      </c>
      <c r="G43" s="11" t="n">
        <f aca="false">M43/1000</f>
        <v>0.081</v>
      </c>
      <c r="H43" s="11" t="n">
        <f aca="false">2*D43*E43/(D43+E43)</f>
        <v>0.905201750121536</v>
      </c>
      <c r="I43" s="12" t="n">
        <f aca="false">2*D43*F43/(D43+F43)</f>
        <v>0.889071338559732</v>
      </c>
      <c r="J43" s="0" t="n">
        <v>1899</v>
      </c>
      <c r="K43" s="0" t="n">
        <v>1862</v>
      </c>
      <c r="L43" s="0" t="n">
        <v>31</v>
      </c>
      <c r="M43" s="0" t="n">
        <v>81</v>
      </c>
      <c r="N43" s="13" t="n">
        <f aca="false">(I43-I2)</f>
        <v>0.0741514019481759</v>
      </c>
      <c r="O43" s="0" t="s">
        <v>101</v>
      </c>
    </row>
    <row r="44" customFormat="false" ht="16.4" hidden="false" customHeight="false" outlineLevel="0" collapsed="false">
      <c r="A44" s="0" t="s">
        <v>102</v>
      </c>
      <c r="B44" s="10" t="s">
        <v>103</v>
      </c>
      <c r="C44" s="9" t="s">
        <v>55</v>
      </c>
      <c r="D44" s="11" t="n">
        <f aca="false">K44/2215</f>
        <v>0.8686230248307</v>
      </c>
      <c r="E44" s="11" t="n">
        <f aca="false">K44/J44</f>
        <v>0.969758064516129</v>
      </c>
      <c r="F44" s="12" t="n">
        <f aca="false">(J44-L44)/(J44+M44)</f>
        <v>0.934876989869754</v>
      </c>
      <c r="G44" s="11" t="n">
        <f aca="false">M44/1000</f>
        <v>0.089</v>
      </c>
      <c r="H44" s="11" t="n">
        <f aca="false">2*D44*E44/(D44+E44)</f>
        <v>0.91640866873065</v>
      </c>
      <c r="I44" s="12" t="n">
        <f aca="false">2*D44*F44/(D44+F44)</f>
        <v>0.900533043710743</v>
      </c>
      <c r="J44" s="0" t="n">
        <v>1984</v>
      </c>
      <c r="K44" s="0" t="n">
        <v>1924</v>
      </c>
      <c r="L44" s="0" t="n">
        <v>46</v>
      </c>
      <c r="M44" s="0" t="n">
        <v>89</v>
      </c>
      <c r="N44" s="13" t="n">
        <f aca="false">(I44-I2)</f>
        <v>0.0856131070991869</v>
      </c>
      <c r="O44" s="0" t="s">
        <v>104</v>
      </c>
    </row>
    <row r="45" customFormat="false" ht="16.4" hidden="false" customHeight="false" outlineLevel="0" collapsed="false">
      <c r="A45" s="28" t="s">
        <v>105</v>
      </c>
      <c r="B45" s="10" t="s">
        <v>106</v>
      </c>
      <c r="C45" s="9" t="s">
        <v>55</v>
      </c>
      <c r="D45" s="11" t="n">
        <f aca="false">K45/2215</f>
        <v>0.866817155756208</v>
      </c>
      <c r="F45" s="12" t="n">
        <f aca="false">(J45-L45)/(J45+M45)</f>
        <v>0.942270058708415</v>
      </c>
      <c r="I45" s="29" t="n">
        <f aca="false">2*D45*F45/(D45+F45)</f>
        <v>0.902970122958475</v>
      </c>
      <c r="J45" s="0" t="n">
        <v>1968</v>
      </c>
      <c r="K45" s="0" t="n">
        <v>1920</v>
      </c>
      <c r="L45" s="0" t="n">
        <v>42</v>
      </c>
      <c r="M45" s="0" t="n">
        <v>76</v>
      </c>
      <c r="N45" s="13" t="n">
        <f aca="false">(I45-I2)</f>
        <v>0.0880501863469184</v>
      </c>
    </row>
    <row r="46" customFormat="false" ht="16.4" hidden="false" customHeight="false" outlineLevel="0" collapsed="false">
      <c r="A46" s="10" t="s">
        <v>107</v>
      </c>
      <c r="B46" s="10" t="s">
        <v>108</v>
      </c>
      <c r="C46" s="9" t="s">
        <v>55</v>
      </c>
      <c r="D46" s="11" t="n">
        <f aca="false">K46/2215</f>
        <v>0.824830699774266</v>
      </c>
      <c r="F46" s="12" t="n">
        <f aca="false">(J46-L46)/(J46+M46)</f>
        <v>0.928028383172833</v>
      </c>
      <c r="I46" s="12" t="n">
        <f aca="false">2*D46*F46/(D46+F46)</f>
        <v>0.873391715454779</v>
      </c>
      <c r="J46" s="0" t="n">
        <v>1876</v>
      </c>
      <c r="K46" s="0" t="n">
        <v>1827</v>
      </c>
      <c r="L46" s="0" t="n">
        <v>45</v>
      </c>
      <c r="M46" s="0" t="n">
        <v>97</v>
      </c>
      <c r="N46" s="13" t="n">
        <f aca="false">(I46-I2)</f>
        <v>0.058471778843222</v>
      </c>
      <c r="O46" s="0" t="s">
        <v>109</v>
      </c>
    </row>
    <row r="47" customFormat="false" ht="13.8" hidden="false" customHeight="false" outlineLevel="0" collapsed="false">
      <c r="A47" s="22" t="s">
        <v>110</v>
      </c>
      <c r="B47" s="22" t="s">
        <v>111</v>
      </c>
      <c r="C47" s="9" t="s">
        <v>55</v>
      </c>
      <c r="D47" s="11" t="n">
        <f aca="false">K47/2215</f>
        <v>0.797742663656885</v>
      </c>
      <c r="F47" s="12" t="n">
        <f aca="false">(J47-L47)/(J47+M47)</f>
        <v>0.955256064690027</v>
      </c>
      <c r="I47" s="12" t="n">
        <f aca="false">2*D47*F47/(D47+F47)</f>
        <v>0.869422784166914</v>
      </c>
      <c r="J47" s="0" t="n">
        <v>1801</v>
      </c>
      <c r="K47" s="0" t="n">
        <v>1767</v>
      </c>
      <c r="L47" s="0" t="n">
        <v>29</v>
      </c>
      <c r="M47" s="0" t="n">
        <v>54</v>
      </c>
      <c r="N47" s="13" t="n">
        <f aca="false">(I47-I2)</f>
        <v>0.0545028475553566</v>
      </c>
    </row>
    <row r="48" customFormat="false" ht="16.4" hidden="false" customHeight="false" outlineLevel="0" collapsed="false">
      <c r="A48" s="22"/>
      <c r="B48" s="22"/>
      <c r="C48" s="9" t="s">
        <v>112</v>
      </c>
      <c r="D48" s="11" t="n">
        <f aca="false">K48/2215</f>
        <v>0.8627539503386</v>
      </c>
      <c r="F48" s="12" t="n">
        <f aca="false">(J48-L48)/(J48+M48)</f>
        <v>0.931500241196334</v>
      </c>
      <c r="I48" s="12" t="n">
        <f aca="false">2*D48*F48/(D48+F48)</f>
        <v>0.895810099399563</v>
      </c>
      <c r="J48" s="0" t="n">
        <v>1979</v>
      </c>
      <c r="K48" s="0" t="n">
        <v>1911</v>
      </c>
      <c r="L48" s="0" t="n">
        <v>48</v>
      </c>
      <c r="M48" s="0" t="n">
        <v>94</v>
      </c>
      <c r="N48" s="13" t="n">
        <f aca="false">(I48-I2)</f>
        <v>0.0808901627880061</v>
      </c>
      <c r="O48" s="0" t="s">
        <v>113</v>
      </c>
    </row>
    <row r="1048576" customFormat="false" ht="12.8" hidden="false" customHeight="false" outlineLevel="0" collapsed="false"/>
  </sheetData>
  <mergeCells count="20">
    <mergeCell ref="A9:A11"/>
    <mergeCell ref="B9:B11"/>
    <mergeCell ref="O9:O11"/>
    <mergeCell ref="A12:A13"/>
    <mergeCell ref="B12:B13"/>
    <mergeCell ref="O12:O13"/>
    <mergeCell ref="A14:A16"/>
    <mergeCell ref="B14:B16"/>
    <mergeCell ref="O14:O16"/>
    <mergeCell ref="A17:A18"/>
    <mergeCell ref="B17:B18"/>
    <mergeCell ref="O17:O18"/>
    <mergeCell ref="A19:A20"/>
    <mergeCell ref="B19:B20"/>
    <mergeCell ref="O19:O20"/>
    <mergeCell ref="A35:A36"/>
    <mergeCell ref="B35:B36"/>
    <mergeCell ref="O35:O36"/>
    <mergeCell ref="A47:A48"/>
    <mergeCell ref="B47:B48"/>
  </mergeCells>
  <hyperlinks>
    <hyperlink ref="P3" r:id="rId1" display="alg@10.0.12.148:/home/alg/fingerData/trian"/>
    <hyperlink ref="P5" r:id="rId2" display="alg@10.0.12.148:/home/alg/fingerData/trian"/>
    <hyperlink ref="P6" r:id="rId3" display="alg@10.0.12.148:/home/alg/fingerData/trian"/>
    <hyperlink ref="P8" r:id="rId4" display="alg@10.0.12.148:/home/alg/fingerData/trian"/>
    <hyperlink ref="P9" r:id="rId5" display="alg@10.0.12.148:/home/alg/fingerData/trian"/>
    <hyperlink ref="P12" r:id="rId6" display="alg@10.0.12.148:/home/alg/fingerData/trian"/>
    <hyperlink ref="P22" r:id="rId7" display="alg@10.0.12.148:/home/alg/fingerData/train"/>
    <hyperlink ref="P23" r:id="rId8" display="alg@10.0.12.148:/home/alg/fingerData/train"/>
    <hyperlink ref="P39" r:id="rId9" display="alg@10.0.12.148:/home/alg/fingerData/trai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49:I49 A1"/>
    </sheetView>
  </sheetViews>
  <sheetFormatPr defaultRowHeight="13.5"/>
  <cols>
    <col collapsed="false" hidden="false" max="1025" min="1" style="0" width="8.6713615023474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49:I49 A1"/>
    </sheetView>
  </sheetViews>
  <sheetFormatPr defaultRowHeight="13.5"/>
  <cols>
    <col collapsed="false" hidden="false" max="1025" min="1" style="0" width="8.6713615023474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language>zh-CN</dc:language>
  <dcterms:modified xsi:type="dcterms:W3CDTF">2019-04-30T14:32:27Z</dcterms:modified>
  <cp:revision>0</cp:revision>
</cp:coreProperties>
</file>