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C\Desktop\東華\113宿營\報表\"/>
    </mc:Choice>
  </mc:AlternateContent>
  <xr:revisionPtr revIDLastSave="0" documentId="13_ncr:1_{B2E19D68-CBF7-4391-94D7-416229345C58}" xr6:coauthVersionLast="47" xr6:coauthVersionMax="47" xr10:uidLastSave="{00000000-0000-0000-0000-000000000000}"/>
  <bookViews>
    <workbookView xWindow="-108" yWindow="-108" windowWidth="23256" windowHeight="12456" xr2:uid="{631C937F-6EC2-4D79-953B-9826C1CD403C}"/>
  </bookViews>
  <sheets>
    <sheet name="預算編列" sheetId="1" r:id="rId1"/>
    <sheet name="工人訂金" sheetId="3" r:id="rId2"/>
    <sheet name="宿營新生收錢" sheetId="4" r:id="rId3"/>
  </sheets>
  <definedNames>
    <definedName name="_xlnm._FilterDatabase" localSheetId="0" hidden="1">預算編列!$C$1:$C$64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3" i="1"/>
  <c r="E34" i="1"/>
  <c r="E31" i="1"/>
  <c r="E32" i="1"/>
  <c r="E30" i="1"/>
  <c r="E26" i="1"/>
  <c r="L51" i="1"/>
  <c r="L50" i="1"/>
  <c r="L52" i="1"/>
  <c r="L49" i="1"/>
  <c r="L44" i="1"/>
  <c r="E48" i="3"/>
  <c r="H54" i="4"/>
  <c r="F54" i="4"/>
  <c r="L5" i="1"/>
  <c r="L6" i="1"/>
  <c r="L4" i="1"/>
  <c r="E9" i="1"/>
  <c r="G11" i="1" s="1"/>
  <c r="E4" i="1"/>
  <c r="G4" i="1" s="1"/>
  <c r="E3" i="1"/>
  <c r="G3" i="1" s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5" i="1"/>
  <c r="L29" i="1"/>
  <c r="L24" i="1"/>
  <c r="L25" i="1"/>
  <c r="L23" i="1"/>
  <c r="E27" i="1"/>
  <c r="L20" i="1"/>
  <c r="L21" i="1"/>
  <c r="L22" i="1"/>
  <c r="L19" i="1"/>
  <c r="L13" i="1"/>
  <c r="L14" i="1"/>
  <c r="L12" i="1"/>
  <c r="G6" i="1"/>
  <c r="E24" i="1"/>
  <c r="E23" i="1"/>
  <c r="G5" i="1"/>
  <c r="G8" i="1"/>
  <c r="G10" i="1"/>
  <c r="G12" i="1"/>
  <c r="G13" i="1"/>
  <c r="L53" i="1" l="1"/>
  <c r="D2" i="1" s="1"/>
  <c r="L8" i="1"/>
  <c r="G9" i="1"/>
  <c r="L46" i="1"/>
  <c r="L26" i="1"/>
  <c r="E25" i="1"/>
  <c r="L15" i="1"/>
  <c r="D7" i="1" s="1"/>
  <c r="G7" i="1" s="1"/>
  <c r="G14" i="1"/>
  <c r="G15" i="1"/>
  <c r="G2" i="1"/>
  <c r="G16" i="1" l="1"/>
  <c r="E28" i="1" s="1"/>
  <c r="E36" i="1" s="1"/>
  <c r="G17" i="1" l="1"/>
</calcChain>
</file>

<file path=xl/sharedStrings.xml><?xml version="1.0" encoding="utf-8"?>
<sst xmlns="http://schemas.openxmlformats.org/spreadsheetml/2006/main" count="348" uniqueCount="281">
  <si>
    <t>項目</t>
    <phoneticPr fontId="1" type="noConversion"/>
  </si>
  <si>
    <t>單位</t>
    <phoneticPr fontId="1" type="noConversion"/>
  </si>
  <si>
    <t>備註</t>
    <phoneticPr fontId="1" type="noConversion"/>
  </si>
  <si>
    <t>種類</t>
    <phoneticPr fontId="1" type="noConversion"/>
  </si>
  <si>
    <t>美宣</t>
    <phoneticPr fontId="1" type="noConversion"/>
  </si>
  <si>
    <t>遊覽車</t>
    <phoneticPr fontId="1" type="noConversion"/>
  </si>
  <si>
    <t>器材</t>
    <phoneticPr fontId="1" type="noConversion"/>
  </si>
  <si>
    <t>住宿</t>
    <phoneticPr fontId="1" type="noConversion"/>
  </si>
  <si>
    <t>保險</t>
    <phoneticPr fontId="1" type="noConversion"/>
  </si>
  <si>
    <t>姓名</t>
  </si>
  <si>
    <t>LINE名稱</t>
  </si>
  <si>
    <t>日期</t>
  </si>
  <si>
    <t>收到金額</t>
  </si>
  <si>
    <t>宋思穎</t>
  </si>
  <si>
    <t>呂金銘</t>
  </si>
  <si>
    <t>大隻銘</t>
  </si>
  <si>
    <t>龔亭縈</t>
  </si>
  <si>
    <t>YG</t>
  </si>
  <si>
    <t>潘玟茜</t>
  </si>
  <si>
    <t>萬煜偉</t>
  </si>
  <si>
    <t>陳昱臻</t>
  </si>
  <si>
    <t>詹宜勳</t>
  </si>
  <si>
    <t>趙子傑</t>
  </si>
  <si>
    <t>蘇奇威</t>
  </si>
  <si>
    <t>陳韻雯</t>
  </si>
  <si>
    <t xml:space="preserve">金碩桓   </t>
  </si>
  <si>
    <t>王振宇</t>
  </si>
  <si>
    <t>陳玗昀</t>
  </si>
  <si>
    <t>劉紫瀅</t>
  </si>
  <si>
    <t>葉家齊</t>
  </si>
  <si>
    <t xml:space="preserve">程聯喆 </t>
  </si>
  <si>
    <t>程聯喆</t>
  </si>
  <si>
    <t>周昕穎</t>
  </si>
  <si>
    <t>王朝宗</t>
  </si>
  <si>
    <t>蔡東廷</t>
  </si>
  <si>
    <t>楊忠諭</t>
  </si>
  <si>
    <t>何念慈</t>
  </si>
  <si>
    <t>何</t>
  </si>
  <si>
    <t>陳盈秀</t>
  </si>
  <si>
    <t>秀</t>
  </si>
  <si>
    <t>劉正華</t>
  </si>
  <si>
    <t>黃尹頡</t>
  </si>
  <si>
    <t>沈佩華</t>
  </si>
  <si>
    <t>沈佩</t>
  </si>
  <si>
    <t>謝承翰</t>
  </si>
  <si>
    <t>收入</t>
    <phoneticPr fontId="1" type="noConversion"/>
  </si>
  <si>
    <t>元</t>
    <phoneticPr fontId="1" type="noConversion"/>
  </si>
  <si>
    <t>民宿、泛舟</t>
    <phoneticPr fontId="1" type="noConversion"/>
  </si>
  <si>
    <t>D2早餐</t>
    <phoneticPr fontId="1" type="noConversion"/>
  </si>
  <si>
    <t>D2晚餐(烤肉)</t>
    <phoneticPr fontId="1" type="noConversion"/>
  </si>
  <si>
    <t>D3晚餐</t>
    <phoneticPr fontId="1" type="noConversion"/>
  </si>
  <si>
    <t>D3晚會獎勵</t>
    <phoneticPr fontId="1" type="noConversion"/>
  </si>
  <si>
    <t>D1晚餐(便當)</t>
    <phoneticPr fontId="1" type="noConversion"/>
  </si>
  <si>
    <t>遊覽車D2、D3</t>
    <phoneticPr fontId="1" type="noConversion"/>
  </si>
  <si>
    <t>兩日保險</t>
    <phoneticPr fontId="1" type="noConversion"/>
  </si>
  <si>
    <t>食</t>
  </si>
  <si>
    <t>食</t>
    <phoneticPr fontId="1" type="noConversion"/>
  </si>
  <si>
    <t>道具製作</t>
    <phoneticPr fontId="1" type="noConversion"/>
  </si>
  <si>
    <t>單價</t>
    <phoneticPr fontId="1" type="noConversion"/>
  </si>
  <si>
    <t>總價</t>
    <phoneticPr fontId="1" type="noConversion"/>
  </si>
  <si>
    <t>數量</t>
    <phoneticPr fontId="1" type="noConversion"/>
  </si>
  <si>
    <t>激戰世界</t>
    <phoneticPr fontId="1" type="noConversion"/>
  </si>
  <si>
    <t>社團</t>
  </si>
  <si>
    <t>熱舞</t>
    <phoneticPr fontId="1" type="noConversion"/>
  </si>
  <si>
    <t>火舞</t>
    <phoneticPr fontId="1" type="noConversion"/>
  </si>
  <si>
    <t>一人3片</t>
    <phoneticPr fontId="1" type="noConversion"/>
  </si>
  <si>
    <t>新生</t>
    <phoneticPr fontId="1" type="noConversion"/>
  </si>
  <si>
    <t>工人</t>
    <phoneticPr fontId="1" type="noConversion"/>
  </si>
  <si>
    <t>晚會獎勵計算</t>
    <phoneticPr fontId="1" type="noConversion"/>
  </si>
  <si>
    <t>第一名</t>
    <phoneticPr fontId="1" type="noConversion"/>
  </si>
  <si>
    <t>第二名</t>
    <phoneticPr fontId="1" type="noConversion"/>
  </si>
  <si>
    <t>玩</t>
    <phoneticPr fontId="1" type="noConversion"/>
  </si>
  <si>
    <t>優派雞排</t>
    <phoneticPr fontId="1" type="noConversion"/>
  </si>
  <si>
    <t>沐嵐茶</t>
    <phoneticPr fontId="1" type="noConversion"/>
  </si>
  <si>
    <t>沐嵐珍奶</t>
    <phoneticPr fontId="1" type="noConversion"/>
  </si>
  <si>
    <t>獲利</t>
    <phoneticPr fontId="1" type="noConversion"/>
  </si>
  <si>
    <t>隊排</t>
    <phoneticPr fontId="1" type="noConversion"/>
  </si>
  <si>
    <t>狗牌</t>
  </si>
  <si>
    <t>狗牌繩子</t>
    <phoneticPr fontId="1" type="noConversion"/>
  </si>
  <si>
    <t>奇異筆</t>
    <phoneticPr fontId="1" type="noConversion"/>
  </si>
  <si>
    <t>4K西卡紙</t>
    <phoneticPr fontId="1" type="noConversion"/>
  </si>
  <si>
    <t>油性筆</t>
    <phoneticPr fontId="1" type="noConversion"/>
  </si>
  <si>
    <t>機動道具</t>
    <phoneticPr fontId="1" type="noConversion"/>
  </si>
  <si>
    <t>機動</t>
    <phoneticPr fontId="1" type="noConversion"/>
  </si>
  <si>
    <t>贊助</t>
    <phoneticPr fontId="1" type="noConversion"/>
  </si>
  <si>
    <t>晚會演藝廳租借</t>
    <phoneticPr fontId="1" type="noConversion"/>
  </si>
  <si>
    <t>3K瓦楞板</t>
    <phoneticPr fontId="1" type="noConversion"/>
  </si>
  <si>
    <t>白銅卡A3-300磅(20張)</t>
  </si>
  <si>
    <t>海綿棒</t>
  </si>
  <si>
    <t>童軍繩</t>
  </si>
  <si>
    <t>背心袋</t>
  </si>
  <si>
    <t>10吋圓形</t>
  </si>
  <si>
    <t>圓形標籤20mm紅</t>
  </si>
  <si>
    <t>圓形標籤10mm淺綠</t>
  </si>
  <si>
    <t>北極熊1吋彩色晶晶</t>
  </si>
  <si>
    <t>IA-007 口哨彩虹</t>
  </si>
  <si>
    <t>IA-006 口哨彩虹</t>
  </si>
  <si>
    <t>IA-008 口哨彩紅</t>
  </si>
  <si>
    <t>AL022 雙面鋁箔防</t>
  </si>
  <si>
    <t>螢光標籤</t>
  </si>
  <si>
    <t>透明豆花桶 3L</t>
  </si>
  <si>
    <t>蝦皮運費</t>
  </si>
  <si>
    <t>野餐墊</t>
  </si>
  <si>
    <t>備註</t>
  </si>
  <si>
    <t>41121 1263</t>
  </si>
  <si>
    <t>丁邵君</t>
  </si>
  <si>
    <t>蔡芝盈</t>
  </si>
  <si>
    <t>王品淳</t>
  </si>
  <si>
    <t>楊忠原</t>
  </si>
  <si>
    <t>41132 1234</t>
  </si>
  <si>
    <t>李柏穎</t>
  </si>
  <si>
    <t>李元睿</t>
  </si>
  <si>
    <t>41132 1313</t>
  </si>
  <si>
    <t>李欣祐</t>
  </si>
  <si>
    <t>現金</t>
  </si>
  <si>
    <t>江粲森</t>
  </si>
  <si>
    <t>林哲銘</t>
  </si>
  <si>
    <t>周思妤</t>
  </si>
  <si>
    <t>葉福鎮</t>
  </si>
  <si>
    <t>梁凱維</t>
  </si>
  <si>
    <t>張念翔</t>
  </si>
  <si>
    <t>鄭玲珊</t>
  </si>
  <si>
    <t>原匯款改為現金繳費</t>
  </si>
  <si>
    <t>丁珮涵</t>
  </si>
  <si>
    <t>游宜諠</t>
  </si>
  <si>
    <t>陳明哲</t>
  </si>
  <si>
    <t>高承澔</t>
  </si>
  <si>
    <t>承澔</t>
  </si>
  <si>
    <t>41132 1231</t>
  </si>
  <si>
    <t>林君鴻</t>
  </si>
  <si>
    <t>林宗宏</t>
  </si>
  <si>
    <t>黃賢溥</t>
  </si>
  <si>
    <t>游皓全</t>
  </si>
  <si>
    <t>楊賀丞</t>
  </si>
  <si>
    <t>總計</t>
  </si>
  <si>
    <t>第一天工人</t>
    <phoneticPr fontId="1" type="noConversion"/>
  </si>
  <si>
    <t>第二天工人</t>
    <phoneticPr fontId="1" type="noConversion"/>
  </si>
  <si>
    <t>第二天出去工人</t>
    <phoneticPr fontId="1" type="noConversion"/>
  </si>
  <si>
    <t>第三天工人</t>
    <phoneticPr fontId="1" type="noConversion"/>
  </si>
  <si>
    <t>新生人數</t>
    <phoneticPr fontId="1" type="noConversion"/>
  </si>
  <si>
    <t>道具製作計算</t>
    <phoneticPr fontId="1" type="noConversion"/>
  </si>
  <si>
    <t>烤肉價錢計算</t>
  </si>
  <si>
    <t>價格</t>
  </si>
  <si>
    <t>份數</t>
  </si>
  <si>
    <t>總價</t>
  </si>
  <si>
    <t>十人份為單位</t>
  </si>
  <si>
    <t>素食</t>
  </si>
  <si>
    <t>單點雞翅+杏鮑菇</t>
  </si>
  <si>
    <t>姓名</t>
    <phoneticPr fontId="9" type="noConversion"/>
  </si>
  <si>
    <t>LINE名稱</t>
    <phoneticPr fontId="9" type="noConversion"/>
  </si>
  <si>
    <t>學號</t>
    <phoneticPr fontId="9" type="noConversion"/>
  </si>
  <si>
    <t>日期</t>
    <phoneticPr fontId="9" type="noConversion"/>
  </si>
  <si>
    <t>收到金額</t>
    <phoneticPr fontId="9" type="noConversion"/>
  </si>
  <si>
    <t>備註</t>
    <phoneticPr fontId="9" type="noConversion"/>
  </si>
  <si>
    <t>邱哲偉</t>
    <phoneticPr fontId="9" type="noConversion"/>
  </si>
  <si>
    <t>41132 1214</t>
    <phoneticPr fontId="9" type="noConversion"/>
  </si>
  <si>
    <t>徐向儀</t>
    <phoneticPr fontId="9" type="noConversion"/>
  </si>
  <si>
    <t xml:space="preserve">e.向儀 </t>
    <phoneticPr fontId="9" type="noConversion"/>
  </si>
  <si>
    <t>41132 1266</t>
    <phoneticPr fontId="9" type="noConversion"/>
  </si>
  <si>
    <t>謝寶怡</t>
    <phoneticPr fontId="9" type="noConversion"/>
  </si>
  <si>
    <t>Alex</t>
    <phoneticPr fontId="9" type="noConversion"/>
  </si>
  <si>
    <t>41132 1235</t>
    <phoneticPr fontId="9" type="noConversion"/>
  </si>
  <si>
    <t>黃立瑩</t>
    <phoneticPr fontId="9" type="noConversion"/>
  </si>
  <si>
    <t>41132 1210</t>
    <phoneticPr fontId="9" type="noConversion"/>
  </si>
  <si>
    <t>陳曉璇</t>
    <phoneticPr fontId="9" type="noConversion"/>
  </si>
  <si>
    <t>曉璇</t>
    <phoneticPr fontId="9" type="noConversion"/>
  </si>
  <si>
    <t>丁邵君</t>
    <phoneticPr fontId="9" type="noConversion"/>
  </si>
  <si>
    <t>41132 1213</t>
    <phoneticPr fontId="9" type="noConversion"/>
  </si>
  <si>
    <t>楊逸</t>
    <phoneticPr fontId="9" type="noConversion"/>
  </si>
  <si>
    <t>Austin Yang</t>
    <phoneticPr fontId="9" type="noConversion"/>
  </si>
  <si>
    <t>41132 1218</t>
    <phoneticPr fontId="9" type="noConversion"/>
  </si>
  <si>
    <t>黃立瑜</t>
    <phoneticPr fontId="9" type="noConversion"/>
  </si>
  <si>
    <t>41132 1225</t>
    <phoneticPr fontId="9" type="noConversion"/>
  </si>
  <si>
    <t>蔡芝盈</t>
    <phoneticPr fontId="9" type="noConversion"/>
  </si>
  <si>
    <t>41132 1257</t>
    <phoneticPr fontId="9" type="noConversion"/>
  </si>
  <si>
    <t>王品淳</t>
    <phoneticPr fontId="9" type="noConversion"/>
  </si>
  <si>
    <t>41132 1204</t>
    <phoneticPr fontId="9" type="noConversion"/>
  </si>
  <si>
    <t>41132 1274</t>
    <phoneticPr fontId="9" type="noConversion"/>
  </si>
  <si>
    <t>江粲森Daniel</t>
    <phoneticPr fontId="9" type="noConversion"/>
  </si>
  <si>
    <t>41132 1301</t>
    <phoneticPr fontId="9" type="noConversion"/>
  </si>
  <si>
    <t>41132 1228</t>
    <phoneticPr fontId="9" type="noConversion"/>
  </si>
  <si>
    <t>41132 1203</t>
    <phoneticPr fontId="9" type="noConversion"/>
  </si>
  <si>
    <t>41132 1209</t>
    <phoneticPr fontId="9" type="noConversion"/>
  </si>
  <si>
    <t>41132 1315</t>
    <phoneticPr fontId="9" type="noConversion"/>
  </si>
  <si>
    <t>41132 1230</t>
    <phoneticPr fontId="9" type="noConversion"/>
  </si>
  <si>
    <t>41132 1205</t>
    <phoneticPr fontId="9" type="noConversion"/>
  </si>
  <si>
    <t>41132 1278</t>
    <phoneticPr fontId="9" type="noConversion"/>
  </si>
  <si>
    <t>41132 1302</t>
    <phoneticPr fontId="9" type="noConversion"/>
  </si>
  <si>
    <t>明哲</t>
    <phoneticPr fontId="9" type="noConversion"/>
  </si>
  <si>
    <t>41132 1222</t>
    <phoneticPr fontId="9" type="noConversion"/>
  </si>
  <si>
    <t>黃世宇</t>
    <phoneticPr fontId="9" type="noConversion"/>
  </si>
  <si>
    <t>41132 1268</t>
    <phoneticPr fontId="9" type="noConversion"/>
  </si>
  <si>
    <t>林君鴻</t>
    <phoneticPr fontId="9" type="noConversion"/>
  </si>
  <si>
    <t>41132 1217</t>
    <phoneticPr fontId="9" type="noConversion"/>
  </si>
  <si>
    <t>Howard</t>
    <phoneticPr fontId="9" type="noConversion"/>
  </si>
  <si>
    <t>41132 1212</t>
    <phoneticPr fontId="9" type="noConversion"/>
  </si>
  <si>
    <t>現金</t>
    <phoneticPr fontId="9" type="noConversion"/>
  </si>
  <si>
    <t>溥</t>
    <phoneticPr fontId="9" type="noConversion"/>
  </si>
  <si>
    <t>41132 1406</t>
    <phoneticPr fontId="9" type="noConversion"/>
  </si>
  <si>
    <t>蘇宇璿</t>
    <phoneticPr fontId="9" type="noConversion"/>
  </si>
  <si>
    <t>小龍</t>
    <phoneticPr fontId="9" type="noConversion"/>
  </si>
  <si>
    <t>41132 1306</t>
    <phoneticPr fontId="9" type="noConversion"/>
  </si>
  <si>
    <t>張藝獻</t>
    <phoneticPr fontId="9" type="noConversion"/>
  </si>
  <si>
    <t>41132 1237</t>
    <phoneticPr fontId="9" type="noConversion"/>
  </si>
  <si>
    <t>游皓全</t>
    <phoneticPr fontId="9" type="noConversion"/>
  </si>
  <si>
    <t>41132 1215</t>
    <phoneticPr fontId="9" type="noConversion"/>
  </si>
  <si>
    <t>楊賀丞</t>
    <phoneticPr fontId="9" type="noConversion"/>
  </si>
  <si>
    <t>41123 5013</t>
    <phoneticPr fontId="9" type="noConversion"/>
  </si>
  <si>
    <t>蔡閔涵</t>
    <phoneticPr fontId="9" type="noConversion"/>
  </si>
  <si>
    <t>41132 1272</t>
    <phoneticPr fontId="9" type="noConversion"/>
  </si>
  <si>
    <t>詹玉婕</t>
    <phoneticPr fontId="9" type="noConversion"/>
  </si>
  <si>
    <t>詹玉婕</t>
  </si>
  <si>
    <t>41132 1202</t>
    <phoneticPr fontId="9" type="noConversion"/>
  </si>
  <si>
    <t>馮立勝</t>
    <phoneticPr fontId="9" type="noConversion"/>
  </si>
  <si>
    <t>41132 1267</t>
    <phoneticPr fontId="9" type="noConversion"/>
  </si>
  <si>
    <t>方國強</t>
    <phoneticPr fontId="9" type="noConversion"/>
  </si>
  <si>
    <t>41132 1241</t>
    <phoneticPr fontId="9" type="noConversion"/>
  </si>
  <si>
    <t>楊景皓</t>
    <phoneticPr fontId="9" type="noConversion"/>
  </si>
  <si>
    <t>楊景皓</t>
  </si>
  <si>
    <t>黃智宣</t>
    <phoneticPr fontId="9" type="noConversion"/>
  </si>
  <si>
    <t>41132 1239</t>
    <phoneticPr fontId="9" type="noConversion"/>
  </si>
  <si>
    <t>蔡秉錡</t>
    <phoneticPr fontId="9" type="noConversion"/>
  </si>
  <si>
    <t>蔡秉錡</t>
  </si>
  <si>
    <t>謝宜臻</t>
    <phoneticPr fontId="9" type="noConversion"/>
  </si>
  <si>
    <t>至秦</t>
    <phoneticPr fontId="9" type="noConversion"/>
  </si>
  <si>
    <t>41132 1259</t>
    <phoneticPr fontId="9" type="noConversion"/>
  </si>
  <si>
    <t>黃文笙</t>
  </si>
  <si>
    <t>黃文笙</t>
    <phoneticPr fontId="9" type="noConversion"/>
  </si>
  <si>
    <t>41132 1271</t>
    <phoneticPr fontId="9" type="noConversion"/>
  </si>
  <si>
    <t>林呈澤</t>
    <phoneticPr fontId="9" type="noConversion"/>
  </si>
  <si>
    <t>41132 1273</t>
    <phoneticPr fontId="9" type="noConversion"/>
  </si>
  <si>
    <t>黃以丞</t>
    <phoneticPr fontId="9" type="noConversion"/>
  </si>
  <si>
    <t>41132 1226</t>
    <phoneticPr fontId="9" type="noConversion"/>
  </si>
  <si>
    <t>舒漢威</t>
    <phoneticPr fontId="9" type="noConversion"/>
  </si>
  <si>
    <t>41132 1314</t>
    <phoneticPr fontId="9" type="noConversion"/>
  </si>
  <si>
    <t>許丞廷</t>
    <phoneticPr fontId="9" type="noConversion"/>
  </si>
  <si>
    <t>bryan handsome 許丞廷</t>
    <phoneticPr fontId="9" type="noConversion"/>
  </si>
  <si>
    <t>41132 1238</t>
    <phoneticPr fontId="9" type="noConversion"/>
  </si>
  <si>
    <t>原現金改為匯款繳費</t>
    <phoneticPr fontId="9" type="noConversion"/>
  </si>
  <si>
    <t>總計</t>
    <phoneticPr fontId="9" type="noConversion"/>
  </si>
  <si>
    <t>宋</t>
  </si>
  <si>
    <t>桓.</t>
  </si>
  <si>
    <t>家齊 Jacky</t>
  </si>
  <si>
    <t>Singing</t>
  </si>
  <si>
    <t>楊忠諭(Gary)</t>
  </si>
  <si>
    <t>李重佑</t>
  </si>
  <si>
    <t>辜禹強</t>
  </si>
  <si>
    <t>Jimmy(辜禹強)</t>
  </si>
  <si>
    <t>宋沛倢</t>
  </si>
  <si>
    <t>pei</t>
  </si>
  <si>
    <t>王俊棋</t>
  </si>
  <si>
    <t>李承叡</t>
  </si>
  <si>
    <t>JUI</t>
  </si>
  <si>
    <t>鍾沐容</t>
  </si>
  <si>
    <t>沐</t>
  </si>
  <si>
    <t>莊旭淼</t>
  </si>
  <si>
    <t>林彥宏</t>
  </si>
  <si>
    <t>Lin彥宏</t>
  </si>
  <si>
    <t>高子鈞</t>
  </si>
  <si>
    <t>李翊綸</t>
  </si>
  <si>
    <t>裴紹齊</t>
  </si>
  <si>
    <t>謝明君</t>
  </si>
  <si>
    <t>許淯翔</t>
  </si>
  <si>
    <t>劉家均</t>
  </si>
  <si>
    <t>謝傑安</t>
  </si>
  <si>
    <t>蘇仲威</t>
  </si>
  <si>
    <t>Wei</t>
  </si>
  <si>
    <t>王韋峰</t>
  </si>
  <si>
    <t>Wayne</t>
  </si>
  <si>
    <t>陸竑宇</t>
  </si>
  <si>
    <t>Daniel陸竑宇</t>
  </si>
  <si>
    <t>大彩色晶晶膠帶</t>
    <phoneticPr fontId="1" type="noConversion"/>
  </si>
  <si>
    <t>泛舟</t>
    <phoneticPr fontId="1" type="noConversion"/>
  </si>
  <si>
    <t>訂金</t>
    <phoneticPr fontId="1" type="noConversion"/>
  </si>
  <si>
    <t>稅</t>
    <phoneticPr fontId="1" type="noConversion"/>
  </si>
  <si>
    <t>補助</t>
    <phoneticPr fontId="1" type="noConversion"/>
  </si>
  <si>
    <t>沒出去的工人</t>
    <phoneticPr fontId="1" type="noConversion"/>
  </si>
  <si>
    <t>不泛舟</t>
    <phoneticPr fontId="1" type="noConversion"/>
  </si>
  <si>
    <t>非隊輔工人</t>
    <phoneticPr fontId="1" type="noConversion"/>
  </si>
  <si>
    <t>代墊</t>
    <phoneticPr fontId="1" type="noConversion"/>
  </si>
  <si>
    <t>手續費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</si>
</sst>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新細明體"/>
      <family val="1"/>
      <charset val="136"/>
    </font>
    <font>
      <sz val="12"/>
      <color theme="1"/>
      <name val="DFKai-SB"/>
      <family val="4"/>
      <charset val="136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7CAAC"/>
        <bgColor rgb="FFF7CAA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9.9978637043366805E-2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</cellStyleXfs>
  <cellXfs count="43">
    <xf numFmtId="0" fontId="0" fillId="0" borderId="0" xfId="0">
      <alignment vertical="center"/>
    </xf>
    <xf numFmtId="0" fontId="3" fillId="0" borderId="0" xfId="1"/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0" fontId="6" fillId="3" borderId="1" xfId="1" applyFont="1" applyFill="1" applyBorder="1"/>
    <xf numFmtId="0" fontId="7" fillId="0" borderId="3" xfId="2" applyFont="1" applyBorder="1">
      <alignment vertical="center"/>
    </xf>
    <xf numFmtId="0" fontId="7" fillId="0" borderId="3" xfId="3" applyFont="1" applyBorder="1">
      <alignment vertical="center"/>
    </xf>
    <xf numFmtId="0" fontId="7" fillId="0" borderId="3" xfId="4" applyFont="1" applyBorder="1">
      <alignment vertical="center"/>
    </xf>
    <xf numFmtId="0" fontId="6" fillId="4" borderId="1" xfId="0" applyFont="1" applyFill="1" applyBorder="1">
      <alignment vertical="center"/>
    </xf>
    <xf numFmtId="0" fontId="8" fillId="5" borderId="6" xfId="5" applyFont="1" applyFill="1" applyBorder="1" applyAlignment="1">
      <alignment vertical="center"/>
    </xf>
    <xf numFmtId="0" fontId="7" fillId="0" borderId="3" xfId="0" applyFont="1" applyBorder="1" applyAlignment="1"/>
    <xf numFmtId="0" fontId="0" fillId="0" borderId="3" xfId="0" applyBorder="1" applyAlignment="1"/>
    <xf numFmtId="176" fontId="7" fillId="0" borderId="3" xfId="0" applyNumberFormat="1" applyFont="1" applyBorder="1" applyAlignment="1"/>
    <xf numFmtId="0" fontId="7" fillId="0" borderId="3" xfId="0" applyFont="1" applyBorder="1" applyAlignment="1">
      <alignment wrapText="1"/>
    </xf>
    <xf numFmtId="176" fontId="7" fillId="0" borderId="3" xfId="0" applyNumberFormat="1" applyFont="1" applyBorder="1" applyAlignment="1">
      <alignment horizontal="right" wrapText="1"/>
    </xf>
    <xf numFmtId="0" fontId="7" fillId="0" borderId="3" xfId="0" applyFont="1" applyBorder="1" applyAlignment="1">
      <alignment horizontal="right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176" fontId="7" fillId="0" borderId="5" xfId="0" applyNumberFormat="1" applyFont="1" applyBorder="1" applyAlignment="1">
      <alignment horizontal="right" wrapText="1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176" fontId="7" fillId="0" borderId="2" xfId="0" applyNumberFormat="1" applyFont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7" fillId="0" borderId="2" xfId="0" applyFont="1" applyBorder="1" applyAlignment="1">
      <alignment vertical="center" wrapText="1"/>
    </xf>
    <xf numFmtId="176" fontId="7" fillId="0" borderId="3" xfId="0" applyNumberFormat="1" applyFont="1" applyBorder="1" applyAlignment="1">
      <alignment wrapText="1"/>
    </xf>
    <xf numFmtId="0" fontId="7" fillId="0" borderId="3" xfId="0" applyFont="1" applyBorder="1">
      <alignment vertical="center"/>
    </xf>
    <xf numFmtId="0" fontId="4" fillId="0" borderId="3" xfId="0" applyFont="1" applyBorder="1" applyAlignment="1"/>
    <xf numFmtId="0" fontId="4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3" fillId="0" borderId="0" xfId="1"/>
    <xf numFmtId="0" fontId="4" fillId="0" borderId="0" xfId="1" applyFont="1"/>
    <xf numFmtId="176" fontId="5" fillId="0" borderId="0" xfId="1" applyNumberFormat="1" applyFont="1"/>
    <xf numFmtId="0" fontId="5" fillId="0" borderId="0" xfId="2" applyFont="1">
      <alignment vertical="center"/>
    </xf>
    <xf numFmtId="176" fontId="4" fillId="0" borderId="0" xfId="1" applyNumberFormat="1" applyFont="1"/>
    <xf numFmtId="0" fontId="2" fillId="0" borderId="0" xfId="3">
      <alignment vertical="center"/>
    </xf>
    <xf numFmtId="0" fontId="2" fillId="0" borderId="0" xfId="4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</cellXfs>
  <cellStyles count="6">
    <cellStyle name="一般" xfId="0" builtinId="0"/>
    <cellStyle name="一般 2" xfId="2" xr:uid="{E662E36A-7318-4C55-AC40-0317649C9CDB}"/>
    <cellStyle name="一般 3" xfId="1" xr:uid="{295068DC-E9FE-4F44-A8D1-3EAAFFD23945}"/>
    <cellStyle name="一般 3 2" xfId="3" xr:uid="{5ABE8221-F138-489A-A2DB-A16886C7E7EB}"/>
    <cellStyle name="一般 4" xfId="4" xr:uid="{A2993143-F597-4C22-BCC1-901B458628ED}"/>
    <cellStyle name="一般 5" xfId="5" xr:uid="{81E10360-075B-4BB8-9BCF-39458B004F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DF08-DAA7-4530-822C-DD7AFA493965}">
  <dimension ref="A1:P66"/>
  <sheetViews>
    <sheetView tabSelected="1" zoomScale="111" zoomScaleNormal="100" workbookViewId="0">
      <pane ySplit="1" topLeftCell="A20" activePane="bottomLeft" state="frozen"/>
      <selection pane="bottomLeft" activeCell="F34" sqref="F34"/>
    </sheetView>
  </sheetViews>
  <sheetFormatPr defaultRowHeight="16.2"/>
  <cols>
    <col min="1" max="1" width="8.88671875" style="2"/>
    <col min="2" max="2" width="20.33203125" style="2" customWidth="1"/>
    <col min="3" max="3" width="10.88671875" style="2" customWidth="1"/>
    <col min="4" max="5" width="10.77734375" style="2" customWidth="1"/>
    <col min="6" max="6" width="10.5546875" style="2" customWidth="1"/>
    <col min="7" max="7" width="8.88671875" style="2"/>
    <col min="8" max="8" width="29.88671875" style="2" customWidth="1"/>
    <col min="9" max="9" width="23.88671875" style="2" customWidth="1"/>
    <col min="10" max="10" width="11.5546875" style="2" customWidth="1"/>
    <col min="11" max="12" width="8.88671875" style="2"/>
    <col min="13" max="13" width="27" style="2" customWidth="1"/>
    <col min="14" max="16384" width="8.88671875" style="2"/>
  </cols>
  <sheetData>
    <row r="1" spans="1:16">
      <c r="B1" s="2" t="s">
        <v>0</v>
      </c>
      <c r="C1" s="2" t="s">
        <v>3</v>
      </c>
      <c r="D1" s="2" t="s">
        <v>58</v>
      </c>
      <c r="E1" s="2" t="s">
        <v>60</v>
      </c>
      <c r="F1" s="2" t="s">
        <v>1</v>
      </c>
      <c r="G1" s="2" t="s">
        <v>59</v>
      </c>
      <c r="H1" s="2" t="s">
        <v>2</v>
      </c>
    </row>
    <row r="2" spans="1:16">
      <c r="A2" s="3">
        <v>1</v>
      </c>
      <c r="B2" s="2" t="s">
        <v>47</v>
      </c>
      <c r="C2" s="2" t="s">
        <v>7</v>
      </c>
      <c r="D2" s="2">
        <f>L53</f>
        <v>48200</v>
      </c>
      <c r="E2" s="2">
        <v>1</v>
      </c>
      <c r="F2" s="2" t="s">
        <v>46</v>
      </c>
      <c r="G2" s="2">
        <f>D2*E2</f>
        <v>48200</v>
      </c>
      <c r="I2" s="13" t="s">
        <v>141</v>
      </c>
      <c r="J2" s="13"/>
      <c r="K2" s="13"/>
      <c r="L2" s="13"/>
      <c r="M2" s="13"/>
    </row>
    <row r="3" spans="1:16">
      <c r="A3" s="3">
        <v>2</v>
      </c>
      <c r="B3" s="2" t="s">
        <v>52</v>
      </c>
      <c r="C3" s="2" t="s">
        <v>56</v>
      </c>
      <c r="D3" s="2">
        <v>80</v>
      </c>
      <c r="E3" s="2">
        <f>C43+C47</f>
        <v>79</v>
      </c>
      <c r="G3" s="2">
        <f t="shared" ref="G3:G15" si="0">D3*E3</f>
        <v>6320</v>
      </c>
      <c r="I3" s="13"/>
      <c r="J3" s="13" t="s">
        <v>142</v>
      </c>
      <c r="K3" s="13" t="s">
        <v>143</v>
      </c>
      <c r="L3" s="13" t="s">
        <v>144</v>
      </c>
      <c r="M3" s="13" t="s">
        <v>103</v>
      </c>
    </row>
    <row r="4" spans="1:16">
      <c r="A4" s="3">
        <v>3</v>
      </c>
      <c r="B4" s="2" t="s">
        <v>48</v>
      </c>
      <c r="C4" s="2" t="s">
        <v>55</v>
      </c>
      <c r="D4" s="5">
        <v>45</v>
      </c>
      <c r="E4" s="2">
        <f>C44+C47</f>
        <v>69</v>
      </c>
      <c r="G4" s="2">
        <f t="shared" si="0"/>
        <v>3105</v>
      </c>
      <c r="I4" s="13"/>
      <c r="J4" s="13">
        <v>1530</v>
      </c>
      <c r="K4" s="13">
        <v>6</v>
      </c>
      <c r="L4" s="13">
        <f>J4*K4</f>
        <v>9180</v>
      </c>
      <c r="M4" s="13" t="s">
        <v>145</v>
      </c>
    </row>
    <row r="5" spans="1:16" s="5" customFormat="1">
      <c r="A5" s="6">
        <v>4</v>
      </c>
      <c r="B5" s="5" t="s">
        <v>49</v>
      </c>
      <c r="C5" s="5" t="s">
        <v>55</v>
      </c>
      <c r="D5" s="5">
        <v>10380</v>
      </c>
      <c r="E5" s="5">
        <v>1</v>
      </c>
      <c r="G5" s="5">
        <f t="shared" si="0"/>
        <v>10380</v>
      </c>
      <c r="I5" s="13"/>
      <c r="J5" s="13">
        <v>90</v>
      </c>
      <c r="K5" s="13">
        <v>1</v>
      </c>
      <c r="L5" s="13">
        <f t="shared" ref="L5:L6" si="1">J5*K5</f>
        <v>90</v>
      </c>
      <c r="M5" s="13" t="s">
        <v>146</v>
      </c>
    </row>
    <row r="6" spans="1:16" s="5" customFormat="1">
      <c r="A6" s="6">
        <v>5</v>
      </c>
      <c r="B6" s="2" t="s">
        <v>50</v>
      </c>
      <c r="C6" s="2" t="s">
        <v>55</v>
      </c>
      <c r="D6" s="5">
        <v>10000</v>
      </c>
      <c r="E6" s="2">
        <v>1</v>
      </c>
      <c r="F6" s="2"/>
      <c r="G6" s="2">
        <f>D6*E6</f>
        <v>10000</v>
      </c>
      <c r="H6" s="2" t="s">
        <v>65</v>
      </c>
      <c r="I6" s="13"/>
      <c r="J6" s="13">
        <v>185</v>
      </c>
      <c r="K6" s="13">
        <v>6</v>
      </c>
      <c r="L6" s="13">
        <f t="shared" si="1"/>
        <v>1110</v>
      </c>
      <c r="M6" s="13" t="s">
        <v>147</v>
      </c>
    </row>
    <row r="7" spans="1:16">
      <c r="A7" s="3">
        <v>6</v>
      </c>
      <c r="B7" s="2" t="s">
        <v>51</v>
      </c>
      <c r="C7" s="2" t="s">
        <v>55</v>
      </c>
      <c r="D7" s="5">
        <f>L15</f>
        <v>6680</v>
      </c>
      <c r="E7" s="2">
        <v>1</v>
      </c>
      <c r="G7" s="2">
        <f t="shared" si="0"/>
        <v>6680</v>
      </c>
      <c r="I7" s="13"/>
      <c r="J7" s="13"/>
      <c r="K7" s="13"/>
      <c r="L7" s="13"/>
      <c r="M7" s="13"/>
    </row>
    <row r="8" spans="1:16">
      <c r="A8" s="3">
        <v>7</v>
      </c>
      <c r="B8" s="2" t="s">
        <v>53</v>
      </c>
      <c r="C8" s="2" t="s">
        <v>5</v>
      </c>
      <c r="D8" s="2">
        <v>9000</v>
      </c>
      <c r="E8" s="2">
        <v>4</v>
      </c>
      <c r="G8" s="2">
        <f t="shared" si="0"/>
        <v>36000</v>
      </c>
      <c r="I8" s="13"/>
      <c r="J8" s="13"/>
      <c r="K8" s="13"/>
      <c r="L8" s="13">
        <f>SUM(L4:L6)</f>
        <v>10380</v>
      </c>
      <c r="M8" s="13"/>
      <c r="N8" s="5"/>
      <c r="O8" s="5"/>
      <c r="P8" s="5"/>
    </row>
    <row r="9" spans="1:16">
      <c r="A9" s="3">
        <v>8</v>
      </c>
      <c r="B9" s="2" t="s">
        <v>54</v>
      </c>
      <c r="C9" s="2" t="s">
        <v>8</v>
      </c>
      <c r="D9" s="2">
        <v>82</v>
      </c>
      <c r="E9" s="2">
        <f>C45+C47</f>
        <v>66</v>
      </c>
      <c r="G9" s="2">
        <f t="shared" si="0"/>
        <v>5412</v>
      </c>
      <c r="N9" s="5"/>
      <c r="O9" s="5"/>
      <c r="P9" s="5"/>
    </row>
    <row r="10" spans="1:16">
      <c r="A10" s="3">
        <v>9</v>
      </c>
      <c r="B10" s="5" t="s">
        <v>57</v>
      </c>
      <c r="C10" s="5" t="s">
        <v>4</v>
      </c>
      <c r="D10" s="5">
        <v>2208</v>
      </c>
      <c r="E10" s="5">
        <v>1</v>
      </c>
      <c r="F10" s="5"/>
      <c r="G10" s="5">
        <f t="shared" si="0"/>
        <v>2208</v>
      </c>
      <c r="H10" s="5"/>
      <c r="N10" s="5"/>
      <c r="O10" s="5"/>
      <c r="P10" s="5"/>
    </row>
    <row r="11" spans="1:16" s="5" customFormat="1">
      <c r="A11" s="6">
        <v>10</v>
      </c>
      <c r="B11" s="2" t="s">
        <v>61</v>
      </c>
      <c r="C11" s="2" t="s">
        <v>71</v>
      </c>
      <c r="D11" s="2">
        <v>10380</v>
      </c>
      <c r="E11" s="2">
        <v>1</v>
      </c>
      <c r="F11" s="2"/>
      <c r="G11" s="2">
        <f t="shared" si="0"/>
        <v>10380</v>
      </c>
      <c r="H11" s="2"/>
      <c r="I11" s="4" t="s">
        <v>68</v>
      </c>
      <c r="J11" s="4"/>
      <c r="K11" s="4"/>
      <c r="L11" s="4"/>
      <c r="M11" s="4"/>
    </row>
    <row r="12" spans="1:16" s="5" customFormat="1">
      <c r="A12" s="6">
        <v>11</v>
      </c>
      <c r="B12" s="2" t="s">
        <v>63</v>
      </c>
      <c r="C12" s="2" t="s">
        <v>62</v>
      </c>
      <c r="D12" s="2">
        <v>2500</v>
      </c>
      <c r="E12" s="2">
        <v>1</v>
      </c>
      <c r="F12" s="2"/>
      <c r="G12" s="2">
        <f t="shared" si="0"/>
        <v>2500</v>
      </c>
      <c r="H12" s="2"/>
      <c r="I12" s="4" t="s">
        <v>69</v>
      </c>
      <c r="J12" s="4">
        <v>80</v>
      </c>
      <c r="K12" s="4">
        <v>16</v>
      </c>
      <c r="L12" s="4">
        <f>J12*K12</f>
        <v>1280</v>
      </c>
      <c r="M12" s="4" t="s">
        <v>72</v>
      </c>
    </row>
    <row r="13" spans="1:16">
      <c r="A13" s="3">
        <v>12</v>
      </c>
      <c r="B13" s="2" t="s">
        <v>64</v>
      </c>
      <c r="C13" s="2" t="s">
        <v>62</v>
      </c>
      <c r="D13" s="2">
        <v>2000</v>
      </c>
      <c r="E13" s="2">
        <v>1</v>
      </c>
      <c r="G13" s="2">
        <f t="shared" si="0"/>
        <v>2000</v>
      </c>
      <c r="I13" s="4"/>
      <c r="J13" s="4">
        <v>30</v>
      </c>
      <c r="K13" s="4">
        <v>168</v>
      </c>
      <c r="L13" s="4">
        <f t="shared" ref="L13:L14" si="2">J13*K13</f>
        <v>5040</v>
      </c>
      <c r="M13" s="4" t="s">
        <v>73</v>
      </c>
      <c r="N13" s="5"/>
      <c r="O13" s="5"/>
      <c r="P13" s="5"/>
    </row>
    <row r="14" spans="1:16">
      <c r="A14" s="3">
        <v>13</v>
      </c>
      <c r="B14" s="2" t="s">
        <v>82</v>
      </c>
      <c r="C14" s="2" t="s">
        <v>83</v>
      </c>
      <c r="D14" s="2">
        <v>2112</v>
      </c>
      <c r="E14" s="2">
        <v>1</v>
      </c>
      <c r="G14" s="2">
        <f t="shared" si="0"/>
        <v>2112</v>
      </c>
      <c r="I14" s="4" t="s">
        <v>70</v>
      </c>
      <c r="J14" s="4">
        <v>45</v>
      </c>
      <c r="K14" s="4">
        <v>8</v>
      </c>
      <c r="L14" s="4">
        <f t="shared" si="2"/>
        <v>360</v>
      </c>
      <c r="M14" s="4" t="s">
        <v>74</v>
      </c>
    </row>
    <row r="15" spans="1:16">
      <c r="A15" s="3">
        <v>14</v>
      </c>
      <c r="B15" s="2" t="s">
        <v>85</v>
      </c>
      <c r="C15" s="2" t="s">
        <v>6</v>
      </c>
      <c r="D15" s="2">
        <v>3468</v>
      </c>
      <c r="E15" s="2">
        <v>1</v>
      </c>
      <c r="G15" s="2">
        <f t="shared" si="0"/>
        <v>3468</v>
      </c>
      <c r="I15" s="4"/>
      <c r="J15" s="4"/>
      <c r="K15" s="4"/>
      <c r="L15" s="4">
        <f>L12+L13+L14</f>
        <v>6680</v>
      </c>
      <c r="M15" s="4"/>
    </row>
    <row r="16" spans="1:16">
      <c r="A16" s="6"/>
      <c r="G16" s="2">
        <f>SUM(G2:G15)</f>
        <v>148765</v>
      </c>
    </row>
    <row r="17" spans="1:13">
      <c r="A17" s="3"/>
      <c r="G17" s="2">
        <f>G16/60</f>
        <v>2479.4166666666665</v>
      </c>
    </row>
    <row r="18" spans="1:13">
      <c r="A18" s="3"/>
      <c r="I18" s="4" t="s">
        <v>140</v>
      </c>
      <c r="J18" s="4"/>
      <c r="K18" s="4"/>
      <c r="L18" s="4"/>
      <c r="M18" s="4"/>
    </row>
    <row r="19" spans="1:13">
      <c r="A19" s="3"/>
      <c r="I19" s="4" t="s">
        <v>76</v>
      </c>
      <c r="J19" s="4">
        <v>10</v>
      </c>
      <c r="K19" s="4">
        <v>6</v>
      </c>
      <c r="L19" s="4">
        <f>J19*K19</f>
        <v>60</v>
      </c>
      <c r="M19" s="4"/>
    </row>
    <row r="20" spans="1:13">
      <c r="A20" s="6"/>
      <c r="I20" s="4" t="s">
        <v>77</v>
      </c>
      <c r="J20" s="4">
        <v>40</v>
      </c>
      <c r="K20" s="4">
        <v>10</v>
      </c>
      <c r="L20" s="4">
        <f t="shared" ref="L20:L25" si="3">J20*K20</f>
        <v>400</v>
      </c>
      <c r="M20" s="4"/>
    </row>
    <row r="21" spans="1:13">
      <c r="A21" s="3"/>
      <c r="I21" s="4" t="s">
        <v>78</v>
      </c>
      <c r="J21" s="4">
        <v>30</v>
      </c>
      <c r="K21" s="4">
        <v>3</v>
      </c>
      <c r="L21" s="4">
        <f t="shared" si="3"/>
        <v>90</v>
      </c>
      <c r="M21" s="4"/>
    </row>
    <row r="22" spans="1:13">
      <c r="A22" s="3"/>
      <c r="I22" s="4" t="s">
        <v>79</v>
      </c>
      <c r="J22" s="4">
        <v>30</v>
      </c>
      <c r="K22" s="4">
        <v>2</v>
      </c>
      <c r="L22" s="4">
        <f t="shared" si="3"/>
        <v>60</v>
      </c>
      <c r="M22" s="4"/>
    </row>
    <row r="23" spans="1:13" s="5" customFormat="1">
      <c r="A23" s="6"/>
      <c r="B23" s="7" t="s">
        <v>66</v>
      </c>
      <c r="C23" s="7">
        <v>2600</v>
      </c>
      <c r="D23" s="7">
        <v>46</v>
      </c>
      <c r="E23" s="7">
        <f>C23*D23</f>
        <v>119600</v>
      </c>
      <c r="F23" s="2"/>
      <c r="G23" s="2"/>
      <c r="H23" s="2"/>
      <c r="I23" s="4" t="s">
        <v>80</v>
      </c>
      <c r="J23" s="4">
        <v>8</v>
      </c>
      <c r="K23" s="4">
        <v>50</v>
      </c>
      <c r="L23" s="4">
        <f t="shared" si="3"/>
        <v>400</v>
      </c>
      <c r="M23" s="4"/>
    </row>
    <row r="24" spans="1:13">
      <c r="A24" s="3"/>
      <c r="B24" s="7" t="s">
        <v>67</v>
      </c>
      <c r="C24" s="7">
        <v>2300</v>
      </c>
      <c r="D24" s="7">
        <v>20</v>
      </c>
      <c r="E24" s="7">
        <f>C24*D24</f>
        <v>46000</v>
      </c>
      <c r="I24" s="4" t="s">
        <v>81</v>
      </c>
      <c r="J24" s="4">
        <v>16</v>
      </c>
      <c r="K24" s="4">
        <v>1</v>
      </c>
      <c r="L24" s="4">
        <f t="shared" si="3"/>
        <v>16</v>
      </c>
      <c r="M24" s="4"/>
    </row>
    <row r="25" spans="1:13">
      <c r="A25" s="6"/>
      <c r="B25" s="7" t="s">
        <v>45</v>
      </c>
      <c r="C25" s="7"/>
      <c r="D25" s="7"/>
      <c r="E25" s="7">
        <f>E23+E24</f>
        <v>165600</v>
      </c>
      <c r="I25" s="4" t="s">
        <v>86</v>
      </c>
      <c r="J25" s="4">
        <v>20</v>
      </c>
      <c r="K25" s="4">
        <v>1</v>
      </c>
      <c r="L25" s="4">
        <f t="shared" si="3"/>
        <v>20</v>
      </c>
      <c r="M25" s="4"/>
    </row>
    <row r="26" spans="1:13">
      <c r="A26" s="3"/>
      <c r="B26" s="7" t="s">
        <v>275</v>
      </c>
      <c r="C26" s="7">
        <v>20000</v>
      </c>
      <c r="D26" s="7">
        <v>1</v>
      </c>
      <c r="E26" s="7">
        <f>C26*D26</f>
        <v>20000</v>
      </c>
      <c r="I26" s="4"/>
      <c r="J26" s="4"/>
      <c r="K26" s="4"/>
      <c r="L26" s="4">
        <f>SUM(L19:L25)</f>
        <v>1046</v>
      </c>
      <c r="M26" s="4"/>
    </row>
    <row r="27" spans="1:13">
      <c r="A27" s="3"/>
      <c r="B27" s="7" t="s">
        <v>84</v>
      </c>
      <c r="C27" s="7">
        <v>500</v>
      </c>
      <c r="D27" s="7">
        <v>1</v>
      </c>
      <c r="E27" s="7">
        <f>C27*D27</f>
        <v>500</v>
      </c>
      <c r="I27" s="5"/>
      <c r="J27" s="5"/>
      <c r="K27" s="5"/>
      <c r="L27" s="5"/>
      <c r="M27" s="5"/>
    </row>
    <row r="28" spans="1:13">
      <c r="A28" s="3"/>
      <c r="B28" s="7" t="s">
        <v>75</v>
      </c>
      <c r="C28" s="7"/>
      <c r="D28" s="7"/>
      <c r="E28" s="7">
        <f>E25+E27+E26-G16</f>
        <v>37335</v>
      </c>
      <c r="I28" s="4" t="s">
        <v>82</v>
      </c>
      <c r="J28" s="4"/>
      <c r="K28" s="4"/>
      <c r="L28" s="4"/>
      <c r="M28" s="4"/>
    </row>
    <row r="29" spans="1:13">
      <c r="A29" s="3"/>
      <c r="I29" s="8" t="s">
        <v>87</v>
      </c>
      <c r="J29" s="8">
        <v>115</v>
      </c>
      <c r="K29" s="8">
        <v>3</v>
      </c>
      <c r="L29" s="8">
        <f>J29*K29</f>
        <v>345</v>
      </c>
      <c r="M29" s="4"/>
    </row>
    <row r="30" spans="1:13">
      <c r="A30" s="3"/>
      <c r="B30" s="7" t="s">
        <v>276</v>
      </c>
      <c r="C30" s="7">
        <v>25</v>
      </c>
      <c r="D30" s="7">
        <v>1000</v>
      </c>
      <c r="E30" s="7">
        <f>C30*D30</f>
        <v>25000</v>
      </c>
      <c r="I30" s="8" t="s">
        <v>88</v>
      </c>
      <c r="J30" s="8">
        <v>28</v>
      </c>
      <c r="K30" s="8">
        <v>6</v>
      </c>
      <c r="L30" s="8">
        <f t="shared" ref="L30:L45" si="4">J30*K30</f>
        <v>168</v>
      </c>
      <c r="M30" s="4"/>
    </row>
    <row r="31" spans="1:13">
      <c r="A31" s="3"/>
      <c r="B31" s="7" t="s">
        <v>277</v>
      </c>
      <c r="C31" s="7">
        <v>700</v>
      </c>
      <c r="D31" s="7">
        <v>4</v>
      </c>
      <c r="E31" s="7">
        <f t="shared" ref="E31:E34" si="5">C31*D31</f>
        <v>2800</v>
      </c>
      <c r="I31" s="8" t="s">
        <v>89</v>
      </c>
      <c r="J31" s="8">
        <v>24</v>
      </c>
      <c r="K31" s="8">
        <v>1</v>
      </c>
      <c r="L31" s="8">
        <f t="shared" si="4"/>
        <v>24</v>
      </c>
      <c r="M31" s="4"/>
    </row>
    <row r="32" spans="1:13">
      <c r="A32" s="3"/>
      <c r="B32" s="7" t="s">
        <v>278</v>
      </c>
      <c r="C32" s="7">
        <v>80</v>
      </c>
      <c r="D32" s="7">
        <v>8</v>
      </c>
      <c r="E32" s="7">
        <f t="shared" si="5"/>
        <v>640</v>
      </c>
      <c r="I32" s="8" t="s">
        <v>90</v>
      </c>
      <c r="J32" s="8">
        <v>1</v>
      </c>
      <c r="K32" s="8">
        <v>1</v>
      </c>
      <c r="L32" s="8">
        <f t="shared" si="4"/>
        <v>1</v>
      </c>
      <c r="M32" s="4"/>
    </row>
    <row r="33" spans="1:13">
      <c r="A33" s="3"/>
      <c r="B33" s="7" t="s">
        <v>280</v>
      </c>
      <c r="C33" s="7">
        <v>12</v>
      </c>
      <c r="D33" s="7">
        <v>20</v>
      </c>
      <c r="E33" s="7">
        <f t="shared" si="5"/>
        <v>240</v>
      </c>
      <c r="I33" s="8" t="s">
        <v>91</v>
      </c>
      <c r="J33" s="8">
        <v>1</v>
      </c>
      <c r="K33" s="8">
        <v>25</v>
      </c>
      <c r="L33" s="8">
        <f t="shared" si="4"/>
        <v>25</v>
      </c>
      <c r="M33" s="4"/>
    </row>
    <row r="34" spans="1:13">
      <c r="A34" s="3"/>
      <c r="B34" s="7" t="s">
        <v>279</v>
      </c>
      <c r="C34" s="7">
        <v>3000</v>
      </c>
      <c r="D34" s="7">
        <v>1</v>
      </c>
      <c r="E34" s="7">
        <f t="shared" si="5"/>
        <v>3000</v>
      </c>
      <c r="I34" s="8" t="s">
        <v>92</v>
      </c>
      <c r="J34" s="8">
        <v>20</v>
      </c>
      <c r="K34" s="8">
        <v>1</v>
      </c>
      <c r="L34" s="8">
        <f t="shared" si="4"/>
        <v>20</v>
      </c>
      <c r="M34" s="4"/>
    </row>
    <row r="35" spans="1:13">
      <c r="A35" s="3"/>
      <c r="B35" s="7"/>
      <c r="C35" s="7"/>
      <c r="D35" s="7"/>
      <c r="E35" s="7">
        <f>E30+E31+E32+E34+E33</f>
        <v>31680</v>
      </c>
      <c r="I35" s="8" t="s">
        <v>93</v>
      </c>
      <c r="J35" s="8">
        <v>20</v>
      </c>
      <c r="K35" s="8">
        <v>1</v>
      </c>
      <c r="L35" s="8">
        <f t="shared" si="4"/>
        <v>20</v>
      </c>
      <c r="M35" s="4"/>
    </row>
    <row r="36" spans="1:13">
      <c r="A36" s="3"/>
      <c r="E36" s="2">
        <f>E28-E35</f>
        <v>5655</v>
      </c>
      <c r="I36" s="8" t="s">
        <v>94</v>
      </c>
      <c r="J36" s="8">
        <v>48</v>
      </c>
      <c r="K36" s="8">
        <v>1</v>
      </c>
      <c r="L36" s="8">
        <f t="shared" si="4"/>
        <v>48</v>
      </c>
      <c r="M36" s="4"/>
    </row>
    <row r="37" spans="1:13">
      <c r="A37" s="3"/>
      <c r="I37" s="8" t="s">
        <v>95</v>
      </c>
      <c r="J37" s="8">
        <v>24</v>
      </c>
      <c r="K37" s="8">
        <v>9</v>
      </c>
      <c r="L37" s="8">
        <f t="shared" si="4"/>
        <v>216</v>
      </c>
      <c r="M37" s="4"/>
    </row>
    <row r="38" spans="1:13">
      <c r="A38" s="3"/>
      <c r="I38" s="8" t="s">
        <v>96</v>
      </c>
      <c r="J38" s="8">
        <v>24</v>
      </c>
      <c r="K38" s="8">
        <v>5</v>
      </c>
      <c r="L38" s="8">
        <f t="shared" si="4"/>
        <v>120</v>
      </c>
      <c r="M38" s="4"/>
    </row>
    <row r="39" spans="1:13">
      <c r="A39" s="3"/>
      <c r="I39" s="8" t="s">
        <v>97</v>
      </c>
      <c r="J39" s="8">
        <v>24</v>
      </c>
      <c r="K39" s="8">
        <v>4</v>
      </c>
      <c r="L39" s="8">
        <f t="shared" si="4"/>
        <v>96</v>
      </c>
      <c r="M39" s="4"/>
    </row>
    <row r="40" spans="1:13">
      <c r="A40" s="3"/>
      <c r="I40" s="8" t="s">
        <v>98</v>
      </c>
      <c r="J40" s="8">
        <v>200</v>
      </c>
      <c r="K40" s="8">
        <v>2</v>
      </c>
      <c r="L40" s="8">
        <f t="shared" si="4"/>
        <v>400</v>
      </c>
      <c r="M40" s="4"/>
    </row>
    <row r="41" spans="1:13">
      <c r="A41" s="3"/>
      <c r="I41" s="8" t="s">
        <v>99</v>
      </c>
      <c r="J41" s="8">
        <v>19</v>
      </c>
      <c r="K41" s="8">
        <v>1</v>
      </c>
      <c r="L41" s="8">
        <f t="shared" si="4"/>
        <v>19</v>
      </c>
      <c r="M41" s="4"/>
    </row>
    <row r="42" spans="1:13">
      <c r="A42" s="3"/>
      <c r="I42" s="8" t="s">
        <v>100</v>
      </c>
      <c r="J42" s="8">
        <v>45</v>
      </c>
      <c r="K42" s="8">
        <v>2</v>
      </c>
      <c r="L42" s="8">
        <f t="shared" si="4"/>
        <v>90</v>
      </c>
      <c r="M42" s="4"/>
    </row>
    <row r="43" spans="1:13">
      <c r="A43" s="3"/>
      <c r="B43" s="12" t="s">
        <v>135</v>
      </c>
      <c r="C43" s="12">
        <v>33</v>
      </c>
      <c r="I43" s="8" t="s">
        <v>101</v>
      </c>
      <c r="J43" s="8">
        <v>60</v>
      </c>
      <c r="K43" s="8">
        <v>2</v>
      </c>
      <c r="L43" s="8">
        <f t="shared" si="4"/>
        <v>120</v>
      </c>
      <c r="M43" s="4"/>
    </row>
    <row r="44" spans="1:13">
      <c r="A44" s="3"/>
      <c r="B44" s="12" t="s">
        <v>136</v>
      </c>
      <c r="C44" s="12">
        <v>23</v>
      </c>
      <c r="I44" s="8" t="s">
        <v>271</v>
      </c>
      <c r="J44" s="8">
        <v>32</v>
      </c>
      <c r="K44" s="8">
        <v>3</v>
      </c>
      <c r="L44" s="8">
        <f t="shared" si="4"/>
        <v>96</v>
      </c>
      <c r="M44" s="4"/>
    </row>
    <row r="45" spans="1:13">
      <c r="A45" s="3"/>
      <c r="B45" s="12" t="s">
        <v>137</v>
      </c>
      <c r="C45" s="12">
        <v>20</v>
      </c>
      <c r="I45" s="8" t="s">
        <v>102</v>
      </c>
      <c r="J45" s="8">
        <v>100</v>
      </c>
      <c r="K45" s="8">
        <v>4</v>
      </c>
      <c r="L45" s="8">
        <f t="shared" si="4"/>
        <v>400</v>
      </c>
      <c r="M45" s="4"/>
    </row>
    <row r="46" spans="1:13">
      <c r="A46" s="3"/>
      <c r="B46" s="12" t="s">
        <v>138</v>
      </c>
      <c r="C46" s="12">
        <v>38</v>
      </c>
      <c r="I46" s="4"/>
      <c r="J46" s="4"/>
      <c r="K46" s="4"/>
      <c r="L46" s="4">
        <f>SUM(L29:L45)</f>
        <v>2208</v>
      </c>
      <c r="M46" s="4"/>
    </row>
    <row r="47" spans="1:13">
      <c r="A47" s="3"/>
      <c r="B47" s="12" t="s">
        <v>139</v>
      </c>
      <c r="C47" s="12">
        <v>46</v>
      </c>
    </row>
    <row r="48" spans="1:13">
      <c r="A48" s="3"/>
      <c r="I48" s="4" t="s">
        <v>47</v>
      </c>
      <c r="J48" s="4"/>
      <c r="K48" s="4"/>
      <c r="L48" s="4"/>
      <c r="M48" s="4"/>
    </row>
    <row r="49" spans="1:13">
      <c r="A49" s="3"/>
      <c r="I49" s="4" t="s">
        <v>7</v>
      </c>
      <c r="J49" s="4">
        <v>500</v>
      </c>
      <c r="K49" s="4">
        <v>66</v>
      </c>
      <c r="L49" s="4">
        <f>J49*K49</f>
        <v>33000</v>
      </c>
      <c r="M49" s="4"/>
    </row>
    <row r="50" spans="1:13">
      <c r="A50" s="3"/>
      <c r="I50" s="4" t="s">
        <v>272</v>
      </c>
      <c r="J50" s="4">
        <v>700</v>
      </c>
      <c r="K50" s="4">
        <v>62</v>
      </c>
      <c r="L50" s="4">
        <f t="shared" ref="L50:L52" si="6">J50*K50</f>
        <v>43400</v>
      </c>
      <c r="M50" s="4"/>
    </row>
    <row r="51" spans="1:13">
      <c r="A51" s="3"/>
      <c r="I51" s="4" t="s">
        <v>274</v>
      </c>
      <c r="J51" s="4">
        <v>1800</v>
      </c>
      <c r="K51" s="4">
        <v>1</v>
      </c>
      <c r="L51" s="4">
        <f t="shared" si="6"/>
        <v>1800</v>
      </c>
      <c r="M51" s="4"/>
    </row>
    <row r="52" spans="1:13">
      <c r="A52" s="3"/>
      <c r="I52" s="4" t="s">
        <v>273</v>
      </c>
      <c r="J52" s="4">
        <v>30000</v>
      </c>
      <c r="K52" s="4">
        <v>1</v>
      </c>
      <c r="L52" s="4">
        <f t="shared" si="6"/>
        <v>30000</v>
      </c>
      <c r="M52" s="4"/>
    </row>
    <row r="53" spans="1:13">
      <c r="A53" s="3"/>
      <c r="I53" s="4"/>
      <c r="J53" s="4"/>
      <c r="K53" s="4"/>
      <c r="L53" s="4">
        <f>L49+L50+L51-L52</f>
        <v>48200</v>
      </c>
      <c r="M53" s="4"/>
    </row>
    <row r="54" spans="1:13">
      <c r="A54" s="3"/>
    </row>
    <row r="55" spans="1:13">
      <c r="A55" s="3"/>
    </row>
    <row r="56" spans="1:13">
      <c r="A56" s="3"/>
    </row>
    <row r="57" spans="1:13">
      <c r="A57" s="3"/>
    </row>
    <row r="58" spans="1:13">
      <c r="A58" s="3"/>
    </row>
    <row r="59" spans="1:13">
      <c r="A59" s="3"/>
    </row>
    <row r="60" spans="1:13">
      <c r="A60" s="3"/>
    </row>
    <row r="61" spans="1:13">
      <c r="A61" s="3"/>
    </row>
    <row r="62" spans="1:13">
      <c r="A62" s="3"/>
    </row>
    <row r="63" spans="1:13">
      <c r="A63" s="3"/>
    </row>
    <row r="64" spans="1:13">
      <c r="A64" s="3"/>
    </row>
    <row r="65" spans="1:1">
      <c r="A65" s="3"/>
    </row>
    <row r="66" spans="1:1">
      <c r="A66" s="3"/>
    </row>
  </sheetData>
  <autoFilter ref="C1:C64" xr:uid="{F3B2DF08-DAA7-4530-822C-DD7AFA493965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B130-AF55-4586-8A00-F2DF746CE89A}">
  <dimension ref="A1:F60"/>
  <sheetViews>
    <sheetView topLeftCell="A22" workbookViewId="0">
      <selection activeCell="E49" sqref="E49"/>
    </sheetView>
  </sheetViews>
  <sheetFormatPr defaultRowHeight="16.2"/>
  <sheetData>
    <row r="1" spans="1:6">
      <c r="A1" s="1"/>
      <c r="B1" s="1"/>
      <c r="C1" s="1"/>
      <c r="D1" s="1"/>
      <c r="E1" s="1"/>
    </row>
    <row r="2" spans="1:6">
      <c r="A2" s="34"/>
      <c r="B2" s="34" t="s">
        <v>9</v>
      </c>
      <c r="C2" s="34" t="s">
        <v>10</v>
      </c>
      <c r="D2" s="34" t="s">
        <v>11</v>
      </c>
      <c r="E2" s="34" t="s">
        <v>12</v>
      </c>
      <c r="F2" s="34"/>
    </row>
    <row r="3" spans="1:6">
      <c r="A3" s="34">
        <v>1</v>
      </c>
      <c r="B3" s="35" t="s">
        <v>13</v>
      </c>
      <c r="C3" s="35" t="s">
        <v>240</v>
      </c>
      <c r="D3" s="36">
        <v>45432</v>
      </c>
      <c r="E3" s="35">
        <v>1000</v>
      </c>
      <c r="F3" s="35"/>
    </row>
    <row r="4" spans="1:6">
      <c r="A4" s="34">
        <v>2</v>
      </c>
      <c r="B4" s="37" t="s">
        <v>14</v>
      </c>
      <c r="C4" s="35" t="s">
        <v>15</v>
      </c>
      <c r="D4" s="36">
        <v>45432</v>
      </c>
      <c r="E4" s="35">
        <v>1000</v>
      </c>
      <c r="F4" s="34"/>
    </row>
    <row r="5" spans="1:6">
      <c r="A5" s="34">
        <v>3</v>
      </c>
      <c r="B5" s="37" t="s">
        <v>16</v>
      </c>
      <c r="C5" s="35" t="s">
        <v>17</v>
      </c>
      <c r="D5" s="36">
        <v>45432</v>
      </c>
      <c r="E5" s="35">
        <v>1000</v>
      </c>
      <c r="F5" s="34"/>
    </row>
    <row r="6" spans="1:6">
      <c r="A6" s="34">
        <v>4</v>
      </c>
      <c r="B6" s="35" t="s">
        <v>18</v>
      </c>
      <c r="C6" s="35" t="s">
        <v>18</v>
      </c>
      <c r="D6" s="36">
        <v>45432</v>
      </c>
      <c r="E6" s="35">
        <v>1000</v>
      </c>
      <c r="F6" s="35"/>
    </row>
    <row r="7" spans="1:6">
      <c r="A7" s="34">
        <v>5</v>
      </c>
      <c r="B7" s="35" t="s">
        <v>19</v>
      </c>
      <c r="C7" s="35" t="s">
        <v>19</v>
      </c>
      <c r="D7" s="36">
        <v>45432</v>
      </c>
      <c r="E7" s="35">
        <v>1000</v>
      </c>
      <c r="F7" s="35"/>
    </row>
    <row r="8" spans="1:6">
      <c r="A8" s="34">
        <v>6</v>
      </c>
      <c r="B8" s="35" t="s">
        <v>20</v>
      </c>
      <c r="C8" s="35" t="s">
        <v>20</v>
      </c>
      <c r="D8" s="36">
        <v>45432</v>
      </c>
      <c r="E8" s="35">
        <v>1000</v>
      </c>
      <c r="F8" s="35"/>
    </row>
    <row r="9" spans="1:6">
      <c r="A9" s="34">
        <v>7</v>
      </c>
      <c r="B9" s="35" t="s">
        <v>21</v>
      </c>
      <c r="C9" s="35" t="s">
        <v>21</v>
      </c>
      <c r="D9" s="36">
        <v>45432</v>
      </c>
      <c r="E9" s="35">
        <v>1000</v>
      </c>
      <c r="F9" s="35"/>
    </row>
    <row r="10" spans="1:6">
      <c r="A10" s="34">
        <v>8</v>
      </c>
      <c r="B10" s="35" t="s">
        <v>22</v>
      </c>
      <c r="C10" s="35" t="s">
        <v>22</v>
      </c>
      <c r="D10" s="36">
        <v>45432</v>
      </c>
      <c r="E10" s="35">
        <v>1000</v>
      </c>
      <c r="F10" s="35"/>
    </row>
    <row r="11" spans="1:6">
      <c r="A11" s="34">
        <v>9</v>
      </c>
      <c r="B11" s="35" t="s">
        <v>23</v>
      </c>
      <c r="C11" s="35" t="s">
        <v>23</v>
      </c>
      <c r="D11" s="36">
        <v>45432</v>
      </c>
      <c r="E11" s="35">
        <v>1000</v>
      </c>
      <c r="F11" s="35"/>
    </row>
    <row r="12" spans="1:6">
      <c r="A12" s="34">
        <v>10</v>
      </c>
      <c r="B12" s="35" t="s">
        <v>24</v>
      </c>
      <c r="C12" s="35" t="s">
        <v>24</v>
      </c>
      <c r="D12" s="36">
        <v>45432</v>
      </c>
      <c r="E12" s="35">
        <v>1000</v>
      </c>
      <c r="F12" s="35"/>
    </row>
    <row r="13" spans="1:6">
      <c r="A13" s="34">
        <v>11</v>
      </c>
      <c r="B13" s="37" t="s">
        <v>25</v>
      </c>
      <c r="C13" s="35" t="s">
        <v>241</v>
      </c>
      <c r="D13" s="36">
        <v>45432</v>
      </c>
      <c r="E13" s="35">
        <v>1000</v>
      </c>
      <c r="F13" s="35"/>
    </row>
    <row r="14" spans="1:6">
      <c r="A14" s="34">
        <v>12</v>
      </c>
      <c r="B14" s="35" t="s">
        <v>26</v>
      </c>
      <c r="C14" s="35" t="s">
        <v>26</v>
      </c>
      <c r="D14" s="36">
        <v>45432</v>
      </c>
      <c r="E14" s="35">
        <v>1000</v>
      </c>
      <c r="F14" s="35"/>
    </row>
    <row r="15" spans="1:6">
      <c r="A15" s="34">
        <v>13</v>
      </c>
      <c r="B15" s="35" t="s">
        <v>27</v>
      </c>
      <c r="C15" s="35" t="s">
        <v>27</v>
      </c>
      <c r="D15" s="36">
        <v>45432</v>
      </c>
      <c r="E15" s="35">
        <v>1000</v>
      </c>
      <c r="F15" s="35"/>
    </row>
    <row r="16" spans="1:6">
      <c r="A16" s="34">
        <v>14</v>
      </c>
      <c r="B16" s="35" t="s">
        <v>28</v>
      </c>
      <c r="C16" s="35" t="s">
        <v>28</v>
      </c>
      <c r="D16" s="36">
        <v>45432</v>
      </c>
      <c r="E16" s="35">
        <v>1000</v>
      </c>
      <c r="F16" s="35"/>
    </row>
    <row r="17" spans="1:6">
      <c r="A17" s="34">
        <v>15</v>
      </c>
      <c r="B17" s="35" t="s">
        <v>29</v>
      </c>
      <c r="C17" s="35" t="s">
        <v>242</v>
      </c>
      <c r="D17" s="36">
        <v>45432</v>
      </c>
      <c r="E17" s="35">
        <v>1000</v>
      </c>
      <c r="F17" s="35"/>
    </row>
    <row r="18" spans="1:6">
      <c r="A18" s="34">
        <v>16</v>
      </c>
      <c r="B18" s="37" t="s">
        <v>30</v>
      </c>
      <c r="C18" s="35" t="s">
        <v>31</v>
      </c>
      <c r="D18" s="36">
        <v>45432</v>
      </c>
      <c r="E18" s="35">
        <v>1000</v>
      </c>
      <c r="F18" s="35"/>
    </row>
    <row r="19" spans="1:6">
      <c r="A19" s="34">
        <v>17</v>
      </c>
      <c r="B19" s="35" t="s">
        <v>32</v>
      </c>
      <c r="C19" s="35" t="s">
        <v>243</v>
      </c>
      <c r="D19" s="36">
        <v>45432</v>
      </c>
      <c r="E19" s="35">
        <v>1000</v>
      </c>
      <c r="F19" s="35"/>
    </row>
    <row r="20" spans="1:6">
      <c r="A20" s="34">
        <v>18</v>
      </c>
      <c r="B20" s="35" t="s">
        <v>33</v>
      </c>
      <c r="C20" s="35" t="s">
        <v>33</v>
      </c>
      <c r="D20" s="36">
        <v>45433</v>
      </c>
      <c r="E20" s="35">
        <v>1000</v>
      </c>
      <c r="F20" s="35"/>
    </row>
    <row r="21" spans="1:6">
      <c r="A21" s="34">
        <v>19</v>
      </c>
      <c r="B21" s="35" t="s">
        <v>34</v>
      </c>
      <c r="C21" s="35" t="s">
        <v>34</v>
      </c>
      <c r="D21" s="36">
        <v>45433</v>
      </c>
      <c r="E21" s="35">
        <v>1000</v>
      </c>
      <c r="F21" s="35"/>
    </row>
    <row r="22" spans="1:6">
      <c r="A22" s="34">
        <v>20</v>
      </c>
      <c r="B22" s="35" t="s">
        <v>35</v>
      </c>
      <c r="C22" s="35" t="s">
        <v>244</v>
      </c>
      <c r="D22" s="36">
        <v>45433</v>
      </c>
      <c r="E22" s="35">
        <v>1000</v>
      </c>
      <c r="F22" s="35"/>
    </row>
    <row r="23" spans="1:6">
      <c r="A23" s="34">
        <v>21</v>
      </c>
      <c r="B23" s="35" t="s">
        <v>36</v>
      </c>
      <c r="C23" s="35" t="s">
        <v>37</v>
      </c>
      <c r="D23" s="36">
        <v>45433</v>
      </c>
      <c r="E23" s="35">
        <v>1000</v>
      </c>
      <c r="F23" s="35"/>
    </row>
    <row r="24" spans="1:6">
      <c r="A24" s="34">
        <v>22</v>
      </c>
      <c r="B24" s="35" t="s">
        <v>38</v>
      </c>
      <c r="C24" s="35" t="s">
        <v>39</v>
      </c>
      <c r="D24" s="36">
        <v>45433</v>
      </c>
      <c r="E24" s="35">
        <v>1000</v>
      </c>
      <c r="F24" s="35"/>
    </row>
    <row r="25" spans="1:6">
      <c r="A25" s="34">
        <v>23</v>
      </c>
      <c r="B25" s="35" t="s">
        <v>40</v>
      </c>
      <c r="C25" s="35" t="s">
        <v>40</v>
      </c>
      <c r="D25" s="36">
        <v>45433</v>
      </c>
      <c r="E25" s="35">
        <v>1000</v>
      </c>
      <c r="F25" s="35"/>
    </row>
    <row r="26" spans="1:6">
      <c r="A26" s="34">
        <v>24</v>
      </c>
      <c r="B26" s="35" t="s">
        <v>41</v>
      </c>
      <c r="C26" s="35" t="s">
        <v>41</v>
      </c>
      <c r="D26" s="36">
        <v>45433</v>
      </c>
      <c r="E26" s="35">
        <v>1000</v>
      </c>
      <c r="F26" s="35"/>
    </row>
    <row r="27" spans="1:6">
      <c r="A27" s="34">
        <v>25</v>
      </c>
      <c r="B27" s="35" t="s">
        <v>42</v>
      </c>
      <c r="C27" s="35" t="s">
        <v>43</v>
      </c>
      <c r="D27" s="36">
        <v>45433</v>
      </c>
      <c r="E27" s="35">
        <v>1000</v>
      </c>
      <c r="F27" s="35"/>
    </row>
    <row r="28" spans="1:6">
      <c r="A28" s="34">
        <v>26</v>
      </c>
      <c r="B28" s="35" t="s">
        <v>44</v>
      </c>
      <c r="C28" s="35" t="s">
        <v>44</v>
      </c>
      <c r="D28" s="36">
        <v>45434</v>
      </c>
      <c r="E28" s="35">
        <v>1000</v>
      </c>
      <c r="F28" s="35"/>
    </row>
    <row r="29" spans="1:6">
      <c r="A29" s="34">
        <v>27</v>
      </c>
      <c r="B29" s="35" t="s">
        <v>245</v>
      </c>
      <c r="C29" s="35" t="s">
        <v>245</v>
      </c>
      <c r="D29" s="38">
        <v>45434</v>
      </c>
      <c r="E29" s="35">
        <v>1000</v>
      </c>
      <c r="F29" s="35"/>
    </row>
    <row r="30" spans="1:6">
      <c r="A30" s="34">
        <v>28</v>
      </c>
      <c r="B30" s="39" t="s">
        <v>246</v>
      </c>
      <c r="C30" s="35" t="s">
        <v>247</v>
      </c>
      <c r="D30" s="38">
        <v>45436</v>
      </c>
      <c r="E30" s="35">
        <v>1000</v>
      </c>
      <c r="F30" s="35"/>
    </row>
    <row r="31" spans="1:6">
      <c r="A31" s="34">
        <v>29</v>
      </c>
      <c r="B31" s="39" t="s">
        <v>248</v>
      </c>
      <c r="C31" s="35" t="s">
        <v>249</v>
      </c>
      <c r="D31" s="38">
        <v>45436</v>
      </c>
      <c r="E31" s="35">
        <v>1000</v>
      </c>
      <c r="F31" s="35"/>
    </row>
    <row r="32" spans="1:6">
      <c r="A32" s="34">
        <v>30</v>
      </c>
      <c r="B32" s="35" t="s">
        <v>250</v>
      </c>
      <c r="C32" s="35" t="s">
        <v>250</v>
      </c>
      <c r="D32" s="38">
        <v>45436</v>
      </c>
      <c r="E32" s="35">
        <v>1000</v>
      </c>
      <c r="F32" s="35"/>
    </row>
    <row r="33" spans="1:6">
      <c r="A33" s="34">
        <v>31</v>
      </c>
      <c r="B33" s="35" t="s">
        <v>251</v>
      </c>
      <c r="C33" s="35" t="s">
        <v>252</v>
      </c>
      <c r="D33" s="38">
        <v>45436</v>
      </c>
      <c r="E33" s="35">
        <v>1000</v>
      </c>
      <c r="F33" s="35"/>
    </row>
    <row r="34" spans="1:6">
      <c r="A34" s="34">
        <v>32</v>
      </c>
      <c r="B34" s="35" t="s">
        <v>253</v>
      </c>
      <c r="C34" s="35" t="s">
        <v>254</v>
      </c>
      <c r="D34" s="38">
        <v>45437</v>
      </c>
      <c r="E34" s="35">
        <v>1000</v>
      </c>
      <c r="F34" s="35"/>
    </row>
    <row r="35" spans="1:6">
      <c r="A35" s="34">
        <v>33</v>
      </c>
      <c r="B35" s="35" t="s">
        <v>255</v>
      </c>
      <c r="C35" s="35" t="s">
        <v>255</v>
      </c>
      <c r="D35" s="38">
        <v>45437</v>
      </c>
      <c r="E35" s="35">
        <v>1000</v>
      </c>
      <c r="F35" s="35"/>
    </row>
    <row r="36" spans="1:6">
      <c r="A36" s="34">
        <v>34</v>
      </c>
      <c r="B36" s="40" t="s">
        <v>256</v>
      </c>
      <c r="C36" s="35" t="s">
        <v>257</v>
      </c>
      <c r="D36" s="38">
        <v>45437</v>
      </c>
      <c r="E36" s="35">
        <v>1000</v>
      </c>
      <c r="F36" s="35"/>
    </row>
    <row r="37" spans="1:6">
      <c r="A37" s="34">
        <v>35</v>
      </c>
      <c r="B37" s="35" t="s">
        <v>258</v>
      </c>
      <c r="C37" s="35" t="s">
        <v>258</v>
      </c>
      <c r="D37" s="38">
        <v>45437</v>
      </c>
      <c r="E37" s="35">
        <v>1000</v>
      </c>
      <c r="F37" s="35"/>
    </row>
    <row r="38" spans="1:6">
      <c r="A38" s="34">
        <v>36</v>
      </c>
      <c r="B38" s="35" t="s">
        <v>259</v>
      </c>
      <c r="C38" s="35" t="s">
        <v>259</v>
      </c>
      <c r="D38" s="38">
        <v>45437</v>
      </c>
      <c r="E38" s="35">
        <v>1000</v>
      </c>
      <c r="F38" s="35"/>
    </row>
    <row r="39" spans="1:6">
      <c r="A39" s="34">
        <v>37</v>
      </c>
      <c r="B39" s="35" t="s">
        <v>260</v>
      </c>
      <c r="C39" s="35" t="s">
        <v>260</v>
      </c>
      <c r="D39" s="38">
        <v>45438</v>
      </c>
      <c r="E39" s="35">
        <v>1000</v>
      </c>
      <c r="F39" s="35"/>
    </row>
    <row r="40" spans="1:6">
      <c r="A40" s="34">
        <v>38</v>
      </c>
      <c r="B40" s="35" t="s">
        <v>261</v>
      </c>
      <c r="C40" s="35" t="s">
        <v>261</v>
      </c>
      <c r="D40" s="38">
        <v>45438</v>
      </c>
      <c r="E40" s="35">
        <v>1000</v>
      </c>
      <c r="F40" s="35"/>
    </row>
    <row r="41" spans="1:6">
      <c r="A41" s="34">
        <v>39</v>
      </c>
      <c r="B41" s="35" t="s">
        <v>262</v>
      </c>
      <c r="C41" s="35" t="s">
        <v>262</v>
      </c>
      <c r="D41" s="38">
        <v>45438</v>
      </c>
      <c r="E41" s="35">
        <v>1000</v>
      </c>
      <c r="F41" s="35"/>
    </row>
    <row r="42" spans="1:6">
      <c r="A42" s="34">
        <v>40</v>
      </c>
      <c r="B42" s="35" t="s">
        <v>263</v>
      </c>
      <c r="C42" s="35" t="s">
        <v>263</v>
      </c>
      <c r="D42" s="38">
        <v>45438</v>
      </c>
      <c r="E42" s="35">
        <v>1000</v>
      </c>
      <c r="F42" s="35"/>
    </row>
    <row r="43" spans="1:6">
      <c r="A43" s="34">
        <v>41</v>
      </c>
      <c r="B43" s="35" t="s">
        <v>264</v>
      </c>
      <c r="C43" s="35" t="s">
        <v>264</v>
      </c>
      <c r="D43" s="38">
        <v>45445</v>
      </c>
      <c r="E43" s="35">
        <v>1000</v>
      </c>
      <c r="F43" s="35"/>
    </row>
    <row r="44" spans="1:6">
      <c r="A44" s="34">
        <v>42</v>
      </c>
      <c r="B44" s="35" t="s">
        <v>265</v>
      </c>
      <c r="C44" s="35" t="s">
        <v>266</v>
      </c>
      <c r="D44" s="38">
        <v>45445</v>
      </c>
      <c r="E44" s="35">
        <v>1000</v>
      </c>
      <c r="F44" s="34"/>
    </row>
    <row r="45" spans="1:6">
      <c r="A45" s="34">
        <v>43</v>
      </c>
      <c r="B45" s="35" t="s">
        <v>267</v>
      </c>
      <c r="C45" s="35" t="s">
        <v>268</v>
      </c>
      <c r="D45" s="38">
        <v>45446</v>
      </c>
      <c r="E45" s="35">
        <v>1000</v>
      </c>
      <c r="F45" s="35"/>
    </row>
    <row r="46" spans="1:6">
      <c r="A46" s="34">
        <v>44</v>
      </c>
      <c r="B46" s="41" t="s">
        <v>269</v>
      </c>
      <c r="C46" s="42" t="s">
        <v>270</v>
      </c>
      <c r="D46" s="38">
        <v>45446</v>
      </c>
      <c r="E46" s="35">
        <v>1000</v>
      </c>
      <c r="F46" s="35"/>
    </row>
    <row r="47" spans="1:6">
      <c r="A47" s="34">
        <v>45</v>
      </c>
      <c r="B47" s="35" t="s">
        <v>26</v>
      </c>
      <c r="C47" s="35" t="s">
        <v>26</v>
      </c>
      <c r="D47" s="38">
        <v>45446</v>
      </c>
      <c r="E47" s="35">
        <v>1000</v>
      </c>
      <c r="F47" s="35"/>
    </row>
    <row r="48" spans="1:6">
      <c r="A48" s="34" t="s">
        <v>134</v>
      </c>
      <c r="B48" s="35"/>
      <c r="C48" s="35"/>
      <c r="D48" s="35"/>
      <c r="E48" s="35">
        <f>SUM(E3:E47)</f>
        <v>45000</v>
      </c>
      <c r="F48" s="34"/>
    </row>
    <row r="49" spans="1:5">
      <c r="A49" s="1"/>
      <c r="B49" s="35"/>
      <c r="C49" s="35"/>
      <c r="D49" s="35"/>
      <c r="E49" s="35"/>
    </row>
    <row r="50" spans="1:5">
      <c r="A50" s="1"/>
      <c r="B50" s="35"/>
      <c r="C50" s="35"/>
      <c r="D50" s="35"/>
      <c r="E50" s="35"/>
    </row>
    <row r="51" spans="1:5">
      <c r="A51" s="1"/>
      <c r="B51" s="35"/>
      <c r="C51" s="35"/>
      <c r="D51" s="35"/>
      <c r="E51" s="35"/>
    </row>
    <row r="52" spans="1:5">
      <c r="A52" s="1"/>
      <c r="B52" s="35"/>
      <c r="C52" s="35"/>
      <c r="D52" s="35"/>
      <c r="E52" s="35"/>
    </row>
    <row r="53" spans="1:5">
      <c r="A53" s="1"/>
      <c r="B53" s="35"/>
      <c r="C53" s="35"/>
      <c r="D53" s="35"/>
      <c r="E53" s="35"/>
    </row>
    <row r="54" spans="1:5">
      <c r="A54" s="1"/>
      <c r="B54" s="35"/>
      <c r="C54" s="35"/>
      <c r="D54" s="35"/>
      <c r="E54" s="35"/>
    </row>
    <row r="55" spans="1:5">
      <c r="A55" s="1"/>
      <c r="B55" s="35"/>
      <c r="C55" s="35"/>
      <c r="D55" s="35"/>
      <c r="E55" s="35"/>
    </row>
    <row r="56" spans="1:5">
      <c r="A56" s="1"/>
      <c r="B56" s="35"/>
      <c r="C56" s="35"/>
      <c r="D56" s="35"/>
      <c r="E56" s="35"/>
    </row>
    <row r="57" spans="1:5">
      <c r="B57" s="41"/>
      <c r="C57" s="42"/>
      <c r="D57" s="35"/>
      <c r="E57" s="35"/>
    </row>
    <row r="58" spans="1:5">
      <c r="B58" s="35"/>
      <c r="C58" s="35"/>
      <c r="D58" s="34"/>
      <c r="E58" s="34"/>
    </row>
    <row r="59" spans="1:5">
      <c r="B59" s="35"/>
      <c r="C59" s="35"/>
      <c r="D59" s="34"/>
      <c r="E59" s="34"/>
    </row>
    <row r="60" spans="1:5">
      <c r="B60" s="35"/>
      <c r="C60" s="35"/>
      <c r="D60" s="34"/>
      <c r="E60" s="3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8B59-3E87-43D4-9329-E2599CCF39EC}">
  <dimension ref="A2:H60"/>
  <sheetViews>
    <sheetView topLeftCell="A22" workbookViewId="0">
      <selection activeCell="A22" sqref="A1:XFD1048576"/>
    </sheetView>
  </sheetViews>
  <sheetFormatPr defaultRowHeight="16.2"/>
  <cols>
    <col min="1" max="6" width="14.77734375" style="15" customWidth="1"/>
    <col min="7" max="7" width="22.77734375" style="15" customWidth="1"/>
    <col min="8" max="26" width="14.77734375" style="15" customWidth="1"/>
    <col min="27" max="16384" width="8.88671875" style="15"/>
  </cols>
  <sheetData>
    <row r="2" spans="1:7">
      <c r="A2" s="14"/>
      <c r="B2" s="14" t="s">
        <v>148</v>
      </c>
      <c r="C2" s="14" t="s">
        <v>149</v>
      </c>
      <c r="D2" s="14" t="s">
        <v>150</v>
      </c>
      <c r="E2" s="14" t="s">
        <v>151</v>
      </c>
      <c r="F2" s="14" t="s">
        <v>152</v>
      </c>
      <c r="G2" s="14" t="s">
        <v>153</v>
      </c>
    </row>
    <row r="3" spans="1:7">
      <c r="A3" s="14">
        <v>1</v>
      </c>
      <c r="B3" s="14" t="s">
        <v>154</v>
      </c>
      <c r="C3" s="14" t="s">
        <v>154</v>
      </c>
      <c r="D3" s="16" t="s">
        <v>155</v>
      </c>
      <c r="E3" s="16">
        <v>45544</v>
      </c>
      <c r="F3" s="14">
        <v>2600</v>
      </c>
      <c r="G3" s="14"/>
    </row>
    <row r="4" spans="1:7">
      <c r="A4" s="14">
        <v>2</v>
      </c>
      <c r="B4" s="9" t="s">
        <v>156</v>
      </c>
      <c r="C4" s="14" t="s">
        <v>157</v>
      </c>
      <c r="D4" s="16" t="s">
        <v>158</v>
      </c>
      <c r="E4" s="16">
        <v>45544</v>
      </c>
      <c r="F4" s="14">
        <v>2600</v>
      </c>
      <c r="G4" s="14"/>
    </row>
    <row r="5" spans="1:7">
      <c r="A5" s="14">
        <v>3</v>
      </c>
      <c r="B5" s="9" t="s">
        <v>159</v>
      </c>
      <c r="C5" s="14" t="s">
        <v>160</v>
      </c>
      <c r="D5" s="16" t="s">
        <v>161</v>
      </c>
      <c r="E5" s="16">
        <v>45545</v>
      </c>
      <c r="F5" s="14">
        <v>2600</v>
      </c>
      <c r="G5" s="14"/>
    </row>
    <row r="6" spans="1:7">
      <c r="A6" s="14">
        <v>4</v>
      </c>
      <c r="B6" s="14" t="s">
        <v>162</v>
      </c>
      <c r="C6" s="14" t="s">
        <v>162</v>
      </c>
      <c r="D6" s="16" t="s">
        <v>163</v>
      </c>
      <c r="E6" s="16">
        <v>45549</v>
      </c>
      <c r="F6" s="14">
        <v>2600</v>
      </c>
      <c r="G6" s="14"/>
    </row>
    <row r="7" spans="1:7">
      <c r="A7" s="14">
        <v>5</v>
      </c>
      <c r="B7" s="14" t="s">
        <v>164</v>
      </c>
      <c r="C7" s="14" t="s">
        <v>165</v>
      </c>
      <c r="D7" s="16" t="s">
        <v>104</v>
      </c>
      <c r="E7" s="16">
        <v>45550</v>
      </c>
      <c r="F7" s="14">
        <v>2600</v>
      </c>
      <c r="G7" s="14"/>
    </row>
    <row r="8" spans="1:7">
      <c r="A8" s="14">
        <v>6</v>
      </c>
      <c r="B8" s="14" t="s">
        <v>105</v>
      </c>
      <c r="C8" s="14" t="s">
        <v>166</v>
      </c>
      <c r="D8" s="16" t="s">
        <v>167</v>
      </c>
      <c r="E8" s="16">
        <v>45550</v>
      </c>
      <c r="F8" s="14">
        <v>2600</v>
      </c>
      <c r="G8" s="14"/>
    </row>
    <row r="9" spans="1:7">
      <c r="A9" s="14">
        <v>7</v>
      </c>
      <c r="B9" s="14" t="s">
        <v>168</v>
      </c>
      <c r="C9" s="14" t="s">
        <v>169</v>
      </c>
      <c r="D9" s="16" t="s">
        <v>170</v>
      </c>
      <c r="E9" s="16">
        <v>45550</v>
      </c>
      <c r="F9" s="14">
        <v>2600</v>
      </c>
      <c r="G9" s="14"/>
    </row>
    <row r="10" spans="1:7">
      <c r="A10" s="14">
        <v>8</v>
      </c>
      <c r="B10" s="14" t="s">
        <v>171</v>
      </c>
      <c r="C10" s="14" t="s">
        <v>171</v>
      </c>
      <c r="D10" s="16" t="s">
        <v>172</v>
      </c>
      <c r="E10" s="16">
        <v>45550</v>
      </c>
      <c r="F10" s="14">
        <v>2600</v>
      </c>
      <c r="G10" s="14"/>
    </row>
    <row r="11" spans="1:7">
      <c r="A11" s="14">
        <v>9</v>
      </c>
      <c r="B11" s="14" t="s">
        <v>173</v>
      </c>
      <c r="C11" s="14" t="s">
        <v>106</v>
      </c>
      <c r="D11" s="16" t="s">
        <v>174</v>
      </c>
      <c r="E11" s="16">
        <v>45551</v>
      </c>
      <c r="F11" s="14">
        <v>2600</v>
      </c>
      <c r="G11" s="14"/>
    </row>
    <row r="12" spans="1:7">
      <c r="A12" s="14">
        <v>10</v>
      </c>
      <c r="B12" s="14" t="s">
        <v>107</v>
      </c>
      <c r="C12" s="14" t="s">
        <v>175</v>
      </c>
      <c r="D12" s="16" t="s">
        <v>176</v>
      </c>
      <c r="E12" s="16">
        <v>45551</v>
      </c>
      <c r="F12" s="14">
        <v>2600</v>
      </c>
      <c r="G12" s="14"/>
    </row>
    <row r="13" spans="1:7">
      <c r="A13" s="14">
        <v>11</v>
      </c>
      <c r="B13" s="17" t="s">
        <v>108</v>
      </c>
      <c r="C13" s="17" t="s">
        <v>108</v>
      </c>
      <c r="D13" s="17" t="s">
        <v>109</v>
      </c>
      <c r="E13" s="18">
        <v>45552</v>
      </c>
      <c r="F13" s="19">
        <v>2600</v>
      </c>
      <c r="G13" s="14"/>
    </row>
    <row r="14" spans="1:7">
      <c r="A14" s="14">
        <v>12</v>
      </c>
      <c r="B14" s="17" t="s">
        <v>110</v>
      </c>
      <c r="C14" s="17" t="s">
        <v>110</v>
      </c>
      <c r="D14" s="17"/>
      <c r="E14" s="18">
        <v>45552</v>
      </c>
      <c r="F14" s="19">
        <v>2600</v>
      </c>
      <c r="G14" s="14"/>
    </row>
    <row r="15" spans="1:7">
      <c r="A15" s="14">
        <v>13</v>
      </c>
      <c r="B15" s="17" t="s">
        <v>111</v>
      </c>
      <c r="C15" s="17" t="s">
        <v>111</v>
      </c>
      <c r="D15" s="17" t="s">
        <v>112</v>
      </c>
      <c r="E15" s="18">
        <v>45552</v>
      </c>
      <c r="F15" s="19">
        <v>2600</v>
      </c>
      <c r="G15" s="14"/>
    </row>
    <row r="16" spans="1:7">
      <c r="A16" s="14">
        <v>14</v>
      </c>
      <c r="B16" s="20" t="s">
        <v>113</v>
      </c>
      <c r="C16" s="17"/>
      <c r="D16" s="21" t="s">
        <v>177</v>
      </c>
      <c r="E16" s="18">
        <v>45552</v>
      </c>
      <c r="F16" s="19">
        <v>2600</v>
      </c>
      <c r="G16" s="17" t="s">
        <v>114</v>
      </c>
    </row>
    <row r="17" spans="1:7">
      <c r="A17" s="14">
        <v>15</v>
      </c>
      <c r="B17" s="17" t="s">
        <v>115</v>
      </c>
      <c r="C17" s="17" t="s">
        <v>178</v>
      </c>
      <c r="D17" s="21" t="s">
        <v>179</v>
      </c>
      <c r="E17" s="18">
        <v>45552</v>
      </c>
      <c r="F17" s="19">
        <v>2600</v>
      </c>
      <c r="G17" s="17" t="s">
        <v>114</v>
      </c>
    </row>
    <row r="18" spans="1:7">
      <c r="A18" s="14">
        <v>16</v>
      </c>
      <c r="B18" s="17" t="s">
        <v>116</v>
      </c>
      <c r="C18" s="17" t="s">
        <v>116</v>
      </c>
      <c r="D18" s="22" t="s">
        <v>180</v>
      </c>
      <c r="E18" s="23">
        <v>45552</v>
      </c>
      <c r="F18" s="19">
        <v>2600</v>
      </c>
      <c r="G18" s="17" t="s">
        <v>114</v>
      </c>
    </row>
    <row r="19" spans="1:7">
      <c r="A19" s="14">
        <v>17</v>
      </c>
      <c r="B19" s="17" t="s">
        <v>117</v>
      </c>
      <c r="C19" s="17" t="s">
        <v>117</v>
      </c>
      <c r="D19" s="21" t="s">
        <v>181</v>
      </c>
      <c r="E19" s="18">
        <v>45552</v>
      </c>
      <c r="F19" s="19">
        <v>2600</v>
      </c>
      <c r="G19" s="17" t="s">
        <v>114</v>
      </c>
    </row>
    <row r="20" spans="1:7">
      <c r="A20" s="14">
        <v>18</v>
      </c>
      <c r="B20" s="17" t="s">
        <v>118</v>
      </c>
      <c r="C20" s="17" t="s">
        <v>118</v>
      </c>
      <c r="D20" s="21" t="s">
        <v>182</v>
      </c>
      <c r="E20" s="18">
        <v>45552</v>
      </c>
      <c r="F20" s="19">
        <v>2600</v>
      </c>
      <c r="G20" s="17" t="s">
        <v>114</v>
      </c>
    </row>
    <row r="21" spans="1:7">
      <c r="A21" s="14">
        <v>19</v>
      </c>
      <c r="B21" s="20" t="s">
        <v>119</v>
      </c>
      <c r="C21" s="17"/>
      <c r="D21" s="21" t="s">
        <v>183</v>
      </c>
      <c r="E21" s="18">
        <v>45552</v>
      </c>
      <c r="F21" s="19">
        <v>2600</v>
      </c>
      <c r="G21" s="17" t="s">
        <v>114</v>
      </c>
    </row>
    <row r="22" spans="1:7">
      <c r="A22" s="14">
        <v>20</v>
      </c>
      <c r="B22" s="17" t="s">
        <v>120</v>
      </c>
      <c r="C22" s="17" t="s">
        <v>120</v>
      </c>
      <c r="D22" s="21" t="s">
        <v>184</v>
      </c>
      <c r="E22" s="18">
        <v>45552</v>
      </c>
      <c r="F22" s="19">
        <v>2600</v>
      </c>
      <c r="G22" s="17" t="s">
        <v>114</v>
      </c>
    </row>
    <row r="23" spans="1:7" ht="16.8" thickBot="1">
      <c r="A23" s="14">
        <v>21</v>
      </c>
      <c r="B23" s="17" t="s">
        <v>121</v>
      </c>
      <c r="C23" s="17" t="s">
        <v>121</v>
      </c>
      <c r="D23" s="21" t="s">
        <v>185</v>
      </c>
      <c r="E23" s="18">
        <v>45552</v>
      </c>
      <c r="F23" s="19">
        <v>2600</v>
      </c>
      <c r="G23" s="17" t="s">
        <v>122</v>
      </c>
    </row>
    <row r="24" spans="1:7" ht="16.8" thickBot="1">
      <c r="A24" s="14">
        <v>22</v>
      </c>
      <c r="B24" s="24" t="s">
        <v>123</v>
      </c>
      <c r="C24" s="24" t="s">
        <v>123</v>
      </c>
      <c r="D24" s="25" t="s">
        <v>186</v>
      </c>
      <c r="E24" s="26">
        <v>45552</v>
      </c>
      <c r="F24" s="27">
        <v>2600</v>
      </c>
      <c r="G24" s="24" t="s">
        <v>122</v>
      </c>
    </row>
    <row r="25" spans="1:7">
      <c r="A25" s="14">
        <v>23</v>
      </c>
      <c r="B25" s="17" t="s">
        <v>124</v>
      </c>
      <c r="C25" s="17" t="s">
        <v>124</v>
      </c>
      <c r="D25" s="21" t="s">
        <v>187</v>
      </c>
      <c r="E25" s="18">
        <v>45552</v>
      </c>
      <c r="F25" s="19">
        <v>2600</v>
      </c>
      <c r="G25" s="17" t="s">
        <v>114</v>
      </c>
    </row>
    <row r="26" spans="1:7" ht="16.8" thickBot="1">
      <c r="A26" s="14">
        <v>24</v>
      </c>
      <c r="B26" s="17" t="s">
        <v>125</v>
      </c>
      <c r="C26" s="17" t="s">
        <v>188</v>
      </c>
      <c r="D26" s="21" t="s">
        <v>189</v>
      </c>
      <c r="E26" s="18">
        <v>45552</v>
      </c>
      <c r="F26" s="19">
        <v>2600</v>
      </c>
      <c r="G26" s="17" t="s">
        <v>114</v>
      </c>
    </row>
    <row r="27" spans="1:7" ht="16.8" thickBot="1">
      <c r="A27" s="14">
        <v>25</v>
      </c>
      <c r="B27" s="28" t="s">
        <v>126</v>
      </c>
      <c r="C27" s="24" t="s">
        <v>127</v>
      </c>
      <c r="D27" s="24" t="s">
        <v>128</v>
      </c>
      <c r="E27" s="26">
        <v>45552</v>
      </c>
      <c r="F27" s="27">
        <v>2600</v>
      </c>
      <c r="G27" s="17"/>
    </row>
    <row r="28" spans="1:7" ht="16.8" thickBot="1">
      <c r="A28" s="14">
        <v>26</v>
      </c>
      <c r="B28" s="10" t="s">
        <v>190</v>
      </c>
      <c r="C28" s="10" t="s">
        <v>190</v>
      </c>
      <c r="D28" s="16" t="s">
        <v>191</v>
      </c>
      <c r="E28" s="16">
        <v>45552</v>
      </c>
      <c r="F28" s="14">
        <v>2600</v>
      </c>
      <c r="G28" s="17"/>
    </row>
    <row r="29" spans="1:7" ht="16.8" thickBot="1">
      <c r="A29" s="14">
        <v>27</v>
      </c>
      <c r="B29" s="14" t="s">
        <v>192</v>
      </c>
      <c r="C29" s="14" t="s">
        <v>129</v>
      </c>
      <c r="D29" s="16" t="s">
        <v>193</v>
      </c>
      <c r="E29" s="16">
        <v>45553</v>
      </c>
      <c r="F29" s="14">
        <v>2600</v>
      </c>
      <c r="G29" s="24"/>
    </row>
    <row r="30" spans="1:7" ht="16.8" thickBot="1">
      <c r="A30" s="14">
        <v>28</v>
      </c>
      <c r="B30" s="17" t="s">
        <v>130</v>
      </c>
      <c r="C30" s="17" t="s">
        <v>194</v>
      </c>
      <c r="D30" s="21" t="s">
        <v>195</v>
      </c>
      <c r="E30" s="29">
        <v>45553</v>
      </c>
      <c r="F30" s="14">
        <v>2600</v>
      </c>
      <c r="G30" s="24" t="s">
        <v>196</v>
      </c>
    </row>
    <row r="31" spans="1:7" ht="16.8" thickBot="1">
      <c r="A31" s="14">
        <v>29</v>
      </c>
      <c r="B31" s="17" t="s">
        <v>131</v>
      </c>
      <c r="C31" s="17" t="s">
        <v>197</v>
      </c>
      <c r="D31" s="21" t="s">
        <v>198</v>
      </c>
      <c r="E31" s="29">
        <v>45553</v>
      </c>
      <c r="F31" s="14">
        <v>2600</v>
      </c>
      <c r="G31" s="14" t="s">
        <v>196</v>
      </c>
    </row>
    <row r="32" spans="1:7" ht="16.8" thickBot="1">
      <c r="A32" s="14">
        <v>30</v>
      </c>
      <c r="B32" s="17" t="s">
        <v>199</v>
      </c>
      <c r="C32" s="17" t="s">
        <v>200</v>
      </c>
      <c r="D32" s="21" t="s">
        <v>201</v>
      </c>
      <c r="E32" s="29">
        <v>45554</v>
      </c>
      <c r="F32" s="14">
        <v>2600</v>
      </c>
      <c r="G32" s="24"/>
    </row>
    <row r="33" spans="1:7">
      <c r="A33" s="14">
        <v>31</v>
      </c>
      <c r="B33" s="17" t="s">
        <v>202</v>
      </c>
      <c r="C33" s="17" t="s">
        <v>202</v>
      </c>
      <c r="D33" s="21" t="s">
        <v>203</v>
      </c>
      <c r="E33" s="29">
        <v>45554</v>
      </c>
      <c r="F33" s="14">
        <v>2600</v>
      </c>
      <c r="G33" s="14"/>
    </row>
    <row r="34" spans="1:7">
      <c r="A34" s="14">
        <v>32</v>
      </c>
      <c r="B34" s="17" t="s">
        <v>204</v>
      </c>
      <c r="C34" s="17" t="s">
        <v>132</v>
      </c>
      <c r="D34" s="21" t="s">
        <v>205</v>
      </c>
      <c r="E34" s="29">
        <v>45554</v>
      </c>
      <c r="F34" s="14">
        <v>2600</v>
      </c>
      <c r="G34" s="14"/>
    </row>
    <row r="35" spans="1:7">
      <c r="A35" s="14">
        <v>33</v>
      </c>
      <c r="B35" s="17" t="s">
        <v>206</v>
      </c>
      <c r="C35" s="17" t="s">
        <v>133</v>
      </c>
      <c r="D35" s="21" t="s">
        <v>207</v>
      </c>
      <c r="E35" s="29">
        <v>45554</v>
      </c>
      <c r="F35" s="14">
        <v>2600</v>
      </c>
      <c r="G35" s="14"/>
    </row>
    <row r="36" spans="1:7" ht="16.8" thickBot="1">
      <c r="A36" s="14">
        <v>34</v>
      </c>
      <c r="B36" s="11" t="s">
        <v>208</v>
      </c>
      <c r="C36" s="11" t="s">
        <v>208</v>
      </c>
      <c r="D36" s="16" t="s">
        <v>209</v>
      </c>
      <c r="E36" s="16">
        <v>45555</v>
      </c>
      <c r="F36" s="14">
        <v>2600</v>
      </c>
      <c r="G36" s="14"/>
    </row>
    <row r="37" spans="1:7" ht="16.8" thickBot="1">
      <c r="A37" s="14">
        <v>35</v>
      </c>
      <c r="B37" s="17" t="s">
        <v>210</v>
      </c>
      <c r="C37" s="17" t="s">
        <v>211</v>
      </c>
      <c r="D37" s="21" t="s">
        <v>212</v>
      </c>
      <c r="E37" s="29">
        <v>45555</v>
      </c>
      <c r="F37" s="14">
        <v>2600</v>
      </c>
      <c r="G37" s="24"/>
    </row>
    <row r="38" spans="1:7" ht="16.8" thickBot="1">
      <c r="A38" s="14">
        <v>36</v>
      </c>
      <c r="B38" s="17" t="s">
        <v>213</v>
      </c>
      <c r="C38" s="17" t="s">
        <v>213</v>
      </c>
      <c r="D38" s="21" t="s">
        <v>214</v>
      </c>
      <c r="E38" s="29">
        <v>45555</v>
      </c>
      <c r="F38" s="14">
        <v>2600</v>
      </c>
      <c r="G38" s="24"/>
    </row>
    <row r="39" spans="1:7" ht="16.8" thickBot="1">
      <c r="A39" s="14">
        <v>37</v>
      </c>
      <c r="B39" s="14" t="s">
        <v>215</v>
      </c>
      <c r="C39" s="14" t="s">
        <v>215</v>
      </c>
      <c r="D39" s="16" t="s">
        <v>216</v>
      </c>
      <c r="E39" s="16">
        <v>45556</v>
      </c>
      <c r="F39" s="14">
        <v>2600</v>
      </c>
      <c r="G39" s="14"/>
    </row>
    <row r="40" spans="1:7" ht="16.8" thickBot="1">
      <c r="A40" s="14">
        <v>38</v>
      </c>
      <c r="B40" s="17" t="s">
        <v>217</v>
      </c>
      <c r="C40" s="17" t="s">
        <v>218</v>
      </c>
      <c r="D40" s="21"/>
      <c r="E40" s="29">
        <v>45556</v>
      </c>
      <c r="F40" s="14">
        <v>2600</v>
      </c>
      <c r="G40" s="24"/>
    </row>
    <row r="41" spans="1:7">
      <c r="A41" s="14">
        <v>39</v>
      </c>
      <c r="B41" s="14" t="s">
        <v>219</v>
      </c>
      <c r="C41" s="14" t="s">
        <v>219</v>
      </c>
      <c r="D41" s="16" t="s">
        <v>220</v>
      </c>
      <c r="E41" s="16">
        <v>45556</v>
      </c>
      <c r="F41" s="14">
        <v>2600</v>
      </c>
      <c r="G41" s="14"/>
    </row>
    <row r="42" spans="1:7" ht="16.8" thickBot="1">
      <c r="A42" s="14">
        <v>40</v>
      </c>
      <c r="B42" s="14" t="s">
        <v>221</v>
      </c>
      <c r="C42" s="14" t="s">
        <v>222</v>
      </c>
      <c r="D42" s="16"/>
      <c r="E42" s="16">
        <v>45556</v>
      </c>
      <c r="F42" s="14">
        <v>2600</v>
      </c>
      <c r="G42" s="14"/>
    </row>
    <row r="43" spans="1:7" ht="16.8" thickBot="1">
      <c r="A43" s="14">
        <v>41</v>
      </c>
      <c r="B43" s="17" t="s">
        <v>223</v>
      </c>
      <c r="C43" s="17" t="s">
        <v>224</v>
      </c>
      <c r="D43" s="21" t="s">
        <v>225</v>
      </c>
      <c r="E43" s="29">
        <v>45557</v>
      </c>
      <c r="F43" s="14">
        <v>2600</v>
      </c>
      <c r="G43" s="24"/>
    </row>
    <row r="44" spans="1:7">
      <c r="A44" s="14">
        <v>42</v>
      </c>
      <c r="B44" s="14" t="s">
        <v>226</v>
      </c>
      <c r="C44" s="14" t="s">
        <v>227</v>
      </c>
      <c r="D44" s="16" t="s">
        <v>228</v>
      </c>
      <c r="E44" s="16">
        <v>45557</v>
      </c>
      <c r="F44" s="14">
        <v>2600</v>
      </c>
      <c r="G44" s="14"/>
    </row>
    <row r="45" spans="1:7">
      <c r="A45" s="14">
        <v>43</v>
      </c>
      <c r="B45" s="14" t="s">
        <v>229</v>
      </c>
      <c r="C45" s="14" t="s">
        <v>229</v>
      </c>
      <c r="D45" s="16" t="s">
        <v>230</v>
      </c>
      <c r="E45" s="16">
        <v>45557</v>
      </c>
      <c r="F45" s="14">
        <v>2600</v>
      </c>
      <c r="G45" s="14"/>
    </row>
    <row r="46" spans="1:7" ht="16.8" thickBot="1">
      <c r="A46" s="14">
        <v>44</v>
      </c>
      <c r="B46" s="30" t="s">
        <v>231</v>
      </c>
      <c r="C46" s="30" t="s">
        <v>231</v>
      </c>
      <c r="D46" s="16" t="s">
        <v>232</v>
      </c>
      <c r="E46" s="16">
        <v>45557</v>
      </c>
      <c r="F46" s="14">
        <v>2600</v>
      </c>
      <c r="G46" s="14"/>
    </row>
    <row r="47" spans="1:7" ht="16.8" thickBot="1">
      <c r="A47" s="14">
        <v>45</v>
      </c>
      <c r="B47" s="17" t="s">
        <v>233</v>
      </c>
      <c r="C47" s="17" t="s">
        <v>233</v>
      </c>
      <c r="D47" s="21" t="s">
        <v>234</v>
      </c>
      <c r="E47" s="29">
        <v>45557</v>
      </c>
      <c r="F47" s="14">
        <v>2600</v>
      </c>
      <c r="G47" s="24"/>
    </row>
    <row r="48" spans="1:7">
      <c r="A48" s="14">
        <v>46</v>
      </c>
      <c r="B48" s="14" t="s">
        <v>235</v>
      </c>
      <c r="C48" s="14" t="s">
        <v>236</v>
      </c>
      <c r="D48" s="14" t="s">
        <v>237</v>
      </c>
      <c r="E48" s="16">
        <v>45557</v>
      </c>
      <c r="F48" s="14">
        <v>2600</v>
      </c>
      <c r="G48" s="14" t="s">
        <v>238</v>
      </c>
    </row>
    <row r="49" spans="1:8">
      <c r="A49" s="15">
        <v>47</v>
      </c>
      <c r="B49" s="31"/>
      <c r="C49" s="31"/>
      <c r="D49" s="31"/>
      <c r="E49" s="31"/>
    </row>
    <row r="50" spans="1:8">
      <c r="A50" s="15">
        <v>48</v>
      </c>
      <c r="B50" s="31"/>
      <c r="C50" s="31"/>
      <c r="D50" s="31"/>
      <c r="E50" s="31"/>
    </row>
    <row r="51" spans="1:8" ht="16.8" thickBot="1">
      <c r="A51" s="15">
        <v>49</v>
      </c>
      <c r="B51" s="31"/>
      <c r="C51" s="31"/>
      <c r="D51" s="31"/>
      <c r="E51" s="31"/>
    </row>
    <row r="52" spans="1:8" ht="16.8" thickBot="1">
      <c r="A52" s="15">
        <v>50</v>
      </c>
      <c r="B52" s="17"/>
      <c r="C52" s="17"/>
      <c r="D52" s="21"/>
      <c r="E52" s="17"/>
      <c r="F52" s="14"/>
      <c r="G52" s="24"/>
    </row>
    <row r="53" spans="1:8">
      <c r="A53" s="15">
        <v>51</v>
      </c>
      <c r="B53" s="31"/>
      <c r="C53" s="31"/>
      <c r="D53" s="31"/>
      <c r="E53" s="31"/>
    </row>
    <row r="54" spans="1:8">
      <c r="A54" s="14" t="s">
        <v>239</v>
      </c>
      <c r="B54" s="14"/>
      <c r="C54" s="14"/>
      <c r="D54" s="14"/>
      <c r="E54" s="14"/>
      <c r="F54" s="14">
        <f>SUM(F3:F53)</f>
        <v>119600</v>
      </c>
      <c r="G54" s="14" t="s">
        <v>196</v>
      </c>
      <c r="H54" s="15">
        <f>2600*13</f>
        <v>33800</v>
      </c>
    </row>
    <row r="55" spans="1:8">
      <c r="B55" s="31"/>
      <c r="C55" s="31"/>
      <c r="D55" s="31"/>
      <c r="E55" s="31"/>
    </row>
    <row r="56" spans="1:8">
      <c r="B56" s="31"/>
      <c r="C56" s="31"/>
      <c r="D56" s="31"/>
      <c r="E56" s="31"/>
    </row>
    <row r="57" spans="1:8">
      <c r="B57" s="32"/>
      <c r="C57" s="33"/>
      <c r="D57" s="31"/>
      <c r="E57" s="31"/>
    </row>
    <row r="58" spans="1:8">
      <c r="B58" s="31"/>
      <c r="C58" s="31"/>
    </row>
    <row r="59" spans="1:8">
      <c r="B59" s="31"/>
      <c r="C59" s="31"/>
    </row>
    <row r="60" spans="1:8">
      <c r="B60" s="31"/>
      <c r="C60" s="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預算編列</vt:lpstr>
      <vt:lpstr>工人訂金</vt:lpstr>
      <vt:lpstr>宿營新生收錢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昱臻 陳</dc:creator>
  <cp:lastModifiedBy>昱臻 陳</cp:lastModifiedBy>
  <dcterms:created xsi:type="dcterms:W3CDTF">2024-03-07T16:57:56Z</dcterms:created>
  <dcterms:modified xsi:type="dcterms:W3CDTF">2024-09-30T12:33:25Z</dcterms:modified>
</cp:coreProperties>
</file>