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yu/Dropbox (MIT)/Freshman/15.053/PS3/"/>
    </mc:Choice>
  </mc:AlternateContent>
  <xr:revisionPtr revIDLastSave="0" documentId="13_ncr:1_{F1E3E0C3-9AAC-E145-9682-AEE8D4DB5FDD}" xr6:coauthVersionLast="36" xr6:coauthVersionMax="36" xr10:uidLastSave="{00000000-0000-0000-0000-000000000000}"/>
  <bookViews>
    <workbookView xWindow="780" yWindow="960" windowWidth="27640" windowHeight="15920" activeTab="3" xr2:uid="{0BBB2E49-EFCA-DE40-B84C-287DC9C05549}"/>
  </bookViews>
  <sheets>
    <sheet name="Sensitivity Report Prob 2" sheetId="3" r:id="rId1"/>
    <sheet name="2" sheetId="1" r:id="rId2"/>
    <sheet name="Answer Report Prob 4" sheetId="7" r:id="rId3"/>
    <sheet name="Sensitivity Report Prob 4" sheetId="8" r:id="rId4"/>
    <sheet name="4" sheetId="5" r:id="rId5"/>
  </sheets>
  <definedNames>
    <definedName name="solver_adj" localSheetId="1" hidden="1">'2'!$B$2:$B$9</definedName>
    <definedName name="solver_adj" localSheetId="4" hidden="1">'4'!$B$1:$B$4</definedName>
    <definedName name="solver_cvg" localSheetId="1" hidden="1">0.0001</definedName>
    <definedName name="solver_cvg" localSheetId="4" hidden="1">0.0001</definedName>
    <definedName name="solver_drv" localSheetId="1" hidden="1">1</definedName>
    <definedName name="solver_drv" localSheetId="4" hidden="1">1</definedName>
    <definedName name="solver_eng" localSheetId="1" hidden="1">2</definedName>
    <definedName name="solver_eng" localSheetId="4" hidden="1">1</definedName>
    <definedName name="solver_itr" localSheetId="1" hidden="1">2147483647</definedName>
    <definedName name="solver_itr" localSheetId="4" hidden="1">2147483647</definedName>
    <definedName name="solver_lhs1" localSheetId="1" hidden="1">'2'!$B$2:$B$9</definedName>
    <definedName name="solver_lhs1" localSheetId="4" hidden="1">'4'!$B$5</definedName>
    <definedName name="solver_lhs2" localSheetId="1" hidden="1">'2'!$H$3</definedName>
    <definedName name="solver_lhs2" localSheetId="4" hidden="1">'4'!$B$6</definedName>
    <definedName name="solver_lhs3" localSheetId="1" hidden="1">'2'!$H$4</definedName>
    <definedName name="solver_lhs3" localSheetId="4" hidden="1">'4'!$E$3</definedName>
    <definedName name="solver_lhs4" localSheetId="1" hidden="1">'2'!$H$4</definedName>
    <definedName name="solver_lhs4" localSheetId="4" hidden="1">'4'!$E$4</definedName>
    <definedName name="solver_lhs5" localSheetId="4" hidden="1">'4'!$E$4</definedName>
    <definedName name="solver_lin" localSheetId="1" hidden="1">1</definedName>
    <definedName name="solver_lin" localSheetId="4" hidden="1">2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0.075</definedName>
    <definedName name="solver_mrt" localSheetId="4" hidden="1">0.075</definedName>
    <definedName name="solver_msl" localSheetId="1" hidden="1">2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3</definedName>
    <definedName name="solver_num" localSheetId="4" hidden="1">4</definedName>
    <definedName name="solver_opt" localSheetId="1" hidden="1">'2'!$C$11</definedName>
    <definedName name="solver_opt" localSheetId="4" hidden="1">'4'!$B$8</definedName>
    <definedName name="solver_pre" localSheetId="1" hidden="1">0.000001</definedName>
    <definedName name="solver_pre" localSheetId="4" hidden="1">0.000001</definedName>
    <definedName name="solver_rbv" localSheetId="1" hidden="1">1</definedName>
    <definedName name="solver_rbv" localSheetId="4" hidden="1">1</definedName>
    <definedName name="solver_rel1" localSheetId="1" hidden="1">3</definedName>
    <definedName name="solver_rel1" localSheetId="4" hidden="1">2</definedName>
    <definedName name="solver_rel2" localSheetId="1" hidden="1">1</definedName>
    <definedName name="solver_rel2" localSheetId="4" hidden="1">2</definedName>
    <definedName name="solver_rel3" localSheetId="1" hidden="1">1</definedName>
    <definedName name="solver_rel3" localSheetId="4" hidden="1">1</definedName>
    <definedName name="solver_rel4" localSheetId="1" hidden="1">1</definedName>
    <definedName name="solver_rel4" localSheetId="4" hidden="1">1</definedName>
    <definedName name="solver_rel5" localSheetId="4" hidden="1">1</definedName>
    <definedName name="solver_rhs1" localSheetId="1" hidden="1">0</definedName>
    <definedName name="solver_rhs1" localSheetId="4" hidden="1">'4'!$B$1</definedName>
    <definedName name="solver_rhs2" localSheetId="1" hidden="1">400</definedName>
    <definedName name="solver_rhs2" localSheetId="4" hidden="1">'4'!$B$2</definedName>
    <definedName name="solver_rhs3" localSheetId="1" hidden="1">400</definedName>
    <definedName name="solver_rhs3" localSheetId="4" hidden="1">465</definedName>
    <definedName name="solver_rhs4" localSheetId="1" hidden="1">400</definedName>
    <definedName name="solver_rhs4" localSheetId="4" hidden="1">420</definedName>
    <definedName name="solver_rhs5" localSheetId="4" hidden="1">420</definedName>
    <definedName name="solver_rlx" localSheetId="1" hidden="1">2</definedName>
    <definedName name="solver_rlx" localSheetId="4" hidden="1">1</definedName>
    <definedName name="solver_rsd" localSheetId="1" hidden="1">0</definedName>
    <definedName name="solver_rsd" localSheetId="4" hidden="1">0</definedName>
    <definedName name="solver_scl" localSheetId="1" hidden="1">1</definedName>
    <definedName name="solver_scl" localSheetId="4" hidden="1">2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0.01</definedName>
    <definedName name="solver_tol" localSheetId="4" hidden="1">0.01</definedName>
    <definedName name="solver_typ" localSheetId="1" hidden="1">1</definedName>
    <definedName name="solver_typ" localSheetId="4" hidden="1">1</definedName>
    <definedName name="solver_val" localSheetId="1" hidden="1">0</definedName>
    <definedName name="solver_val" localSheetId="4" hidden="1">0</definedName>
    <definedName name="solver_ver" localSheetId="1" hidden="1">2</definedName>
    <definedName name="solver_ver" localSheetId="4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6" i="5"/>
  <c r="B5" i="5"/>
  <c r="E4" i="5"/>
  <c r="E3" i="5"/>
  <c r="H4" i="1"/>
  <c r="H3" i="1"/>
  <c r="C11" i="1"/>
</calcChain>
</file>

<file path=xl/sharedStrings.xml><?xml version="1.0" encoding="utf-8"?>
<sst xmlns="http://schemas.openxmlformats.org/spreadsheetml/2006/main" count="170" uniqueCount="98">
  <si>
    <t>Cranes, A</t>
  </si>
  <si>
    <t>Dogs, A</t>
  </si>
  <si>
    <t>Beavers, A</t>
  </si>
  <si>
    <t>Whales, A</t>
  </si>
  <si>
    <t>Cranes, B</t>
  </si>
  <si>
    <t>Dogs, B</t>
  </si>
  <si>
    <t>Beavers, B</t>
  </si>
  <si>
    <t>Whales, B</t>
  </si>
  <si>
    <t># made</t>
  </si>
  <si>
    <t>time needed</t>
  </si>
  <si>
    <t>profit</t>
  </si>
  <si>
    <t>max profit:</t>
  </si>
  <si>
    <t>total time A</t>
  </si>
  <si>
    <t>&lt;=400</t>
  </si>
  <si>
    <t>total time B</t>
  </si>
  <si>
    <t>Microsoft Excel 16.16 Answer Report</t>
  </si>
  <si>
    <t>Worksheet: [ps3.xlsx]Sheet1</t>
  </si>
  <si>
    <t>Result: Solver found a solution.  All constraints and optimality conditions are satisfied.</t>
  </si>
  <si>
    <t>Solver Engine</t>
  </si>
  <si>
    <t>Solver Options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</si>
  <si>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</si>
  <si>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</si>
  <si>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</si>
  <si>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</si>
  <si>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</si>
  <si>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</si>
  <si>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</si>
  <si>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</si>
  <si>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</si>
  <si>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</si>
  <si>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</si>
  <si>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</si>
  <si>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</t>
  </si>
  <si>
    <t>Cranes, A # made</t>
  </si>
  <si>
    <t>Contin</t>
  </si>
  <si>
    <t>$B$3</t>
  </si>
  <si>
    <t>Dogs, A # made</t>
  </si>
  <si>
    <t>$B$4</t>
  </si>
  <si>
    <t>Beavers, A # made</t>
  </si>
  <si>
    <t>$B$5</t>
  </si>
  <si>
    <t>Whales, A # made</t>
  </si>
  <si>
    <t>$B$6</t>
  </si>
  <si>
    <t>Cranes, B # made</t>
  </si>
  <si>
    <t>$B$7</t>
  </si>
  <si>
    <t>Dogs, B # made</t>
  </si>
  <si>
    <t>$B$8</t>
  </si>
  <si>
    <t>Beavers, B # made</t>
  </si>
  <si>
    <t>$B$9</t>
  </si>
  <si>
    <t>Whales, B # made</t>
  </si>
  <si>
    <t>$H$3</t>
  </si>
  <si>
    <t>Binding</t>
  </si>
  <si>
    <t>$H$4</t>
  </si>
  <si>
    <t>Not Binding</t>
  </si>
  <si>
    <t>$B$2:$B$9</t>
  </si>
  <si>
    <t>Microsoft Excel 16.16 Sensitivity Report</t>
  </si>
  <si>
    <t>Report Created: 3/3/19 11:42:23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</si>
  <si>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</si>
  <si>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</si>
  <si>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</si>
  <si>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</si>
  <si>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</si>
  <si>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</si>
  <si>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</si>
  <si>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</si>
  <si>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</si>
  <si>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</si>
  <si>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</si>
  <si>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</si>
  <si>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</si>
  <si>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qb</t>
  </si>
  <si>
    <t>qs</t>
  </si>
  <si>
    <t>ps</t>
  </si>
  <si>
    <t>pb</t>
  </si>
  <si>
    <t>Db</t>
  </si>
  <si>
    <t>Ds</t>
  </si>
  <si>
    <t>profit:</t>
  </si>
  <si>
    <t>total mixing time:</t>
  </si>
  <si>
    <t>total manual time:</t>
  </si>
  <si>
    <t>Worksheet: [ps3.xlsx]4</t>
  </si>
  <si>
    <t>Engine: GRG Nonlinear</t>
  </si>
  <si>
    <t>Iterations: 0 Subproblems: 0</t>
  </si>
  <si>
    <t>Max Time Unlimited, Iterations Unlimited, Precision 0.000001</t>
  </si>
  <si>
    <t>Convergence 0.0001, Population Size 100, Random Seed 0, Derivatives Forward, Require Bounds</t>
  </si>
  <si>
    <t>Max Subproblems Unlimited, Max Integer Sols Unlimited, Integer Tolerance 1%, Solve Without Integer Constraints, Assume NonNegative</t>
  </si>
  <si>
    <t>$B$1</t>
  </si>
  <si>
    <t>$B$5=$B$1</t>
  </si>
  <si>
    <t>$B$6=$B$2</t>
  </si>
  <si>
    <t>$E$3</t>
  </si>
  <si>
    <t>$E$3&lt;=465</t>
  </si>
  <si>
    <t>$E$4</t>
  </si>
  <si>
    <t>$E$4&lt;=420</t>
  </si>
  <si>
    <t>$B$1:$B$4</t>
  </si>
  <si>
    <t>Report Created: 3/7/19 9:30:45 PM</t>
  </si>
  <si>
    <t>Solution Time: 115964859.792 Seconds.</t>
  </si>
  <si>
    <t>Report Created: 3/7/19 9:31:31 PM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</si>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</sst>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" fontId="0" fillId="0" borderId="0" xfId="0" applyNumberFormat="1"/>
    <xf numFmtId="1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3260-9917-954C-A372-5F3FAB95BE75}">
  <dimension ref="A1:H24"/>
  <sheetViews>
    <sheetView showGridLines="0" workbookViewId="0">
      <selection activeCell="H28" sqref="H28"/>
    </sheetView>
  </sheetViews>
  <sheetFormatPr baseColWidth="10" defaultRowHeight="16" outlineLevelRow="1"/>
  <cols>
    <col min="1" max="1" width="2.33203125" customWidth="1"/>
    <col min="2" max="2" width="5.33203125" bestFit="1" customWidth="1"/>
    <col min="3" max="3" width="16.6640625" bestFit="1" customWidth="1"/>
    <col min="4" max="4" width="12.16406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>
      <c r="A1" s="1" t="s">
        <v>54</v>
      </c>
    </row>
    <row r="2" spans="1:8">
      <c r="A2" s="1" t="s">
        <v>16</v>
      </c>
    </row>
    <row r="3" spans="1:8">
      <c r="A3" s="1" t="s">
        <v>55</v>
      </c>
    </row>
    <row r="6" spans="1:8" ht="17" thickBot="1">
      <c r="A6" t="s">
        <v>25</v>
      </c>
    </row>
    <row r="7" spans="1:8">
      <c r="B7" s="11"/>
      <c r="C7" s="11"/>
      <c r="D7" s="11" t="s">
        <v>56</v>
      </c>
      <c r="E7" s="11" t="s">
        <v>58</v>
      </c>
      <c r="F7" s="11" t="s">
        <v>60</v>
      </c>
      <c r="G7" s="11" t="s">
        <v>62</v>
      </c>
      <c r="H7" s="11" t="s">
        <v>62</v>
      </c>
    </row>
    <row r="8" spans="1:8" ht="17" thickBot="1">
      <c r="B8" s="12" t="s">
        <v>21</v>
      </c>
      <c r="C8" s="12" t="s">
        <v>22</v>
      </c>
      <c r="D8" s="12" t="s">
        <v>57</v>
      </c>
      <c r="E8" s="12" t="s">
        <v>59</v>
      </c>
      <c r="F8" s="12" t="s">
        <v>61</v>
      </c>
      <c r="G8" s="12" t="s">
        <v>63</v>
      </c>
      <c r="H8" s="12" t="s">
        <v>64</v>
      </c>
    </row>
    <row r="9" spans="1:8">
      <c r="B9" s="10" t="s">
        <v>53</v>
      </c>
      <c r="C9" s="9"/>
      <c r="D9" s="9"/>
      <c r="E9" s="9"/>
      <c r="F9" s="9"/>
      <c r="G9" s="9"/>
      <c r="H9" s="9"/>
    </row>
    <row r="10" spans="1:8" outlineLevel="1">
      <c r="B10" s="5" t="s">
        <v>32</v>
      </c>
      <c r="C10" s="5" t="s">
        <v>33</v>
      </c>
      <c r="D10" s="5">
        <v>0</v>
      </c>
      <c r="E10" s="5">
        <v>-0.5</v>
      </c>
      <c r="F10" s="5">
        <v>4</v>
      </c>
      <c r="G10" s="5">
        <v>0.5</v>
      </c>
      <c r="H10" s="5">
        <v>1E+30</v>
      </c>
    </row>
    <row r="11" spans="1:8" outlineLevel="1">
      <c r="B11" s="5" t="s">
        <v>35</v>
      </c>
      <c r="C11" s="5" t="s">
        <v>36</v>
      </c>
      <c r="D11" s="5">
        <v>0</v>
      </c>
      <c r="E11" s="5">
        <v>0</v>
      </c>
      <c r="F11" s="5">
        <v>6</v>
      </c>
      <c r="G11" s="5">
        <v>0</v>
      </c>
      <c r="H11" s="5">
        <v>1E+30</v>
      </c>
    </row>
    <row r="12" spans="1:8" outlineLevel="1">
      <c r="B12" s="5" t="s">
        <v>37</v>
      </c>
      <c r="C12" s="5" t="s">
        <v>38</v>
      </c>
      <c r="D12" s="5">
        <v>0</v>
      </c>
      <c r="E12" s="5">
        <v>-2</v>
      </c>
      <c r="F12" s="5">
        <v>10</v>
      </c>
      <c r="G12" s="5">
        <v>2</v>
      </c>
      <c r="H12" s="5">
        <v>1E+30</v>
      </c>
    </row>
    <row r="13" spans="1:8" outlineLevel="1">
      <c r="B13" s="5" t="s">
        <v>39</v>
      </c>
      <c r="C13" s="5" t="s">
        <v>40</v>
      </c>
      <c r="D13" s="5">
        <v>66.666666666666657</v>
      </c>
      <c r="E13" s="5">
        <v>0</v>
      </c>
      <c r="F13" s="5">
        <v>9</v>
      </c>
      <c r="G13" s="5">
        <v>1E+30</v>
      </c>
      <c r="H13" s="5">
        <v>0</v>
      </c>
    </row>
    <row r="14" spans="1:8" outlineLevel="1">
      <c r="B14" s="5" t="s">
        <v>41</v>
      </c>
      <c r="C14" s="5" t="s">
        <v>42</v>
      </c>
      <c r="D14" s="5">
        <v>0</v>
      </c>
      <c r="E14" s="5">
        <v>-14</v>
      </c>
      <c r="F14" s="5">
        <v>4</v>
      </c>
      <c r="G14" s="5">
        <v>14</v>
      </c>
      <c r="H14" s="5">
        <v>1E+30</v>
      </c>
    </row>
    <row r="15" spans="1:8" outlineLevel="1">
      <c r="B15" s="5" t="s">
        <v>43</v>
      </c>
      <c r="C15" s="5" t="s">
        <v>44</v>
      </c>
      <c r="D15" s="5">
        <v>200</v>
      </c>
      <c r="E15" s="5">
        <v>0</v>
      </c>
      <c r="F15" s="5">
        <v>6</v>
      </c>
      <c r="G15" s="5">
        <v>1E+30</v>
      </c>
      <c r="H15" s="5">
        <v>2</v>
      </c>
    </row>
    <row r="16" spans="1:8" outlineLevel="1">
      <c r="B16" s="5" t="s">
        <v>45</v>
      </c>
      <c r="C16" s="5" t="s">
        <v>46</v>
      </c>
      <c r="D16" s="5">
        <v>0</v>
      </c>
      <c r="E16" s="5">
        <v>-5</v>
      </c>
      <c r="F16" s="5">
        <v>10</v>
      </c>
      <c r="G16" s="5">
        <v>5</v>
      </c>
      <c r="H16" s="5">
        <v>1E+30</v>
      </c>
    </row>
    <row r="17" spans="1:8" ht="17" outlineLevel="1" thickBot="1">
      <c r="B17" s="2" t="s">
        <v>47</v>
      </c>
      <c r="C17" s="2" t="s">
        <v>48</v>
      </c>
      <c r="D17" s="2">
        <v>0</v>
      </c>
      <c r="E17" s="2">
        <v>-15</v>
      </c>
      <c r="F17" s="2">
        <v>9</v>
      </c>
      <c r="G17" s="2">
        <v>15</v>
      </c>
      <c r="H17" s="2">
        <v>1E+30</v>
      </c>
    </row>
    <row r="18" spans="1:8">
      <c r="B18" s="4"/>
      <c r="C18" s="4"/>
      <c r="D18" s="4"/>
      <c r="E18" s="4"/>
      <c r="F18" s="4"/>
      <c r="G18" s="4"/>
      <c r="H18" s="4"/>
    </row>
    <row r="20" spans="1:8" ht="17" thickBot="1">
      <c r="A20" t="s">
        <v>27</v>
      </c>
    </row>
    <row r="21" spans="1:8">
      <c r="B21" s="11"/>
      <c r="C21" s="11"/>
      <c r="D21" s="11" t="s">
        <v>56</v>
      </c>
      <c r="E21" s="11" t="s">
        <v>65</v>
      </c>
      <c r="F21" s="11" t="s">
        <v>67</v>
      </c>
      <c r="G21" s="11" t="s">
        <v>62</v>
      </c>
      <c r="H21" s="11" t="s">
        <v>62</v>
      </c>
    </row>
    <row r="22" spans="1:8" ht="17" thickBot="1">
      <c r="B22" s="12" t="s">
        <v>21</v>
      </c>
      <c r="C22" s="12" t="s">
        <v>22</v>
      </c>
      <c r="D22" s="12" t="s">
        <v>57</v>
      </c>
      <c r="E22" s="12" t="s">
        <v>66</v>
      </c>
      <c r="F22" s="12" t="s">
        <v>68</v>
      </c>
      <c r="G22" s="12" t="s">
        <v>63</v>
      </c>
      <c r="H22" s="12" t="s">
        <v>64</v>
      </c>
    </row>
    <row r="23" spans="1:8">
      <c r="B23" s="5" t="s">
        <v>49</v>
      </c>
      <c r="C23" s="5" t="s">
        <v>12</v>
      </c>
      <c r="D23" s="5">
        <v>399.99999999999994</v>
      </c>
      <c r="E23" s="5">
        <v>1.5</v>
      </c>
      <c r="F23" s="5">
        <v>400</v>
      </c>
      <c r="G23" s="5">
        <v>1E+30</v>
      </c>
      <c r="H23" s="5">
        <v>399.99999999999994</v>
      </c>
    </row>
    <row r="24" spans="1:8" ht="17" thickBot="1">
      <c r="B24" s="2" t="s">
        <v>51</v>
      </c>
      <c r="C24" s="2" t="s">
        <v>14</v>
      </c>
      <c r="D24" s="2">
        <v>400</v>
      </c>
      <c r="E24" s="2">
        <v>3</v>
      </c>
      <c r="F24" s="2">
        <v>400</v>
      </c>
      <c r="G24" s="2">
        <v>1E+30</v>
      </c>
      <c r="H24" s="2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D494-CFE0-6846-BA1D-EE03DEBE8FE8}">
  <dimension ref="A1:I11"/>
  <sheetViews>
    <sheetView workbookViewId="0">
      <selection activeCell="C11" sqref="C11"/>
    </sheetView>
  </sheetViews>
  <sheetFormatPr baseColWidth="10" defaultRowHeight="16"/>
  <cols>
    <col min="3" max="3" width="11.5" bestFit="1" customWidth="1"/>
  </cols>
  <sheetData>
    <row r="1" spans="1:9">
      <c r="B1" t="s">
        <v>8</v>
      </c>
      <c r="C1" t="s">
        <v>9</v>
      </c>
      <c r="D1" t="s">
        <v>10</v>
      </c>
    </row>
    <row r="2" spans="1:9">
      <c r="A2" t="s">
        <v>0</v>
      </c>
      <c r="B2">
        <v>0</v>
      </c>
      <c r="C2">
        <v>3</v>
      </c>
      <c r="D2">
        <v>4</v>
      </c>
    </row>
    <row r="3" spans="1:9">
      <c r="A3" t="s">
        <v>1</v>
      </c>
      <c r="B3">
        <v>0</v>
      </c>
      <c r="C3">
        <v>4</v>
      </c>
      <c r="D3">
        <v>6</v>
      </c>
      <c r="G3" t="s">
        <v>12</v>
      </c>
      <c r="H3">
        <f>SUMPRODUCT(B2:B5,C2:C5)</f>
        <v>399.99999999999994</v>
      </c>
      <c r="I3" t="s">
        <v>13</v>
      </c>
    </row>
    <row r="4" spans="1:9">
      <c r="A4" t="s">
        <v>2</v>
      </c>
      <c r="B4">
        <v>0</v>
      </c>
      <c r="C4">
        <v>8</v>
      </c>
      <c r="D4">
        <v>10</v>
      </c>
      <c r="G4" t="s">
        <v>14</v>
      </c>
      <c r="H4">
        <f>SUMPRODUCT(B6:B9,C6:C9)</f>
        <v>400</v>
      </c>
      <c r="I4" t="s">
        <v>13</v>
      </c>
    </row>
    <row r="5" spans="1:9">
      <c r="A5" t="s">
        <v>3</v>
      </c>
      <c r="B5">
        <v>66.666666666666657</v>
      </c>
      <c r="C5">
        <v>6</v>
      </c>
      <c r="D5">
        <v>9</v>
      </c>
    </row>
    <row r="6" spans="1:9">
      <c r="A6" t="s">
        <v>4</v>
      </c>
      <c r="B6">
        <v>0</v>
      </c>
      <c r="C6">
        <v>6</v>
      </c>
      <c r="D6">
        <v>4</v>
      </c>
    </row>
    <row r="7" spans="1:9">
      <c r="A7" t="s">
        <v>5</v>
      </c>
      <c r="B7">
        <v>200</v>
      </c>
      <c r="C7">
        <v>2</v>
      </c>
      <c r="D7">
        <v>6</v>
      </c>
    </row>
    <row r="8" spans="1:9">
      <c r="A8" t="s">
        <v>6</v>
      </c>
      <c r="B8">
        <v>0</v>
      </c>
      <c r="C8">
        <v>5</v>
      </c>
      <c r="D8">
        <v>10</v>
      </c>
    </row>
    <row r="9" spans="1:9">
      <c r="A9" t="s">
        <v>7</v>
      </c>
      <c r="B9">
        <v>0</v>
      </c>
      <c r="C9">
        <v>8</v>
      </c>
      <c r="D9">
        <v>9</v>
      </c>
    </row>
    <row r="11" spans="1:9">
      <c r="B11" t="s">
        <v>11</v>
      </c>
      <c r="C11">
        <f>SUMPRODUCT(B2:B9,D2:D9)</f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F5AC-C4EA-7F44-905E-4F2348B2D35D}">
  <dimension ref="A1:G34"/>
  <sheetViews>
    <sheetView showGridLines="0" workbookViewId="0"/>
  </sheetViews>
  <sheetFormatPr baseColWidth="10" defaultRowHeight="16" outlineLevelRow="1"/>
  <cols>
    <col min="1" max="1" width="2.33203125" customWidth="1"/>
    <col min="2" max="2" width="5.33203125" bestFit="1" customWidth="1"/>
    <col min="3" max="3" width="16.6640625" bestFit="1" customWidth="1"/>
    <col min="4" max="4" width="12.83203125" bestFit="1" customWidth="1"/>
    <col min="5" max="5" width="12.1640625" bestFit="1" customWidth="1"/>
    <col min="6" max="6" width="10.83203125" bestFit="1" customWidth="1"/>
    <col min="7" max="7" width="12.1640625" bestFit="1" customWidth="1"/>
  </cols>
  <sheetData>
    <row r="1" spans="1:5">
      <c r="A1" s="1" t="s">
        <v>15</v>
      </c>
    </row>
    <row r="2" spans="1:5">
      <c r="A2" s="1" t="s">
        <v>78</v>
      </c>
    </row>
    <row r="3" spans="1:5">
      <c r="A3" s="1" t="s">
        <v>92</v>
      </c>
    </row>
    <row r="4" spans="1:5">
      <c r="A4" s="1" t="s">
        <v>17</v>
      </c>
    </row>
    <row r="5" spans="1:5">
      <c r="A5" s="1" t="s">
        <v>18</v>
      </c>
    </row>
    <row r="6" spans="1:5" hidden="1" outlineLevel="1">
      <c r="A6" s="1"/>
      <c r="B6" t="s">
        <v>79</v>
      </c>
    </row>
    <row r="7" spans="1:5" hidden="1" outlineLevel="1">
      <c r="A7" s="1"/>
      <c r="B7" t="s">
        <v>93</v>
      </c>
    </row>
    <row r="8" spans="1:5" hidden="1" outlineLevel="1">
      <c r="A8" s="1"/>
      <c r="B8" t="s">
        <v>80</v>
      </c>
    </row>
    <row r="9" spans="1:5" collapsed="1">
      <c r="A9" s="1" t="s">
        <v>19</v>
      </c>
    </row>
    <row r="10" spans="1:5" hidden="1" outlineLevel="1">
      <c r="B10" t="s">
        <v>81</v>
      </c>
    </row>
    <row r="11" spans="1:5" hidden="1" outlineLevel="1">
      <c r="B11" t="s">
        <v>82</v>
      </c>
    </row>
    <row r="12" spans="1:5" hidden="1" outlineLevel="1">
      <c r="B12" t="s">
        <v>83</v>
      </c>
    </row>
    <row r="13" spans="1:5" collapsed="1"/>
    <row r="14" spans="1:5" ht="17" thickBot="1">
      <c r="A14" t="s">
        <v>20</v>
      </c>
    </row>
    <row r="15" spans="1:5" ht="17" thickBot="1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7" thickBot="1">
      <c r="B16" s="2" t="s">
        <v>45</v>
      </c>
      <c r="C16" s="2" t="s">
        <v>75</v>
      </c>
      <c r="D16" s="6">
        <v>460.48780487804868</v>
      </c>
      <c r="E16" s="6">
        <v>460.48780487804868</v>
      </c>
    </row>
    <row r="19" spans="1:7" ht="17" thickBot="1">
      <c r="A19" t="s">
        <v>25</v>
      </c>
    </row>
    <row r="20" spans="1:7" ht="17" thickBot="1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>
      <c r="B21" s="10" t="s">
        <v>91</v>
      </c>
      <c r="C21" s="9"/>
      <c r="D21" s="9"/>
      <c r="E21" s="9"/>
      <c r="F21" s="9"/>
    </row>
    <row r="22" spans="1:7" hidden="1" outlineLevel="1">
      <c r="B22" s="5" t="s">
        <v>84</v>
      </c>
      <c r="C22" s="5" t="s">
        <v>69</v>
      </c>
      <c r="D22" s="14">
        <v>41.46341494080135</v>
      </c>
      <c r="E22" s="14">
        <v>41.46341494080135</v>
      </c>
      <c r="F22" s="5" t="s">
        <v>34</v>
      </c>
    </row>
    <row r="23" spans="1:7" hidden="1" outlineLevel="1">
      <c r="B23" s="5" t="s">
        <v>32</v>
      </c>
      <c r="C23" s="5" t="s">
        <v>70</v>
      </c>
      <c r="D23" s="7">
        <v>48.04878007893155</v>
      </c>
      <c r="E23" s="7">
        <v>48.04878007893155</v>
      </c>
      <c r="F23" s="5" t="s">
        <v>34</v>
      </c>
    </row>
    <row r="24" spans="1:7" hidden="1" outlineLevel="1">
      <c r="B24" s="5" t="s">
        <v>35</v>
      </c>
      <c r="C24" s="5" t="s">
        <v>72</v>
      </c>
      <c r="D24" s="7">
        <v>19.92682925295993</v>
      </c>
      <c r="E24" s="7">
        <v>19.92682925295993</v>
      </c>
      <c r="F24" s="5" t="s">
        <v>34</v>
      </c>
    </row>
    <row r="25" spans="1:7" ht="17" hidden="1" outlineLevel="1" thickBot="1">
      <c r="B25" s="2" t="s">
        <v>37</v>
      </c>
      <c r="C25" s="2" t="s">
        <v>71</v>
      </c>
      <c r="D25" s="6">
        <v>18.195121992106845</v>
      </c>
      <c r="E25" s="6">
        <v>18.195121992106845</v>
      </c>
      <c r="F25" s="2" t="s">
        <v>34</v>
      </c>
    </row>
    <row r="26" spans="1:7" collapsed="1">
      <c r="B26" s="4"/>
      <c r="C26" s="4"/>
      <c r="D26" s="8"/>
      <c r="E26" s="8"/>
      <c r="F26" s="4"/>
    </row>
    <row r="29" spans="1:7" ht="17" thickBot="1">
      <c r="A29" t="s">
        <v>27</v>
      </c>
    </row>
    <row r="30" spans="1:7" ht="17" thickBot="1">
      <c r="B30" s="3" t="s">
        <v>21</v>
      </c>
      <c r="C30" s="3" t="s">
        <v>22</v>
      </c>
      <c r="D30" s="3" t="s">
        <v>28</v>
      </c>
      <c r="E30" s="3" t="s">
        <v>29</v>
      </c>
      <c r="F30" s="3" t="s">
        <v>30</v>
      </c>
      <c r="G30" s="3" t="s">
        <v>31</v>
      </c>
    </row>
    <row r="31" spans="1:7">
      <c r="B31" s="5" t="s">
        <v>39</v>
      </c>
      <c r="C31" s="5" t="s">
        <v>73</v>
      </c>
      <c r="D31" s="7">
        <v>41.463414940801385</v>
      </c>
      <c r="E31" s="5" t="s">
        <v>85</v>
      </c>
      <c r="F31" s="5" t="s">
        <v>50</v>
      </c>
      <c r="G31" s="5">
        <v>0</v>
      </c>
    </row>
    <row r="32" spans="1:7">
      <c r="B32" s="5" t="s">
        <v>41</v>
      </c>
      <c r="C32" s="5" t="s">
        <v>74</v>
      </c>
      <c r="D32" s="7">
        <v>48.048780078931543</v>
      </c>
      <c r="E32" s="5" t="s">
        <v>86</v>
      </c>
      <c r="F32" s="5" t="s">
        <v>50</v>
      </c>
      <c r="G32" s="5">
        <v>0</v>
      </c>
    </row>
    <row r="33" spans="2:7">
      <c r="B33" s="5" t="s">
        <v>87</v>
      </c>
      <c r="C33" s="5" t="s">
        <v>76</v>
      </c>
      <c r="D33" s="7">
        <v>465.00000000000006</v>
      </c>
      <c r="E33" s="5" t="s">
        <v>88</v>
      </c>
      <c r="F33" s="5" t="s">
        <v>50</v>
      </c>
      <c r="G33" s="5">
        <v>0</v>
      </c>
    </row>
    <row r="34" spans="2:7" ht="17" thickBot="1">
      <c r="B34" s="2" t="s">
        <v>89</v>
      </c>
      <c r="C34" s="2" t="s">
        <v>77</v>
      </c>
      <c r="D34" s="6">
        <v>412.68292529599336</v>
      </c>
      <c r="E34" s="2" t="s">
        <v>90</v>
      </c>
      <c r="F34" s="2" t="s">
        <v>52</v>
      </c>
      <c r="G34" s="2">
        <v>7.3170747040066431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46A5-6DD5-8843-AA03-CCB5AF191BF0}">
  <dimension ref="A1:E22"/>
  <sheetViews>
    <sheetView showGridLines="0" tabSelected="1" workbookViewId="0">
      <selection activeCell="K25" sqref="K25"/>
    </sheetView>
  </sheetViews>
  <sheetFormatPr baseColWidth="10" defaultRowHeight="16" outlineLevelRow="1"/>
  <cols>
    <col min="1" max="1" width="2.33203125" customWidth="1"/>
    <col min="2" max="2" width="5.33203125" bestFit="1" customWidth="1"/>
    <col min="3" max="3" width="16.6640625" bestFit="1" customWidth="1"/>
    <col min="4" max="4" width="12.1640625" bestFit="1" customWidth="1"/>
    <col min="5" max="5" width="12.83203125" bestFit="1" customWidth="1"/>
  </cols>
  <sheetData>
    <row r="1" spans="1:5">
      <c r="A1" s="1" t="s">
        <v>54</v>
      </c>
    </row>
    <row r="2" spans="1:5">
      <c r="A2" s="1" t="s">
        <v>78</v>
      </c>
    </row>
    <row r="3" spans="1:5">
      <c r="A3" s="1" t="s">
        <v>94</v>
      </c>
    </row>
    <row r="6" spans="1:5" ht="17" thickBot="1">
      <c r="A6" t="s">
        <v>25</v>
      </c>
    </row>
    <row r="7" spans="1:5">
      <c r="B7" s="11"/>
      <c r="C7" s="11"/>
      <c r="D7" s="11" t="s">
        <v>56</v>
      </c>
      <c r="E7" s="11" t="s">
        <v>58</v>
      </c>
    </row>
    <row r="8" spans="1:5" ht="17" thickBot="1">
      <c r="B8" s="12" t="s">
        <v>21</v>
      </c>
      <c r="C8" s="12" t="s">
        <v>22</v>
      </c>
      <c r="D8" s="12" t="s">
        <v>57</v>
      </c>
      <c r="E8" s="12" t="s">
        <v>95</v>
      </c>
    </row>
    <row r="9" spans="1:5">
      <c r="B9" s="10" t="s">
        <v>91</v>
      </c>
      <c r="C9" s="9"/>
      <c r="D9" s="9"/>
      <c r="E9" s="9"/>
    </row>
    <row r="10" spans="1:5" hidden="1" outlineLevel="1">
      <c r="B10" s="5" t="s">
        <v>84</v>
      </c>
      <c r="C10" s="5" t="s">
        <v>69</v>
      </c>
      <c r="D10" s="5">
        <v>41.46341494080135</v>
      </c>
      <c r="E10" s="5">
        <v>0</v>
      </c>
    </row>
    <row r="11" spans="1:5" hidden="1" outlineLevel="1">
      <c r="B11" s="5" t="s">
        <v>32</v>
      </c>
      <c r="C11" s="5" t="s">
        <v>70</v>
      </c>
      <c r="D11" s="5">
        <v>48.04878007893155</v>
      </c>
      <c r="E11" s="5">
        <v>0</v>
      </c>
    </row>
    <row r="12" spans="1:5" outlineLevel="1">
      <c r="B12" s="5" t="s">
        <v>35</v>
      </c>
      <c r="C12" s="5" t="s">
        <v>72</v>
      </c>
      <c r="D12" s="5">
        <v>19.92682925295993</v>
      </c>
      <c r="E12" s="5">
        <v>0</v>
      </c>
    </row>
    <row r="13" spans="1:5" ht="17" outlineLevel="1" thickBot="1">
      <c r="B13" s="2" t="s">
        <v>37</v>
      </c>
      <c r="C13" s="2" t="s">
        <v>71</v>
      </c>
      <c r="D13" s="2">
        <v>18.195121992106845</v>
      </c>
      <c r="E13" s="2">
        <v>0</v>
      </c>
    </row>
    <row r="14" spans="1:5">
      <c r="B14" s="4"/>
      <c r="C14" s="4"/>
      <c r="D14" s="4"/>
      <c r="E14" s="4"/>
    </row>
    <row r="16" spans="1:5" ht="17" thickBot="1">
      <c r="A16" t="s">
        <v>27</v>
      </c>
    </row>
    <row r="17" spans="2:5">
      <c r="B17" s="11"/>
      <c r="C17" s="11"/>
      <c r="D17" s="11" t="s">
        <v>56</v>
      </c>
      <c r="E17" s="11" t="s">
        <v>96</v>
      </c>
    </row>
    <row r="18" spans="2:5" ht="17" thickBot="1">
      <c r="B18" s="12" t="s">
        <v>21</v>
      </c>
      <c r="C18" s="12" t="s">
        <v>22</v>
      </c>
      <c r="D18" s="12" t="s">
        <v>57</v>
      </c>
      <c r="E18" s="12" t="s">
        <v>97</v>
      </c>
    </row>
    <row r="19" spans="2:5">
      <c r="B19" s="5" t="s">
        <v>39</v>
      </c>
      <c r="C19" s="5" t="s">
        <v>73</v>
      </c>
      <c r="D19" s="5">
        <v>41.463414940801385</v>
      </c>
      <c r="E19" s="5">
        <v>-2.0731706619262695</v>
      </c>
    </row>
    <row r="20" spans="2:5">
      <c r="B20" s="5" t="s">
        <v>41</v>
      </c>
      <c r="C20" s="5" t="s">
        <v>74</v>
      </c>
      <c r="D20" s="5">
        <v>48.048780078931543</v>
      </c>
      <c r="E20" s="5">
        <v>-4.8048778533935552</v>
      </c>
    </row>
    <row r="21" spans="2:5">
      <c r="B21" s="5" t="s">
        <v>87</v>
      </c>
      <c r="C21" s="5" t="s">
        <v>76</v>
      </c>
      <c r="D21" s="5">
        <v>465.00000000000006</v>
      </c>
      <c r="E21" s="5">
        <v>0.30894311269124347</v>
      </c>
    </row>
    <row r="22" spans="2:5" ht="17" thickBot="1">
      <c r="B22" s="2" t="s">
        <v>89</v>
      </c>
      <c r="C22" s="2" t="s">
        <v>77</v>
      </c>
      <c r="D22" s="2">
        <v>412.68292529599336</v>
      </c>
      <c r="E2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4BBD-C6DC-FE46-B1C3-B869BF32EBB0}">
  <dimension ref="A1:E8"/>
  <sheetViews>
    <sheetView workbookViewId="0">
      <selection activeCell="B8" sqref="B8"/>
    </sheetView>
  </sheetViews>
  <sheetFormatPr baseColWidth="10" defaultRowHeight="16"/>
  <cols>
    <col min="4" max="4" width="16.6640625" bestFit="1" customWidth="1"/>
  </cols>
  <sheetData>
    <row r="1" spans="1:5">
      <c r="A1" t="s">
        <v>69</v>
      </c>
      <c r="B1" s="13">
        <v>41.46341494080135</v>
      </c>
    </row>
    <row r="2" spans="1:5">
      <c r="A2" t="s">
        <v>70</v>
      </c>
      <c r="B2">
        <v>48.04878007893155</v>
      </c>
    </row>
    <row r="3" spans="1:5">
      <c r="A3" t="s">
        <v>72</v>
      </c>
      <c r="B3">
        <v>19.92682925295993</v>
      </c>
      <c r="D3" t="s">
        <v>76</v>
      </c>
      <c r="E3">
        <f>6*B1+4.5*B2</f>
        <v>465.00000000000006</v>
      </c>
    </row>
    <row r="4" spans="1:5">
      <c r="A4" t="s">
        <v>71</v>
      </c>
      <c r="B4">
        <v>18.195121992106845</v>
      </c>
      <c r="D4" t="s">
        <v>77</v>
      </c>
      <c r="E4">
        <f>3*B1+6*B2</f>
        <v>412.68292529599336</v>
      </c>
    </row>
    <row r="5" spans="1:5">
      <c r="A5" t="s">
        <v>73</v>
      </c>
      <c r="B5">
        <f>440-(20*B3)</f>
        <v>41.463414940801385</v>
      </c>
    </row>
    <row r="6" spans="1:5">
      <c r="A6" t="s">
        <v>74</v>
      </c>
      <c r="B6">
        <f>230-(10*B4)</f>
        <v>48.048780078931543</v>
      </c>
    </row>
    <row r="8" spans="1:5">
      <c r="A8" t="s">
        <v>75</v>
      </c>
      <c r="B8">
        <f>(B4-12)*(B2)+(B3-16)*(B1)</f>
        <v>460.48780487804868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Prob 2</vt:lpstr>
      <vt:lpstr>2</vt:lpstr>
      <vt:lpstr>Answer Report Prob 4</vt:lpstr>
      <vt:lpstr>Sensitivity Report Prob 4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2019-03-04T03:15:14Z</dcterms:created>
  <dcterms:modified xsi:type="dcterms:W3CDTF">2019-03-08T03:40:32Z</dcterms:modified>
</cp:coreProperties>
</file>