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ydiayu/Dropbox (MIT)/Senior/15.780/SCM simulation/"/>
    </mc:Choice>
  </mc:AlternateContent>
  <xr:revisionPtr revIDLastSave="0" documentId="13_ncr:1_{C8228E20-71AD-7743-828A-84F8416E991B}" xr6:coauthVersionLast="36" xr6:coauthVersionMax="47" xr10:uidLastSave="{00000000-0000-0000-0000-000000000000}"/>
  <bookViews>
    <workbookView xWindow="2920" yWindow="1540" windowWidth="25880" windowHeight="151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4" i="1" l="1"/>
  <c r="G4" i="1" s="1"/>
  <c r="J4" i="1" l="1"/>
  <c r="I4" i="1"/>
  <c r="H4" i="1"/>
  <c r="F3" i="1"/>
  <c r="G3" i="1" s="1"/>
  <c r="I3" i="1" s="1"/>
  <c r="K4" i="1" l="1"/>
  <c r="L4" i="1" s="1"/>
  <c r="H3" i="1"/>
  <c r="J3" i="1"/>
  <c r="K3" i="1" l="1"/>
  <c r="L3" i="1" s="1"/>
</calcChain>
</file>

<file path=xl/sharedStrings.xml><?xml version="1.0" encoding="utf-8"?>
<sst xmlns="http://schemas.openxmlformats.org/spreadsheetml/2006/main" count="16" uniqueCount="16">
  <si>
    <t>Critical Ratio</t>
  </si>
  <si>
    <t>Exp Lost Sales</t>
  </si>
  <si>
    <t>Exp Sales</t>
  </si>
  <si>
    <t>Exp Leftover</t>
  </si>
  <si>
    <t>Exp Newsvendor Profit</t>
  </si>
  <si>
    <t>z-statistic</t>
  </si>
  <si>
    <t>Mean of Demand</t>
  </si>
  <si>
    <t>Std Dev of Demand</t>
  </si>
  <si>
    <t>Newsvendor Quantity</t>
  </si>
  <si>
    <t>1. The green columns represent the Newsvendor intput parameters.  Demand is assumed to be normally distributed.</t>
  </si>
  <si>
    <t xml:space="preserve">2. "Newsvendor Quantity" displays the optimal Newsvendor quantity that maximizes the expected profit. </t>
  </si>
  <si>
    <t>3. "Exp Newsvendor Profit" displays the expected profit when the profit-maximizing Newsvendor quantity is chosen.</t>
  </si>
  <si>
    <t>Underage Cost (per unit)</t>
  </si>
  <si>
    <t>Overage Cost (per unit)</t>
  </si>
  <si>
    <t>model A</t>
  </si>
  <si>
    <t>model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</si>
</sst>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tabSelected="1" topLeftCell="A2" zoomScale="163" workbookViewId="0">
      <selection activeCell="F4" sqref="F4"/>
    </sheetView>
  </sheetViews>
  <sheetFormatPr baseColWidth="10" defaultColWidth="8.83203125" defaultRowHeight="15" x14ac:dyDescent="0.2"/>
  <cols>
    <col min="2" max="2" width="9.1640625" customWidth="1"/>
    <col min="3" max="3" width="10.83203125" customWidth="1"/>
    <col min="4" max="4" width="12.6640625" customWidth="1"/>
    <col min="5" max="5" width="10.83203125" customWidth="1"/>
    <col min="8" max="8" width="13.33203125" customWidth="1"/>
    <col min="9" max="9" width="14.5" customWidth="1"/>
    <col min="10" max="10" width="11.83203125" customWidth="1"/>
    <col min="11" max="11" width="13.5" customWidth="1"/>
    <col min="12" max="12" width="15.83203125" customWidth="1"/>
  </cols>
  <sheetData>
    <row r="2" spans="1:12" ht="36" customHeight="1" x14ac:dyDescent="0.2">
      <c r="B2" s="4" t="s">
        <v>6</v>
      </c>
      <c r="C2" s="4" t="s">
        <v>7</v>
      </c>
      <c r="D2" s="4" t="s">
        <v>12</v>
      </c>
      <c r="E2" s="4" t="s">
        <v>13</v>
      </c>
      <c r="F2" s="1" t="s">
        <v>0</v>
      </c>
      <c r="G2" s="1" t="s">
        <v>5</v>
      </c>
      <c r="H2" s="3" t="s">
        <v>8</v>
      </c>
      <c r="I2" s="1" t="s">
        <v>1</v>
      </c>
      <c r="J2" s="1" t="s">
        <v>2</v>
      </c>
      <c r="K2" s="1" t="s">
        <v>3</v>
      </c>
      <c r="L2" s="3" t="s">
        <v>4</v>
      </c>
    </row>
    <row r="3" spans="1:12" x14ac:dyDescent="0.2">
      <c r="A3" t="s">
        <v>14</v>
      </c>
      <c r="B3">
        <v>58</v>
      </c>
      <c r="C3">
        <v>4</v>
      </c>
      <c r="D3">
        <v>78</v>
      </c>
      <c r="E3">
        <v>1</v>
      </c>
      <c r="F3">
        <f>D3/(D3+E3)</f>
        <v>0.98734177215189878</v>
      </c>
      <c r="G3">
        <f>NORMSINV(F3)</f>
        <v>2.236539457140851</v>
      </c>
      <c r="H3" s="2">
        <f>B3+C3*G3</f>
        <v>66.9461578285634</v>
      </c>
      <c r="I3" s="2">
        <f>C3*(NORMDIST(G3,0,1,0)-G3*(1-NORMSDIST(G3)))</f>
        <v>1.7608163995129003E-2</v>
      </c>
      <c r="J3" s="2">
        <f>B3 - C3*(NORMDIST(G3,0,1,0)-G3*(1-NORMSDIST(G3)))</f>
        <v>57.982391836004872</v>
      </c>
      <c r="K3" s="2">
        <f>H3 - J3</f>
        <v>8.9637659925585282</v>
      </c>
      <c r="L3" s="2">
        <f>D3*J3 - E3*K3</f>
        <v>4513.6627972158212</v>
      </c>
    </row>
    <row r="4" spans="1:12" x14ac:dyDescent="0.2">
      <c r="A4" t="s">
        <v>15</v>
      </c>
      <c r="B4">
        <v>28</v>
      </c>
      <c r="C4">
        <v>5</v>
      </c>
      <c r="D4">
        <v>98</v>
      </c>
      <c r="E4">
        <v>1</v>
      </c>
      <c r="F4">
        <f>D4/(D4+E4)</f>
        <v>0.98989898989898994</v>
      </c>
      <c r="G4">
        <f>NORMSINV(F4)</f>
        <v>2.3225745319461941</v>
      </c>
      <c r="H4" s="2">
        <f>B4+C4*G4</f>
        <v>39.612872659730968</v>
      </c>
      <c r="I4" s="2">
        <f>C4*(NORMDIST(G4,0,1,0)-G4*(1-NORMSDIST(G4)))</f>
        <v>1.7132935891221879E-2</v>
      </c>
      <c r="J4" s="2">
        <f>B4 - C4*(NORMDIST(G4,0,1,0)-G4*(1-NORMSDIST(G4)))</f>
        <v>27.982867064108778</v>
      </c>
      <c r="K4" s="2">
        <f>H4 - J4</f>
        <v>11.63000559562219</v>
      </c>
      <c r="L4" s="2">
        <f>D4*J4 - E4*K4</f>
        <v>2730.6909666870379</v>
      </c>
    </row>
    <row r="7" spans="1:12" x14ac:dyDescent="0.2">
      <c r="B7" t="s">
        <v>9</v>
      </c>
    </row>
    <row r="8" spans="1:12" x14ac:dyDescent="0.2">
      <c r="B8" t="s">
        <v>10</v>
      </c>
    </row>
    <row r="9" spans="1:12" x14ac:dyDescent="0.2">
      <c r="B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</dc:creator>
  <cp:lastModifiedBy>Microsoft Office User</cp:lastModifiedBy>
  <dcterms:created xsi:type="dcterms:W3CDTF">2014-02-10T00:24:57Z</dcterms:created>
  <dcterms:modified xsi:type="dcterms:W3CDTF">2021-11-02T00:37:49Z</dcterms:modified>
</cp:coreProperties>
</file>