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480" yWindow="2595" windowWidth="9270" windowHeight="3945" activeTab="1"/>
  </bookViews>
  <sheets>
    <sheet name="쿼리" sheetId="6" r:id="rId1"/>
    <sheet name="mb_auth_bas" sheetId="1" r:id="rId2"/>
    <sheet name="mb_role_info" sheetId="2" r:id="rId3"/>
    <sheet name="cw_menu_bas" sheetId="3" r:id="rId4"/>
    <sheet name="cw_menu_view" sheetId="7" r:id="rId5"/>
    <sheet name="cw_msg_view" sheetId="4" r:id="rId6"/>
    <sheet name="cw_comn_code" sheetId="5" r:id="rId7"/>
    <sheet name="Sheet1" sheetId="8" r:id="rId8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7" l="1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6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6" i="7"/>
  <c r="X5" i="7"/>
  <c r="V5" i="7"/>
  <c r="T5" i="7"/>
  <c r="R5" i="7"/>
  <c r="P5" i="7"/>
  <c r="N5" i="7"/>
  <c r="L5" i="7"/>
  <c r="J5" i="7"/>
  <c r="AF2" i="4"/>
  <c r="AB3" i="4"/>
  <c r="AC3" i="4"/>
  <c r="AC2" i="4" s="1"/>
  <c r="AD3" i="4"/>
  <c r="AD2" i="4" s="1"/>
  <c r="AE3" i="4"/>
  <c r="AE2" i="4" s="1"/>
  <c r="AF3" i="4"/>
  <c r="AG3" i="4"/>
  <c r="AG2" i="4" s="1"/>
  <c r="AB4" i="4"/>
  <c r="AB2" i="4" s="1"/>
  <c r="AC4" i="4"/>
  <c r="AD4" i="4"/>
  <c r="AE4" i="4"/>
  <c r="AF4" i="4"/>
  <c r="AG4" i="4"/>
  <c r="AB5" i="4"/>
  <c r="AC5" i="4"/>
  <c r="AD5" i="4"/>
  <c r="AE5" i="4"/>
  <c r="AF5" i="4"/>
  <c r="AG5" i="4"/>
  <c r="AB6" i="4"/>
  <c r="AC6" i="4"/>
  <c r="AD6" i="4"/>
  <c r="AE6" i="4"/>
  <c r="AF6" i="4"/>
  <c r="AG6" i="4"/>
  <c r="AB7" i="4"/>
  <c r="AC7" i="4"/>
  <c r="AD7" i="4"/>
  <c r="AE7" i="4"/>
  <c r="AF7" i="4"/>
  <c r="AG7" i="4"/>
  <c r="AB8" i="4"/>
  <c r="AC8" i="4"/>
  <c r="AD8" i="4"/>
  <c r="AE8" i="4"/>
  <c r="AF8" i="4"/>
  <c r="AG8" i="4"/>
  <c r="AB9" i="4"/>
  <c r="AC9" i="4"/>
  <c r="AD9" i="4"/>
  <c r="AE9" i="4"/>
  <c r="AF9" i="4"/>
  <c r="AG9" i="4"/>
  <c r="AB10" i="4"/>
  <c r="AC10" i="4"/>
  <c r="AD10" i="4"/>
  <c r="AE10" i="4"/>
  <c r="AF10" i="4"/>
  <c r="AG10" i="4"/>
  <c r="AB11" i="4"/>
  <c r="AC11" i="4"/>
  <c r="AD11" i="4"/>
  <c r="AE11" i="4"/>
  <c r="AF11" i="4"/>
  <c r="AG11" i="4"/>
  <c r="AB12" i="4"/>
  <c r="AC12" i="4"/>
  <c r="AD12" i="4"/>
  <c r="AE12" i="4"/>
  <c r="AF12" i="4"/>
  <c r="AG12" i="4"/>
  <c r="AB13" i="4"/>
  <c r="AC13" i="4"/>
  <c r="AD13" i="4"/>
  <c r="AE13" i="4"/>
  <c r="AF13" i="4"/>
  <c r="AG13" i="4"/>
  <c r="AB14" i="4"/>
  <c r="AC14" i="4"/>
  <c r="AD14" i="4"/>
  <c r="AE14" i="4"/>
  <c r="AF14" i="4"/>
  <c r="AG14" i="4"/>
  <c r="AB15" i="4"/>
  <c r="AC15" i="4"/>
  <c r="AD15" i="4"/>
  <c r="AE15" i="4"/>
  <c r="AF15" i="4"/>
  <c r="AG15" i="4"/>
  <c r="AB16" i="4"/>
  <c r="AC16" i="4"/>
  <c r="AD16" i="4"/>
  <c r="AE16" i="4"/>
  <c r="AF16" i="4"/>
  <c r="AG16" i="4"/>
  <c r="AB17" i="4"/>
  <c r="AC17" i="4"/>
  <c r="AD17" i="4"/>
  <c r="AE17" i="4"/>
  <c r="AF17" i="4"/>
  <c r="AG17" i="4"/>
  <c r="AB18" i="4"/>
  <c r="AC18" i="4"/>
  <c r="AD18" i="4"/>
  <c r="AE18" i="4"/>
  <c r="AF18" i="4"/>
  <c r="AG18" i="4"/>
  <c r="AB19" i="4"/>
  <c r="AC19" i="4"/>
  <c r="AD19" i="4"/>
  <c r="AE19" i="4"/>
  <c r="AF19" i="4"/>
  <c r="AG19" i="4"/>
  <c r="AB20" i="4"/>
  <c r="AC20" i="4"/>
  <c r="AD20" i="4"/>
  <c r="AE20" i="4"/>
  <c r="AF20" i="4"/>
  <c r="AG20" i="4"/>
  <c r="AB21" i="4"/>
  <c r="AC21" i="4"/>
  <c r="AD21" i="4"/>
  <c r="AE21" i="4"/>
  <c r="AF21" i="4"/>
  <c r="AG21" i="4"/>
  <c r="AB22" i="4"/>
  <c r="AC22" i="4"/>
  <c r="AD22" i="4"/>
  <c r="AE22" i="4"/>
  <c r="AF22" i="4"/>
  <c r="AG22" i="4"/>
  <c r="AB23" i="4"/>
  <c r="AC23" i="4"/>
  <c r="AD23" i="4"/>
  <c r="AE23" i="4"/>
  <c r="AF23" i="4"/>
  <c r="AG23" i="4"/>
  <c r="AB24" i="4"/>
  <c r="AC24" i="4"/>
  <c r="AD24" i="4"/>
  <c r="AE24" i="4"/>
  <c r="AF24" i="4"/>
  <c r="AG24" i="4"/>
  <c r="AB25" i="4"/>
  <c r="AC25" i="4"/>
  <c r="AD25" i="4"/>
  <c r="AE25" i="4"/>
  <c r="AF25" i="4"/>
  <c r="AG25" i="4"/>
  <c r="AB26" i="4"/>
  <c r="AC26" i="4"/>
  <c r="AD26" i="4"/>
  <c r="AE26" i="4"/>
  <c r="AF26" i="4"/>
  <c r="AG26" i="4"/>
  <c r="AB27" i="4"/>
  <c r="AC27" i="4"/>
  <c r="AD27" i="4"/>
  <c r="AE27" i="4"/>
  <c r="AF27" i="4"/>
  <c r="AG27" i="4"/>
  <c r="AB28" i="4"/>
  <c r="AC28" i="4"/>
  <c r="AD28" i="4"/>
  <c r="AE28" i="4"/>
  <c r="AF28" i="4"/>
  <c r="AG28" i="4"/>
  <c r="AB29" i="4"/>
  <c r="AC29" i="4"/>
  <c r="AD29" i="4"/>
  <c r="AE29" i="4"/>
  <c r="AF29" i="4"/>
  <c r="AG29" i="4"/>
  <c r="AB30" i="4"/>
  <c r="AC30" i="4"/>
  <c r="AD30" i="4"/>
  <c r="AE30" i="4"/>
  <c r="AF30" i="4"/>
  <c r="AG30" i="4"/>
  <c r="AB31" i="4"/>
  <c r="AC31" i="4"/>
  <c r="AD31" i="4"/>
  <c r="AE31" i="4"/>
  <c r="AF31" i="4"/>
  <c r="AG31" i="4"/>
  <c r="AB32" i="4"/>
  <c r="AC32" i="4"/>
  <c r="AD32" i="4"/>
  <c r="AE32" i="4"/>
  <c r="AF32" i="4"/>
  <c r="AG32" i="4"/>
  <c r="AB33" i="4"/>
  <c r="AC33" i="4"/>
  <c r="AD33" i="4"/>
  <c r="AE33" i="4"/>
  <c r="AF33" i="4"/>
  <c r="AG33" i="4"/>
  <c r="AB34" i="4"/>
  <c r="AC34" i="4"/>
  <c r="AD34" i="4"/>
  <c r="AE34" i="4"/>
  <c r="AF34" i="4"/>
  <c r="AG34" i="4"/>
  <c r="AB35" i="4"/>
  <c r="AC35" i="4"/>
  <c r="AD35" i="4"/>
  <c r="AE35" i="4"/>
  <c r="AF35" i="4"/>
  <c r="AG35" i="4"/>
  <c r="AB36" i="4"/>
  <c r="AC36" i="4"/>
  <c r="AD36" i="4"/>
  <c r="AE36" i="4"/>
  <c r="AF36" i="4"/>
  <c r="AG36" i="4"/>
  <c r="AB37" i="4"/>
  <c r="AC37" i="4"/>
  <c r="AD37" i="4"/>
  <c r="AE37" i="4"/>
  <c r="AF37" i="4"/>
  <c r="AG37" i="4"/>
  <c r="AB38" i="4"/>
  <c r="AC38" i="4"/>
  <c r="AD38" i="4"/>
  <c r="AE38" i="4"/>
  <c r="AF38" i="4"/>
  <c r="AG38" i="4"/>
  <c r="AB39" i="4"/>
  <c r="AC39" i="4"/>
  <c r="AD39" i="4"/>
  <c r="AE39" i="4"/>
  <c r="AF39" i="4"/>
  <c r="AG39" i="4"/>
  <c r="AB40" i="4"/>
  <c r="AC40" i="4"/>
  <c r="AD40" i="4"/>
  <c r="AE40" i="4"/>
  <c r="AF40" i="4"/>
  <c r="AG40" i="4"/>
  <c r="AB41" i="4"/>
  <c r="AC41" i="4"/>
  <c r="AD41" i="4"/>
  <c r="AE41" i="4"/>
  <c r="AF41" i="4"/>
  <c r="AG41" i="4"/>
  <c r="AB42" i="4"/>
  <c r="AC42" i="4"/>
  <c r="AD42" i="4"/>
  <c r="AE42" i="4"/>
  <c r="AF42" i="4"/>
  <c r="AG42" i="4"/>
  <c r="AB43" i="4"/>
  <c r="AC43" i="4"/>
  <c r="AD43" i="4"/>
  <c r="AE43" i="4"/>
  <c r="AF43" i="4"/>
  <c r="AG43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" i="4"/>
  <c r="AA3" i="4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8" i="6"/>
  <c r="D17" i="6"/>
  <c r="D16" i="6"/>
  <c r="AA2" i="4" l="1"/>
  <c r="O4" i="5"/>
  <c r="O5" i="5"/>
  <c r="O6" i="5"/>
  <c r="O7" i="5"/>
  <c r="O8" i="5"/>
  <c r="O9" i="5"/>
  <c r="O10" i="5"/>
  <c r="O11" i="5"/>
  <c r="O20" i="5"/>
  <c r="O22" i="5"/>
  <c r="O23" i="5"/>
  <c r="O26" i="5"/>
  <c r="O28" i="5"/>
  <c r="O30" i="5"/>
  <c r="O31" i="5"/>
  <c r="O34" i="5"/>
  <c r="O36" i="5"/>
  <c r="O38" i="5"/>
  <c r="O39" i="5"/>
  <c r="O42" i="5"/>
  <c r="O3" i="5"/>
  <c r="O2" i="5"/>
  <c r="B42" i="5"/>
  <c r="B41" i="5"/>
  <c r="O41" i="5" s="1"/>
  <c r="B40" i="5"/>
  <c r="O40" i="5" s="1"/>
  <c r="B39" i="5"/>
  <c r="B38" i="5"/>
  <c r="B37" i="5"/>
  <c r="O37" i="5" s="1"/>
  <c r="B36" i="5"/>
  <c r="B35" i="5"/>
  <c r="O35" i="5" s="1"/>
  <c r="B34" i="5"/>
  <c r="B33" i="5"/>
  <c r="O33" i="5" s="1"/>
  <c r="B32" i="5"/>
  <c r="O32" i="5" s="1"/>
  <c r="B31" i="5"/>
  <c r="B30" i="5"/>
  <c r="B29" i="5"/>
  <c r="O29" i="5" s="1"/>
  <c r="B28" i="5"/>
  <c r="B27" i="5"/>
  <c r="O27" i="5" s="1"/>
  <c r="B26" i="5"/>
  <c r="B25" i="5"/>
  <c r="O25" i="5" s="1"/>
  <c r="B24" i="5"/>
  <c r="O24" i="5" s="1"/>
  <c r="B23" i="5"/>
  <c r="B22" i="5"/>
  <c r="B21" i="5"/>
  <c r="O21" i="5" s="1"/>
  <c r="B20" i="5"/>
  <c r="O19" i="5"/>
  <c r="O18" i="5"/>
  <c r="O17" i="5"/>
  <c r="O16" i="5"/>
  <c r="O15" i="5"/>
  <c r="O14" i="5"/>
  <c r="B13" i="5"/>
  <c r="O13" i="5" s="1"/>
  <c r="B12" i="5"/>
  <c r="O12" i="5" s="1"/>
  <c r="P20" i="4"/>
  <c r="M31" i="4"/>
  <c r="B43" i="4"/>
  <c r="K43" i="4" s="1"/>
  <c r="B42" i="4"/>
  <c r="L42" i="4" s="1"/>
  <c r="B41" i="4"/>
  <c r="M41" i="4" s="1"/>
  <c r="B40" i="4"/>
  <c r="N40" i="4" s="1"/>
  <c r="B39" i="4"/>
  <c r="O39" i="4" s="1"/>
  <c r="B38" i="4"/>
  <c r="P38" i="4" s="1"/>
  <c r="B37" i="4"/>
  <c r="K37" i="4" s="1"/>
  <c r="B36" i="4"/>
  <c r="K36" i="4" s="1"/>
  <c r="B35" i="4"/>
  <c r="K35" i="4" s="1"/>
  <c r="B34" i="4"/>
  <c r="L34" i="4" s="1"/>
  <c r="B33" i="4"/>
  <c r="M33" i="4" s="1"/>
  <c r="B32" i="4"/>
  <c r="N32" i="4" s="1"/>
  <c r="B31" i="4"/>
  <c r="O31" i="4" s="1"/>
  <c r="B30" i="4"/>
  <c r="P30" i="4" s="1"/>
  <c r="B29" i="4"/>
  <c r="K29" i="4" s="1"/>
  <c r="B28" i="4"/>
  <c r="K28" i="4" s="1"/>
  <c r="B27" i="4"/>
  <c r="K27" i="4" s="1"/>
  <c r="B26" i="4"/>
  <c r="L26" i="4" s="1"/>
  <c r="B25" i="4"/>
  <c r="M25" i="4" s="1"/>
  <c r="B24" i="4"/>
  <c r="N24" i="4" s="1"/>
  <c r="B23" i="4"/>
  <c r="O23" i="4" s="1"/>
  <c r="B22" i="4"/>
  <c r="P22" i="4" s="1"/>
  <c r="B21" i="4"/>
  <c r="K21" i="4" s="1"/>
  <c r="B20" i="4"/>
  <c r="K20" i="4" s="1"/>
  <c r="B19" i="4"/>
  <c r="K19" i="4" s="1"/>
  <c r="B18" i="4"/>
  <c r="L18" i="4" s="1"/>
  <c r="B17" i="4"/>
  <c r="M17" i="4" s="1"/>
  <c r="B16" i="4"/>
  <c r="N16" i="4" s="1"/>
  <c r="B15" i="4"/>
  <c r="O15" i="4" s="1"/>
  <c r="B14" i="4"/>
  <c r="P14" i="4" s="1"/>
  <c r="B13" i="4"/>
  <c r="K13" i="4" s="1"/>
  <c r="B12" i="4"/>
  <c r="K12" i="4" s="1"/>
  <c r="B11" i="4"/>
  <c r="K11" i="4" s="1"/>
  <c r="B10" i="4"/>
  <c r="L10" i="4" s="1"/>
  <c r="B9" i="4"/>
  <c r="M9" i="4" s="1"/>
  <c r="B8" i="4"/>
  <c r="N8" i="4" s="1"/>
  <c r="B7" i="4"/>
  <c r="O7" i="4" s="1"/>
  <c r="B6" i="4"/>
  <c r="P6" i="4" s="1"/>
  <c r="B5" i="4"/>
  <c r="K5" i="4" s="1"/>
  <c r="B4" i="4"/>
  <c r="K4" i="4" s="1"/>
  <c r="B3" i="4"/>
  <c r="M3" i="4" s="1"/>
  <c r="M2" i="4" s="1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3" i="3"/>
  <c r="H4" i="3"/>
  <c r="H5" i="3"/>
  <c r="H6" i="3"/>
  <c r="H7" i="3"/>
  <c r="H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" i="3"/>
  <c r="B12" i="2"/>
  <c r="AA12" i="2" s="1"/>
  <c r="B13" i="2"/>
  <c r="AA13" i="2" s="1"/>
  <c r="B14" i="2"/>
  <c r="AA14" i="2" s="1"/>
  <c r="B15" i="2"/>
  <c r="B16" i="2"/>
  <c r="AA16" i="2" s="1"/>
  <c r="B17" i="2"/>
  <c r="B18" i="2"/>
  <c r="AA18" i="2" s="1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1" i="2"/>
  <c r="AA11" i="2" s="1"/>
  <c r="AA24" i="2"/>
  <c r="AA32" i="2"/>
  <c r="AA15" i="2"/>
  <c r="AA17" i="2"/>
  <c r="AA19" i="2"/>
  <c r="AA20" i="2"/>
  <c r="AA21" i="2"/>
  <c r="AA22" i="2"/>
  <c r="AA23" i="2"/>
  <c r="AA25" i="2"/>
  <c r="AA26" i="2"/>
  <c r="AA27" i="2"/>
  <c r="AA28" i="2"/>
  <c r="AA29" i="2"/>
  <c r="AA30" i="2"/>
  <c r="AA31" i="2"/>
  <c r="AA33" i="2"/>
  <c r="AA34" i="2"/>
  <c r="AA35" i="2"/>
  <c r="AB11" i="2"/>
  <c r="C6" i="2"/>
  <c r="D14" i="6"/>
  <c r="D15" i="6"/>
  <c r="D11" i="6"/>
  <c r="L16" i="4" l="1"/>
  <c r="O29" i="4"/>
  <c r="N6" i="4"/>
  <c r="D13" i="6"/>
  <c r="K25" i="4"/>
  <c r="J36" i="4"/>
  <c r="K17" i="4"/>
  <c r="M23" i="4"/>
  <c r="O21" i="4"/>
  <c r="J28" i="4"/>
  <c r="K9" i="4"/>
  <c r="M15" i="4"/>
  <c r="O13" i="4"/>
  <c r="J20" i="4"/>
  <c r="L40" i="4"/>
  <c r="M7" i="4"/>
  <c r="O5" i="4"/>
  <c r="J12" i="4"/>
  <c r="L32" i="4"/>
  <c r="N30" i="4"/>
  <c r="P36" i="4"/>
  <c r="P4" i="4"/>
  <c r="L24" i="4"/>
  <c r="N22" i="4"/>
  <c r="P28" i="4"/>
  <c r="K41" i="4"/>
  <c r="K33" i="4"/>
  <c r="L8" i="4"/>
  <c r="O37" i="4"/>
  <c r="P12" i="4"/>
  <c r="L3" i="4"/>
  <c r="L2" i="4" s="1"/>
  <c r="J37" i="4"/>
  <c r="J29" i="4"/>
  <c r="J21" i="4"/>
  <c r="J13" i="4"/>
  <c r="J5" i="4"/>
  <c r="K42" i="4"/>
  <c r="K34" i="4"/>
  <c r="K26" i="4"/>
  <c r="K18" i="4"/>
  <c r="K10" i="4"/>
  <c r="L41" i="4"/>
  <c r="L33" i="4"/>
  <c r="L25" i="4"/>
  <c r="L17" i="4"/>
  <c r="L9" i="4"/>
  <c r="M40" i="4"/>
  <c r="M32" i="4"/>
  <c r="M24" i="4"/>
  <c r="M16" i="4"/>
  <c r="M8" i="4"/>
  <c r="N39" i="4"/>
  <c r="N31" i="4"/>
  <c r="N23" i="4"/>
  <c r="N15" i="4"/>
  <c r="N7" i="4"/>
  <c r="O38" i="4"/>
  <c r="O30" i="4"/>
  <c r="O22" i="4"/>
  <c r="O14" i="4"/>
  <c r="O6" i="4"/>
  <c r="P37" i="4"/>
  <c r="P29" i="4"/>
  <c r="P21" i="4"/>
  <c r="P13" i="4"/>
  <c r="P5" i="4"/>
  <c r="J3" i="4"/>
  <c r="J43" i="4"/>
  <c r="J35" i="4"/>
  <c r="J27" i="4"/>
  <c r="J19" i="4"/>
  <c r="J11" i="4"/>
  <c r="O4" i="4"/>
  <c r="K40" i="4"/>
  <c r="K32" i="4"/>
  <c r="K24" i="4"/>
  <c r="K16" i="4"/>
  <c r="K8" i="4"/>
  <c r="L39" i="4"/>
  <c r="L31" i="4"/>
  <c r="L23" i="4"/>
  <c r="L15" i="4"/>
  <c r="L7" i="4"/>
  <c r="M38" i="4"/>
  <c r="M30" i="4"/>
  <c r="M22" i="4"/>
  <c r="M14" i="4"/>
  <c r="M6" i="4"/>
  <c r="N37" i="4"/>
  <c r="N29" i="4"/>
  <c r="N21" i="4"/>
  <c r="N13" i="4"/>
  <c r="N5" i="4"/>
  <c r="O36" i="4"/>
  <c r="O28" i="4"/>
  <c r="O20" i="4"/>
  <c r="O12" i="4"/>
  <c r="P43" i="4"/>
  <c r="P35" i="4"/>
  <c r="P27" i="4"/>
  <c r="P19" i="4"/>
  <c r="P11" i="4"/>
  <c r="K3" i="4"/>
  <c r="M39" i="4"/>
  <c r="N38" i="4"/>
  <c r="N14" i="4"/>
  <c r="J4" i="4"/>
  <c r="J42" i="4"/>
  <c r="J34" i="4"/>
  <c r="J26" i="4"/>
  <c r="J18" i="4"/>
  <c r="J10" i="4"/>
  <c r="N4" i="4"/>
  <c r="K39" i="4"/>
  <c r="K31" i="4"/>
  <c r="K23" i="4"/>
  <c r="K15" i="4"/>
  <c r="K7" i="4"/>
  <c r="L38" i="4"/>
  <c r="L30" i="4"/>
  <c r="L22" i="4"/>
  <c r="L14" i="4"/>
  <c r="L6" i="4"/>
  <c r="M37" i="4"/>
  <c r="M29" i="4"/>
  <c r="M21" i="4"/>
  <c r="M13" i="4"/>
  <c r="M5" i="4"/>
  <c r="N36" i="4"/>
  <c r="N28" i="4"/>
  <c r="N20" i="4"/>
  <c r="N12" i="4"/>
  <c r="O43" i="4"/>
  <c r="O35" i="4"/>
  <c r="O27" i="4"/>
  <c r="O19" i="4"/>
  <c r="O11" i="4"/>
  <c r="P42" i="4"/>
  <c r="P34" i="4"/>
  <c r="P26" i="4"/>
  <c r="P18" i="4"/>
  <c r="P10" i="4"/>
  <c r="P3" i="4"/>
  <c r="P2" i="4" s="1"/>
  <c r="J41" i="4"/>
  <c r="J33" i="4"/>
  <c r="J25" i="4"/>
  <c r="J17" i="4"/>
  <c r="J9" i="4"/>
  <c r="M4" i="4"/>
  <c r="K38" i="4"/>
  <c r="K30" i="4"/>
  <c r="K22" i="4"/>
  <c r="K14" i="4"/>
  <c r="K6" i="4"/>
  <c r="L37" i="4"/>
  <c r="L29" i="4"/>
  <c r="L21" i="4"/>
  <c r="L13" i="4"/>
  <c r="L5" i="4"/>
  <c r="M36" i="4"/>
  <c r="M28" i="4"/>
  <c r="M20" i="4"/>
  <c r="M12" i="4"/>
  <c r="N43" i="4"/>
  <c r="N35" i="4"/>
  <c r="N27" i="4"/>
  <c r="N19" i="4"/>
  <c r="N11" i="4"/>
  <c r="O42" i="4"/>
  <c r="O34" i="4"/>
  <c r="O26" i="4"/>
  <c r="O18" i="4"/>
  <c r="O10" i="4"/>
  <c r="P41" i="4"/>
  <c r="P33" i="4"/>
  <c r="P25" i="4"/>
  <c r="P17" i="4"/>
  <c r="P9" i="4"/>
  <c r="O3" i="4"/>
  <c r="O2" i="4" s="1"/>
  <c r="J40" i="4"/>
  <c r="J32" i="4"/>
  <c r="J24" i="4"/>
  <c r="J16" i="4"/>
  <c r="J8" i="4"/>
  <c r="L4" i="4"/>
  <c r="L36" i="4"/>
  <c r="L28" i="4"/>
  <c r="L20" i="4"/>
  <c r="L12" i="4"/>
  <c r="M43" i="4"/>
  <c r="M35" i="4"/>
  <c r="M27" i="4"/>
  <c r="M19" i="4"/>
  <c r="M11" i="4"/>
  <c r="N42" i="4"/>
  <c r="N34" i="4"/>
  <c r="N26" i="4"/>
  <c r="N18" i="4"/>
  <c r="N10" i="4"/>
  <c r="O41" i="4"/>
  <c r="O33" i="4"/>
  <c r="O25" i="4"/>
  <c r="O17" i="4"/>
  <c r="O9" i="4"/>
  <c r="P40" i="4"/>
  <c r="P32" i="4"/>
  <c r="P24" i="4"/>
  <c r="P16" i="4"/>
  <c r="P8" i="4"/>
  <c r="N3" i="4"/>
  <c r="N2" i="4" s="1"/>
  <c r="J39" i="4"/>
  <c r="J31" i="4"/>
  <c r="J23" i="4"/>
  <c r="J15" i="4"/>
  <c r="J7" i="4"/>
  <c r="L43" i="4"/>
  <c r="L35" i="4"/>
  <c r="L27" i="4"/>
  <c r="L19" i="4"/>
  <c r="L11" i="4"/>
  <c r="M42" i="4"/>
  <c r="M34" i="4"/>
  <c r="M26" i="4"/>
  <c r="M18" i="4"/>
  <c r="M10" i="4"/>
  <c r="N41" i="4"/>
  <c r="N33" i="4"/>
  <c r="N25" i="4"/>
  <c r="N17" i="4"/>
  <c r="N9" i="4"/>
  <c r="O40" i="4"/>
  <c r="O32" i="4"/>
  <c r="O24" i="4"/>
  <c r="O16" i="4"/>
  <c r="O8" i="4"/>
  <c r="P39" i="4"/>
  <c r="P31" i="4"/>
  <c r="P23" i="4"/>
  <c r="P15" i="4"/>
  <c r="P7" i="4"/>
  <c r="J38" i="4"/>
  <c r="J30" i="4"/>
  <c r="J22" i="4"/>
  <c r="J14" i="4"/>
  <c r="J6" i="4"/>
  <c r="O1" i="5"/>
  <c r="AA6" i="2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AI11" i="2"/>
  <c r="AJ11" i="2"/>
  <c r="AK11" i="2"/>
  <c r="AL11" i="2"/>
  <c r="AM11" i="2"/>
  <c r="AN11" i="2"/>
  <c r="AO11" i="2"/>
  <c r="AP11" i="2"/>
  <c r="AQ11" i="2"/>
  <c r="AR11" i="2"/>
  <c r="E6" i="2"/>
  <c r="B6" i="2" s="1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D6" i="2"/>
  <c r="AD12" i="2"/>
  <c r="AE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C13" i="2"/>
  <c r="AE13" i="2"/>
  <c r="AF13" i="2"/>
  <c r="AI13" i="2"/>
  <c r="AJ13" i="2"/>
  <c r="AK13" i="2"/>
  <c r="AL13" i="2"/>
  <c r="AM13" i="2"/>
  <c r="AN13" i="2"/>
  <c r="AO13" i="2"/>
  <c r="AP13" i="2"/>
  <c r="AQ13" i="2"/>
  <c r="AR13" i="2"/>
  <c r="AD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C15" i="2"/>
  <c r="AD15" i="2"/>
  <c r="AE15" i="2"/>
  <c r="AH15" i="2"/>
  <c r="AI15" i="2"/>
  <c r="AJ15" i="2"/>
  <c r="AK15" i="2"/>
  <c r="AL15" i="2"/>
  <c r="AM15" i="2"/>
  <c r="AN15" i="2"/>
  <c r="AO15" i="2"/>
  <c r="AP15" i="2"/>
  <c r="AQ15" i="2"/>
  <c r="AR15" i="2"/>
  <c r="AC16" i="2"/>
  <c r="AD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D17" i="2"/>
  <c r="AE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C18" i="2"/>
  <c r="AD18" i="2"/>
  <c r="AE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I6" i="2"/>
  <c r="AJ6" i="2"/>
  <c r="AK6" i="2"/>
  <c r="AL6" i="2"/>
  <c r="AM6" i="2"/>
  <c r="AN6" i="2"/>
  <c r="AO6" i="2"/>
  <c r="AP6" i="2"/>
  <c r="AQ6" i="2"/>
  <c r="AR6" i="2"/>
  <c r="E3" i="1"/>
  <c r="E4" i="1"/>
  <c r="E5" i="1"/>
  <c r="F5" i="1" s="1"/>
  <c r="E6" i="1"/>
  <c r="F6" i="1" s="1"/>
  <c r="E7" i="1"/>
  <c r="F7" i="1" s="1"/>
  <c r="E8" i="1"/>
  <c r="E9" i="1"/>
  <c r="F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J3" i="3"/>
  <c r="J4" i="3"/>
  <c r="J5" i="3"/>
  <c r="J6" i="3"/>
  <c r="J7" i="3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33" i="3"/>
  <c r="K33" i="3" s="1"/>
  <c r="J34" i="3"/>
  <c r="K34" i="3" s="1"/>
  <c r="J35" i="3"/>
  <c r="K35" i="3" s="1"/>
  <c r="J36" i="3"/>
  <c r="K36" i="3" s="1"/>
  <c r="J37" i="3"/>
  <c r="K37" i="3" s="1"/>
  <c r="J38" i="3"/>
  <c r="K38" i="3" s="1"/>
  <c r="J39" i="3"/>
  <c r="K39" i="3" s="1"/>
  <c r="J40" i="3"/>
  <c r="K40" i="3" s="1"/>
  <c r="J41" i="3"/>
  <c r="K41" i="3" s="1"/>
  <c r="J2" i="3"/>
  <c r="K2" i="3" s="1"/>
  <c r="D10" i="6"/>
  <c r="D12" i="6"/>
  <c r="D4" i="6"/>
  <c r="D6" i="6"/>
  <c r="J2" i="4" l="1"/>
  <c r="K2" i="4"/>
  <c r="B2" i="7"/>
  <c r="F10" i="1"/>
  <c r="F4" i="1"/>
  <c r="K7" i="3"/>
  <c r="K6" i="3"/>
  <c r="K5" i="3"/>
  <c r="K4" i="3"/>
  <c r="K3" i="3"/>
  <c r="F8" i="1"/>
  <c r="E2" i="1"/>
  <c r="F2" i="1" s="1"/>
  <c r="E2" i="6"/>
  <c r="D8" i="6"/>
  <c r="D9" i="6"/>
  <c r="D7" i="6" l="1"/>
  <c r="W2" i="7"/>
  <c r="S2" i="7"/>
  <c r="U2" i="7"/>
  <c r="M2" i="7"/>
  <c r="Q2" i="7"/>
  <c r="O2" i="7"/>
  <c r="K2" i="7"/>
  <c r="F3" i="1"/>
  <c r="AB18" i="2"/>
  <c r="AF18" i="2"/>
  <c r="AB17" i="2"/>
  <c r="AC17" i="2"/>
  <c r="AF17" i="2"/>
  <c r="AB16" i="2"/>
  <c r="AE16" i="2"/>
  <c r="AF16" i="2"/>
  <c r="AG11" i="2"/>
  <c r="AH11" i="2"/>
  <c r="AD11" i="2"/>
  <c r="AC11" i="2"/>
  <c r="AE11" i="2"/>
  <c r="AF11" i="2"/>
  <c r="AG15" i="2"/>
  <c r="AB15" i="2"/>
  <c r="AF15" i="2"/>
  <c r="AB14" i="2"/>
  <c r="AC14" i="2"/>
  <c r="AE14" i="2"/>
  <c r="AG13" i="2"/>
  <c r="AB13" i="2"/>
  <c r="AH13" i="2"/>
  <c r="AD13" i="2"/>
  <c r="AB12" i="2"/>
  <c r="AC12" i="2"/>
  <c r="AF12" i="2"/>
  <c r="K1" i="3"/>
  <c r="D3" i="6"/>
  <c r="D19" i="6" l="1"/>
  <c r="AC6" i="2"/>
  <c r="AE6" i="2"/>
  <c r="AF6" i="2"/>
  <c r="AB6" i="2"/>
  <c r="AD6" i="2"/>
  <c r="AH6" i="2"/>
  <c r="AG6" i="2"/>
  <c r="F1" i="1"/>
  <c r="D2" i="6"/>
  <c r="AA5" i="2" l="1"/>
  <c r="D5" i="6"/>
</calcChain>
</file>

<file path=xl/sharedStrings.xml><?xml version="1.0" encoding="utf-8"?>
<sst xmlns="http://schemas.openxmlformats.org/spreadsheetml/2006/main" count="566" uniqueCount="296">
  <si>
    <t>auth_id</t>
  </si>
  <si>
    <t>description</t>
  </si>
  <si>
    <t>req_svc_uri</t>
  </si>
  <si>
    <t>/form/basMgt/codeMgt</t>
  </si>
  <si>
    <t>공통코드조회</t>
  </si>
  <si>
    <t>/form/basMgt/codeMgt/setCode</t>
  </si>
  <si>
    <t>공통코드 생성/수정/삭제</t>
  </si>
  <si>
    <t>/form/operMgt/altBoard</t>
  </si>
  <si>
    <t>게시판 글 조회</t>
  </si>
  <si>
    <t>/form/operMgt/altBoard/setBoard</t>
  </si>
  <si>
    <t>게시판 글 생성/수정/삭제</t>
  </si>
  <si>
    <t>/form/sysLog/sysCtrl</t>
  </si>
  <si>
    <t>운영시스템서버FS조회</t>
  </si>
  <si>
    <t>/form/sysLog/sysCtrl/delete</t>
  </si>
  <si>
    <t>운영시스템서버FS 삭제</t>
  </si>
  <si>
    <t>No</t>
    <phoneticPr fontId="1" type="noConversion"/>
  </si>
  <si>
    <t>mb_auth_bas</t>
    <phoneticPr fontId="1" type="noConversion"/>
  </si>
  <si>
    <t>role_admin</t>
    <phoneticPr fontId="1" type="noConversion"/>
  </si>
  <si>
    <t>role_factory01</t>
  </si>
  <si>
    <t>role_factory02</t>
    <phoneticPr fontId="1" type="noConversion"/>
  </si>
  <si>
    <t>role_office01</t>
    <phoneticPr fontId="1" type="noConversion"/>
  </si>
  <si>
    <t>role_head_office</t>
    <phoneticPr fontId="1" type="noConversion"/>
  </si>
  <si>
    <t>role_bas_user</t>
    <phoneticPr fontId="1" type="noConversion"/>
  </si>
  <si>
    <t>role_guest</t>
    <phoneticPr fontId="1" type="noConversion"/>
  </si>
  <si>
    <t>role_id</t>
  </si>
  <si>
    <t>role_nm</t>
    <phoneticPr fontId="1" type="noConversion"/>
  </si>
  <si>
    <t>관리자권한그룹</t>
  </si>
  <si>
    <t>일반사용자권한그룹</t>
  </si>
  <si>
    <t>일반사용자-일반직원- 권한그룹</t>
  </si>
  <si>
    <t>1공장권한그룹</t>
  </si>
  <si>
    <t>1공장 권한그룹</t>
  </si>
  <si>
    <t>2공장권한그룹</t>
  </si>
  <si>
    <t>2공장 권한그룹</t>
  </si>
  <si>
    <t>손님권한그룹</t>
  </si>
  <si>
    <t>손님 권한그룹</t>
  </si>
  <si>
    <t>본사권한그룹</t>
  </si>
  <si>
    <t>본사 권한그룹</t>
  </si>
  <si>
    <t>1사무실권한그룹</t>
  </si>
  <si>
    <t>1사무실 권한그룹</t>
  </si>
  <si>
    <t>menu_id</t>
  </si>
  <si>
    <t>is_del</t>
  </si>
  <si>
    <t>is_lock</t>
  </si>
  <si>
    <t>menu_nm</t>
  </si>
  <si>
    <t>msg_id</t>
  </si>
  <si>
    <t>svc_url</t>
  </si>
  <si>
    <t>view_url</t>
  </si>
  <si>
    <t>DESCRIPTION</t>
  </si>
  <si>
    <t>공통코드관리</t>
  </si>
  <si>
    <t>기본관리/공통코드관리</t>
  </si>
  <si>
    <t>알림게시판</t>
  </si>
  <si>
    <t>menu.operMgt.altBoard</t>
  </si>
  <si>
    <t>운영관리/알림게시판</t>
  </si>
  <si>
    <t>서버조회</t>
  </si>
  <si>
    <t>menu.sysLog.sysCtrl</t>
  </si>
  <si>
    <t>시스템로그/서버조회</t>
  </si>
  <si>
    <t>F1</t>
    <phoneticPr fontId="1" type="noConversion"/>
  </si>
  <si>
    <t>cw_menu_bas</t>
    <phoneticPr fontId="1" type="noConversion"/>
  </si>
  <si>
    <t>K1</t>
    <phoneticPr fontId="1" type="noConversion"/>
  </si>
  <si>
    <t>Y</t>
    <phoneticPr fontId="1" type="noConversion"/>
  </si>
  <si>
    <t>mb_role_info</t>
    <phoneticPr fontId="1" type="noConversion"/>
  </si>
  <si>
    <t>B6</t>
    <phoneticPr fontId="1" type="noConversion"/>
  </si>
  <si>
    <t>메뉴</t>
    <phoneticPr fontId="1" type="noConversion"/>
  </si>
  <si>
    <t>view_id</t>
    <phoneticPr fontId="1" type="noConversion"/>
  </si>
  <si>
    <t>/form/sysMgt/roleMgt</t>
    <phoneticPr fontId="1" type="noConversion"/>
  </si>
  <si>
    <t>/form/sysMgt/menuMgt</t>
    <phoneticPr fontId="1" type="noConversion"/>
  </si>
  <si>
    <t>권한그룹관리</t>
    <phoneticPr fontId="1" type="noConversion"/>
  </si>
  <si>
    <t>메뉴관리</t>
    <phoneticPr fontId="1" type="noConversion"/>
  </si>
  <si>
    <t>menu.operMgt.roleMgt</t>
  </si>
  <si>
    <t>menu.operMgt.menuMgt</t>
  </si>
  <si>
    <t>/form/operMgt/roleMgt</t>
    <phoneticPr fontId="1" type="noConversion"/>
  </si>
  <si>
    <t>/form/operMgt/menuMgt</t>
    <phoneticPr fontId="1" type="noConversion"/>
  </si>
  <si>
    <t>메뉴관리(권한별)</t>
    <phoneticPr fontId="1" type="noConversion"/>
  </si>
  <si>
    <t>Y</t>
    <phoneticPr fontId="1" type="noConversion"/>
  </si>
  <si>
    <t>is_lock</t>
    <phoneticPr fontId="1" type="noConversion"/>
  </si>
  <si>
    <t>menu_cd</t>
    <phoneticPr fontId="1" type="noConversion"/>
  </si>
  <si>
    <t>menu_id</t>
    <phoneticPr fontId="1" type="noConversion"/>
  </si>
  <si>
    <t>menu_seq</t>
    <phoneticPr fontId="1" type="noConversion"/>
  </si>
  <si>
    <t>up_view_id</t>
    <phoneticPr fontId="1" type="noConversion"/>
  </si>
  <si>
    <t>msg_id</t>
    <phoneticPr fontId="1" type="noConversion"/>
  </si>
  <si>
    <t>NULL</t>
    <phoneticPr fontId="1" type="noConversion"/>
  </si>
  <si>
    <t>M</t>
    <phoneticPr fontId="1" type="noConversion"/>
  </si>
  <si>
    <t>F</t>
    <phoneticPr fontId="1" type="noConversion"/>
  </si>
  <si>
    <t>HOME</t>
    <phoneticPr fontId="1" type="noConversion"/>
  </si>
  <si>
    <t>menu.home</t>
  </si>
  <si>
    <t>menu.home</t>
    <phoneticPr fontId="1" type="noConversion"/>
  </si>
  <si>
    <t>/form/home</t>
    <phoneticPr fontId="1" type="noConversion"/>
  </si>
  <si>
    <t>홈화면</t>
    <phoneticPr fontId="1" type="noConversion"/>
  </si>
  <si>
    <t>AA5</t>
    <phoneticPr fontId="1" type="noConversion"/>
  </si>
  <si>
    <t>권한그룹
맵핑
권한기본</t>
    <phoneticPr fontId="1" type="noConversion"/>
  </si>
  <si>
    <t>기본관리</t>
    <phoneticPr fontId="1" type="noConversion"/>
  </si>
  <si>
    <t>menu.basMgt</t>
    <phoneticPr fontId="1" type="noConversion"/>
  </si>
  <si>
    <t>코드관리</t>
    <phoneticPr fontId="1" type="noConversion"/>
  </si>
  <si>
    <t>menu.basMgt.codeMgt</t>
    <phoneticPr fontId="1" type="noConversion"/>
  </si>
  <si>
    <t>운영관리</t>
    <phoneticPr fontId="1" type="noConversion"/>
  </si>
  <si>
    <t>menu.operMgt</t>
    <phoneticPr fontId="1" type="noConversion"/>
  </si>
  <si>
    <t>알림게시판</t>
    <phoneticPr fontId="1" type="noConversion"/>
  </si>
  <si>
    <t>menu.sysLog</t>
    <phoneticPr fontId="1" type="noConversion"/>
  </si>
  <si>
    <t>시스템모니터링</t>
    <phoneticPr fontId="1" type="noConversion"/>
  </si>
  <si>
    <t>서버조회</t>
    <phoneticPr fontId="1" type="noConversion"/>
  </si>
  <si>
    <t>cw_menu_view</t>
    <phoneticPr fontId="1" type="noConversion"/>
  </si>
  <si>
    <t>MAIN</t>
    <phoneticPr fontId="1" type="noConversion"/>
  </si>
  <si>
    <t>000</t>
    <phoneticPr fontId="1" type="noConversion"/>
  </si>
  <si>
    <t>001</t>
  </si>
  <si>
    <t>role_admin</t>
    <phoneticPr fontId="1" type="noConversion"/>
  </si>
  <si>
    <t>002</t>
    <phoneticPr fontId="1" type="noConversion"/>
  </si>
  <si>
    <t>003</t>
    <phoneticPr fontId="1" type="noConversion"/>
  </si>
  <si>
    <t>004</t>
    <phoneticPr fontId="1" type="noConversion"/>
  </si>
  <si>
    <t>005</t>
    <phoneticPr fontId="1" type="noConversion"/>
  </si>
  <si>
    <t>006</t>
    <phoneticPr fontId="1" type="noConversion"/>
  </si>
  <si>
    <t>007</t>
    <phoneticPr fontId="1" type="noConversion"/>
  </si>
  <si>
    <t>008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</si>
  <si>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</si>
  <si>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</si>
  <si>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</si>
  <si>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012</t>
    <phoneticPr fontId="1" type="noConversion"/>
  </si>
  <si>
    <t>013</t>
    <phoneticPr fontId="1" type="noConversion"/>
  </si>
  <si>
    <t>014</t>
    <phoneticPr fontId="1" type="noConversion"/>
  </si>
  <si>
    <t>015</t>
    <phoneticPr fontId="1" type="noConversion"/>
  </si>
  <si>
    <t>016</t>
    <phoneticPr fontId="1" type="noConversion"/>
  </si>
  <si>
    <t>017</t>
    <phoneticPr fontId="1" type="noConversion"/>
  </si>
  <si>
    <t>018</t>
    <phoneticPr fontId="1" type="noConversion"/>
  </si>
  <si>
    <t>019</t>
    <phoneticPr fontId="1" type="noConversion"/>
  </si>
  <si>
    <t>020</t>
    <phoneticPr fontId="1" type="noConversion"/>
  </si>
  <si>
    <t>021</t>
    <phoneticPr fontId="1" type="noConversion"/>
  </si>
  <si>
    <t>022</t>
    <phoneticPr fontId="1" type="noConversion"/>
  </si>
  <si>
    <t>000</t>
    <phoneticPr fontId="1" type="noConversion"/>
  </si>
  <si>
    <t>002</t>
    <phoneticPr fontId="1" type="noConversion"/>
  </si>
  <si>
    <t>004</t>
    <phoneticPr fontId="1" type="noConversion"/>
  </si>
  <si>
    <t>008</t>
    <phoneticPr fontId="1" type="noConversion"/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</si>
  <si>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</si>
  <si>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</si>
  <si>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</si>
  <si>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</si>
  <si>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</si>
  <si>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</si>
  <si>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</si>
  <si>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</si>
  <si>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</si>
  <si>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</si>
  <si>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</si>
  <si>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</si>
  <si>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</si>
  <si>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</si>
  <si>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</si>
  <si>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</si>
  <si>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</si>
  <si>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</si>
  <si>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</si>
  <si>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</si>
  <si>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</si>
  <si>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</si>
  <si>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Y</t>
    <phoneticPr fontId="1" type="noConversion"/>
  </si>
  <si>
    <t>Y</t>
    <phoneticPr fontId="1" type="noConversion"/>
  </si>
  <si>
    <t>admin</t>
    <phoneticPr fontId="1" type="noConversion"/>
  </si>
  <si>
    <t>모든권한이거나, 기준이되는 권한.메뉴 모두가 보이며, 추가삭제시 기준값으로 지원한다.</t>
    <phoneticPr fontId="1" type="noConversion"/>
  </si>
  <si>
    <t>Y</t>
    <phoneticPr fontId="1" type="noConversion"/>
  </si>
  <si>
    <t>관리자권한</t>
    <phoneticPr fontId="1" type="noConversion"/>
  </si>
  <si>
    <t>1공장권한</t>
    <phoneticPr fontId="1" type="noConversion"/>
  </si>
  <si>
    <t>2공장권한</t>
    <phoneticPr fontId="1" type="noConversion"/>
  </si>
  <si>
    <t>본사권한</t>
    <phoneticPr fontId="1" type="noConversion"/>
  </si>
  <si>
    <t>1지사권한</t>
    <phoneticPr fontId="1" type="noConversion"/>
  </si>
  <si>
    <t>사용자권한</t>
    <phoneticPr fontId="1" type="noConversion"/>
  </si>
  <si>
    <t>고객권한</t>
    <phoneticPr fontId="1" type="noConversion"/>
  </si>
  <si>
    <t>B2</t>
    <phoneticPr fontId="1" type="noConversion"/>
  </si>
  <si>
    <t>권한그룹에 맵핑될
전체메뉴VIEW</t>
    <phoneticPr fontId="1" type="noConversion"/>
  </si>
  <si>
    <t>권한기본리스트</t>
    <phoneticPr fontId="1" type="noConversion"/>
  </si>
  <si>
    <t>메뉴기본리스트</t>
    <phoneticPr fontId="1" type="noConversion"/>
  </si>
  <si>
    <t>권한(그룹)정보</t>
    <phoneticPr fontId="1" type="noConversion"/>
  </si>
  <si>
    <t>J2</t>
    <phoneticPr fontId="1" type="noConversion"/>
  </si>
  <si>
    <t>특정룹에 맵핑될
메뉴VIEW</t>
    <phoneticPr fontId="1" type="noConversion"/>
  </si>
  <si>
    <t>L2</t>
    <phoneticPr fontId="1" type="noConversion"/>
  </si>
  <si>
    <t>N2</t>
    <phoneticPr fontId="1" type="noConversion"/>
  </si>
  <si>
    <t>AB2</t>
    <phoneticPr fontId="1" type="noConversion"/>
  </si>
  <si>
    <t>AD2</t>
    <phoneticPr fontId="1" type="noConversion"/>
  </si>
  <si>
    <t>main</t>
    <phoneticPr fontId="1" type="noConversion"/>
  </si>
  <si>
    <t>menu.main</t>
    <phoneticPr fontId="1" type="noConversion"/>
  </si>
  <si>
    <t>권한별 메뉴맵핑 전체쿼리</t>
    <phoneticPr fontId="1" type="noConversion"/>
  </si>
  <si>
    <t>M</t>
    <phoneticPr fontId="1" type="noConversion"/>
  </si>
  <si>
    <t>menu.home</t>
    <phoneticPr fontId="1" type="noConversion"/>
  </si>
  <si>
    <t>menu.basMgt.codeMgt</t>
    <phoneticPr fontId="1" type="noConversion"/>
  </si>
  <si>
    <t>menu.operMgt.altBoard</t>
    <phoneticPr fontId="1" type="noConversion"/>
  </si>
  <si>
    <t>menu.operMgt.roleMgt</t>
    <phoneticPr fontId="1" type="noConversion"/>
  </si>
  <si>
    <t>menu.operMgt.menuMgt</t>
    <phoneticPr fontId="1" type="noConversion"/>
  </si>
  <si>
    <t>menu.sysLog.sysCtrl</t>
    <phoneticPr fontId="1" type="noConversion"/>
  </si>
  <si>
    <t>auth.home</t>
    <phoneticPr fontId="1" type="noConversion"/>
  </si>
  <si>
    <t>auth.basMgt.codeMgt.bas</t>
    <phoneticPr fontId="1" type="noConversion"/>
  </si>
  <si>
    <t>auth.basMgt.codeMgt.cud</t>
    <phoneticPr fontId="1" type="noConversion"/>
  </si>
  <si>
    <t>auth.operMgt.altBoard.bas</t>
    <phoneticPr fontId="1" type="noConversion"/>
  </si>
  <si>
    <t>auth.operMgt.altBoard.cud</t>
    <phoneticPr fontId="1" type="noConversion"/>
  </si>
  <si>
    <t>auth.sysMgt.roleMgt.bas</t>
    <phoneticPr fontId="1" type="noConversion"/>
  </si>
  <si>
    <t>auth.sysMgt.menuMgt.bas</t>
    <phoneticPr fontId="1" type="noConversion"/>
  </si>
  <si>
    <t>auth.sysLog.sysCtrl.bas</t>
    <phoneticPr fontId="1" type="noConversion"/>
  </si>
  <si>
    <t>auth.sysLog.sysCtrl.download</t>
    <phoneticPr fontId="1" type="noConversion"/>
  </si>
  <si>
    <t>en</t>
    <phoneticPr fontId="1" type="noConversion"/>
  </si>
  <si>
    <t>ko</t>
    <phoneticPr fontId="1" type="noConversion"/>
  </si>
  <si>
    <t>jp</t>
    <phoneticPr fontId="1" type="noConversion"/>
  </si>
  <si>
    <t>cn</t>
    <phoneticPr fontId="1" type="noConversion"/>
  </si>
  <si>
    <t>MANU</t>
    <phoneticPr fontId="1" type="noConversion"/>
  </si>
  <si>
    <t>메뉴</t>
    <phoneticPr fontId="1" type="noConversion"/>
  </si>
  <si>
    <t>HOME</t>
    <phoneticPr fontId="1" type="noConversion"/>
  </si>
  <si>
    <t>홈메뉴</t>
    <phoneticPr fontId="1" type="noConversion"/>
  </si>
  <si>
    <t>기본관리</t>
    <phoneticPr fontId="1" type="noConversion"/>
  </si>
  <si>
    <t>코드관리</t>
    <phoneticPr fontId="1" type="noConversion"/>
  </si>
  <si>
    <t>운영관리</t>
    <phoneticPr fontId="1" type="noConversion"/>
  </si>
  <si>
    <t>알림게시판</t>
    <phoneticPr fontId="1" type="noConversion"/>
  </si>
  <si>
    <t>권한그룹관리</t>
    <phoneticPr fontId="1" type="noConversion"/>
  </si>
  <si>
    <t>메뉴관리</t>
    <phoneticPr fontId="1" type="noConversion"/>
  </si>
  <si>
    <t>시스템로그</t>
    <phoneticPr fontId="1" type="noConversion"/>
  </si>
  <si>
    <t>서버관리</t>
    <phoneticPr fontId="1" type="noConversion"/>
  </si>
  <si>
    <t>Basic Manage</t>
    <phoneticPr fontId="1" type="noConversion"/>
  </si>
  <si>
    <t>Code Manage</t>
    <phoneticPr fontId="1" type="noConversion"/>
  </si>
  <si>
    <t>Operation Manage</t>
    <phoneticPr fontId="1" type="noConversion"/>
  </si>
  <si>
    <t>Alert Board</t>
    <phoneticPr fontId="1" type="noConversion"/>
  </si>
  <si>
    <t>Role Group Manage</t>
    <phoneticPr fontId="1" type="noConversion"/>
  </si>
  <si>
    <t>Menu Manage</t>
    <phoneticPr fontId="1" type="noConversion"/>
  </si>
  <si>
    <t>System Log</t>
    <phoneticPr fontId="1" type="noConversion"/>
  </si>
  <si>
    <t>Server Control</t>
    <phoneticPr fontId="1" type="noConversion"/>
  </si>
  <si>
    <t>cw_msg_view</t>
    <phoneticPr fontId="1" type="noConversion"/>
  </si>
  <si>
    <t>메시지
언어별
등록
en</t>
    <phoneticPr fontId="1" type="noConversion"/>
  </si>
  <si>
    <t>메시지
언어별
등록
ko</t>
    <phoneticPr fontId="1" type="noConversion"/>
  </si>
  <si>
    <t>메시지
언어별
등록
jp</t>
    <phoneticPr fontId="1" type="noConversion"/>
  </si>
  <si>
    <t>메시지
언어별
등록
cn</t>
    <phoneticPr fontId="1" type="noConversion"/>
  </si>
  <si>
    <t>메시지
언어별
등록
??</t>
    <phoneticPr fontId="1" type="noConversion"/>
  </si>
  <si>
    <t>cd_id</t>
  </si>
  <si>
    <t>cd_nm</t>
  </si>
  <si>
    <t>rel_cd_ids</t>
  </si>
  <si>
    <t>sort_num</t>
  </si>
  <si>
    <t>svc_link</t>
  </si>
  <si>
    <t>up_cd_id</t>
  </si>
  <si>
    <t>use_yn</t>
  </si>
  <si>
    <t>view_cd</t>
  </si>
  <si>
    <t>view_nm</t>
  </si>
  <si>
    <t>cd_num</t>
  </si>
  <si>
    <t>cd_val</t>
  </si>
  <si>
    <t>sys</t>
    <phoneticPr fontId="1" type="noConversion"/>
  </si>
  <si>
    <t>sys.flag</t>
    <phoneticPr fontId="1" type="noConversion"/>
  </si>
  <si>
    <t>sys.flag.reflash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</si>
  <si>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</si>
  <si>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</si>
  <si>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</si>
  <si>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</si>
  <si>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</si>
  <si>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</si>
  <si>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시스템관련 코드 ROOT</t>
    <phoneticPr fontId="1" type="noConversion"/>
  </si>
  <si>
    <t>시스템관련 - 플래그종류선언</t>
    <phoneticPr fontId="1" type="noConversion"/>
  </si>
  <si>
    <t>리로드타임(캐쉬/메시지등의 재검색 기준) - 초단위지정</t>
    <phoneticPr fontId="1" type="noConversion"/>
  </si>
  <si>
    <t>공통코드</t>
    <phoneticPr fontId="1" type="noConversion"/>
  </si>
  <si>
    <t>cw_comn_code</t>
    <phoneticPr fontId="1" type="noConversion"/>
  </si>
  <si>
    <t>O1</t>
    <phoneticPr fontId="1" type="noConversion"/>
  </si>
  <si>
    <t>cw_menu_view 연동 메시지.VIEW</t>
    <phoneticPr fontId="1" type="noConversion"/>
  </si>
  <si>
    <t>직접등록 메시지.VIEW 관리</t>
    <phoneticPr fontId="1" type="noConversion"/>
  </si>
  <si>
    <t>메뉴연동.메시지
언어별
등록
&lt;전체&gt;</t>
    <phoneticPr fontId="1" type="noConversion"/>
  </si>
  <si>
    <t>K2</t>
    <phoneticPr fontId="1" type="noConversion"/>
  </si>
  <si>
    <t>M2</t>
    <phoneticPr fontId="1" type="noConversion"/>
  </si>
  <si>
    <t>AA2</t>
    <phoneticPr fontId="1" type="noConversion"/>
  </si>
  <si>
    <t>AC2</t>
    <phoneticPr fontId="1" type="noConversion"/>
  </si>
  <si>
    <t>AE2</t>
    <phoneticPr fontId="1" type="noConversion"/>
  </si>
  <si>
    <t>직접등록
메시지
언어별
&lt;전체&gt;</t>
    <phoneticPr fontId="1" type="noConversion"/>
  </si>
  <si>
    <t>login.error.user.invalid</t>
  </si>
  <si>
    <t>login.error.user.delete</t>
    <phoneticPr fontId="1" type="noConversion"/>
  </si>
  <si>
    <t>login.error.user.lock</t>
    <phoneticPr fontId="1" type="noConversion"/>
  </si>
  <si>
    <t>[{0}]은(는) 등록되지 않은 사용자입니다.</t>
    <phoneticPr fontId="1" type="noConversion"/>
  </si>
  <si>
    <t>[{0}]은(는) 삭제된 사용자입니다.</t>
    <phoneticPr fontId="1" type="noConversion"/>
  </si>
  <si>
    <t>[{0}]은(는) 로그인 할 수 없는 사용자입니다.</t>
    <phoneticPr fontId="1" type="noConversion"/>
  </si>
  <si>
    <t>[{0}] is an unregistered user.</t>
    <phoneticPr fontId="1" type="noConversion"/>
  </si>
  <si>
    <t>[{0}] is deleted user.</t>
    <phoneticPr fontId="1" type="noConversion"/>
  </si>
  <si>
    <t>[{0}] is not allowed to log in.</t>
    <phoneticPr fontId="1" type="noConversion"/>
  </si>
  <si>
    <t>dupl_yn</t>
    <phoneticPr fontId="1" type="noConversion"/>
  </si>
  <si>
    <t>N</t>
    <phoneticPr fontId="1" type="noConversion"/>
  </si>
  <si>
    <t>N</t>
    <phoneticPr fontId="1" type="noConversion"/>
  </si>
  <si>
    <t>Y</t>
    <phoneticPr fontId="1" type="noConversion"/>
  </si>
  <si>
    <t>O2</t>
    <phoneticPr fontId="1" type="noConversion"/>
  </si>
  <si>
    <t>Q2</t>
    <phoneticPr fontId="1" type="noConversion"/>
  </si>
  <si>
    <t>S2</t>
    <phoneticPr fontId="1" type="noConversion"/>
  </si>
  <si>
    <t>U2</t>
    <phoneticPr fontId="1" type="noConversion"/>
  </si>
  <si>
    <t>W2</t>
    <phoneticPr fontId="1" type="noConversion"/>
  </si>
  <si>
    <t>Y2</t>
    <phoneticPr fontId="1" type="noConversion"/>
  </si>
  <si>
    <t>AG2</t>
    <phoneticPr fontId="1" type="noConversion"/>
  </si>
  <si>
    <t>AI2</t>
    <phoneticPr fontId="1" type="noConversion"/>
  </si>
  <si>
    <t>AK2</t>
    <phoneticPr fontId="1" type="noConversion"/>
  </si>
  <si>
    <t>AM2</t>
    <phoneticPr fontId="1" type="noConversion"/>
  </si>
  <si>
    <t>/form/operMgt/altBoard</t>
    <phoneticPr fontId="1" type="noConversion"/>
  </si>
  <si>
    <t>biz</t>
    <phoneticPr fontId="1" type="noConversion"/>
  </si>
  <si>
    <t>biz.altBoardCd</t>
    <phoneticPr fontId="1" type="noConversion"/>
  </si>
  <si>
    <t>biz.altBoardCd.alt</t>
    <phoneticPr fontId="1" type="noConversion"/>
  </si>
  <si>
    <t>biz.altBoardCd.pop</t>
    <phoneticPr fontId="1" type="noConversion"/>
  </si>
  <si>
    <t>biz.altBoardCd.board</t>
    <phoneticPr fontId="1" type="noConversion"/>
  </si>
  <si>
    <t>NULL</t>
    <phoneticPr fontId="1" type="noConversion"/>
  </si>
  <si>
    <t>공지게시판</t>
    <phoneticPr fontId="1" type="noConversion"/>
  </si>
  <si>
    <t>팝업게시판</t>
    <phoneticPr fontId="1" type="noConversion"/>
  </si>
  <si>
    <t>일반게시판</t>
    <phoneticPr fontId="1" type="noConversion"/>
  </si>
  <si>
    <t>업무관련</t>
    <phoneticPr fontId="1" type="noConversion"/>
  </si>
  <si>
    <t>게시판관련</t>
    <phoneticPr fontId="1" type="noConversion"/>
  </si>
  <si>
    <t>biz.altBoardCd.down</t>
    <phoneticPr fontId="1" type="noConversion"/>
  </si>
  <si>
    <t>자료게시판</t>
    <phoneticPr fontId="1" type="noConversion"/>
  </si>
  <si>
    <t>자료게시판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</si>
</sst>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₩&quot;#,##0;[Red]\-&quot;₩&quot;#,##0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3" borderId="0" xfId="0" applyFill="1">
      <alignment vertical="center"/>
    </xf>
    <xf numFmtId="0" fontId="0" fillId="4" borderId="1" xfId="0" applyFill="1" applyBorder="1">
      <alignment vertical="center"/>
    </xf>
    <xf numFmtId="0" fontId="0" fillId="5" borderId="5" xfId="0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 applyAlignment="1">
      <alignment vertical="center" wrapText="1"/>
    </xf>
    <xf numFmtId="0" fontId="2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8" borderId="2" xfId="0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6" borderId="3" xfId="0" applyFill="1" applyBorder="1">
      <alignment vertical="center"/>
    </xf>
    <xf numFmtId="0" fontId="0" fillId="9" borderId="1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3" borderId="5" xfId="0" applyFill="1" applyBorder="1">
      <alignment vertical="center"/>
    </xf>
    <xf numFmtId="22" fontId="0" fillId="0" borderId="1" xfId="0" applyNumberFormat="1" applyBorder="1">
      <alignment vertical="center"/>
    </xf>
    <xf numFmtId="6" fontId="0" fillId="0" borderId="1" xfId="0" applyNumberFormat="1" applyBorder="1">
      <alignment vertical="center"/>
    </xf>
    <xf numFmtId="49" fontId="0" fillId="7" borderId="1" xfId="0" applyNumberFormat="1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7" borderId="6" xfId="0" applyFill="1" applyBorder="1">
      <alignment vertical="center"/>
    </xf>
    <xf numFmtId="0" fontId="0" fillId="0" borderId="9" xfId="0" applyBorder="1">
      <alignment vertical="center"/>
    </xf>
    <xf numFmtId="0" fontId="0" fillId="6" borderId="6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4" xfId="0" applyNumberFormat="1" applyBorder="1">
      <alignment vertical="center"/>
    </xf>
    <xf numFmtId="0" fontId="0" fillId="0" borderId="1" xfId="0" applyNumberFormat="1" applyBorder="1">
      <alignment vertical="center"/>
    </xf>
    <xf numFmtId="0" fontId="0" fillId="11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3" borderId="11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0" xfId="0" applyFill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6" fontId="0" fillId="0" borderId="6" xfId="0" applyNumberFormat="1" applyBorder="1" applyAlignment="1">
      <alignment horizontal="center" vertical="center"/>
    </xf>
  </cellXfs>
  <cellStyles count="1">
    <cellStyle name="표준" xfId="0" builtinId="0"/>
  </cellStyles>
  <dxfs count="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표1" displayName="표1" ref="A1:D10" totalsRowShown="0" headerRowDxfId="4">
  <autoFilter ref="A1:D10"/>
  <tableColumns count="4">
    <tableColumn id="1" name="No" dataDxfId="3"/>
    <tableColumn id="2" name="auth_id" dataDxfId="2"/>
    <tableColumn id="7" name="req_svc_uri" dataDxfId="1"/>
    <tableColumn id="8" name="description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workbookViewId="0">
      <selection activeCell="D5" sqref="D5"/>
    </sheetView>
  </sheetViews>
  <sheetFormatPr defaultRowHeight="16.5" x14ac:dyDescent="0.3"/>
  <cols>
    <col min="2" max="2" width="13.875" customWidth="1"/>
    <col min="4" max="4" width="150.5" customWidth="1"/>
  </cols>
  <sheetData>
    <row r="2" spans="1:5" ht="81.75" customHeight="1" x14ac:dyDescent="0.3">
      <c r="A2" s="39" t="s">
        <v>165</v>
      </c>
      <c r="B2" s="4" t="s">
        <v>16</v>
      </c>
      <c r="C2" s="4" t="s">
        <v>55</v>
      </c>
      <c r="D2" s="39" t="str">
        <f ca="1">CHAR(10) &amp; CHAR(13) &amp; "INSERT INTO " &amp; B2 &amp; "(auth_id, created_at, updated_at, creator_id, updator_id, req_svc_uri, description)" &amp; INDIRECT(B2&amp;"!"&amp;C2) &amp; "; -- "</f>
        <v xml:space="preserve">
_x000D_INSERT INTO mb_auth_bas(auth_id, created_at, updated_at, creator_id, updator_id, req_svc_uri, description)
_x000D_    SELECT 'auth.home' AS auth_id, SYSDATE() AS created_at, SYSDATE() AS updated_at, 'SYSTEM' AS creator_id, 'SYSTEM' AS updator_id, '/form/home' AS req_svc_uri, 'HOME' AS DESCRIPTION FROM DUAL
  UNION ALL SELECT 'auth.basMgt.codeMgt.bas' AS auth_id, SYSDATE() AS created_at, SYSDATE() AS updated_at, 'SYSTEM' AS creator_id, 'SYSTEM' AS updator_id, '/form/basMgt/codeMgt' AS req_svc_uri, '공통코드조회' AS DESCRIPTION FROM DUAL
  UNION ALL SELECT 'auth.basMgt.codeMgt.cud' AS auth_id, SYSDATE() AS created_at, SYSDATE() AS updated_at, 'SYSTEM' AS creator_id, 'SYSTEM' AS updator_id, '/form/basMgt/codeMgt/setCode' AS req_svc_uri, '공통코드 생성/수정/삭제' AS DESCRIPTION FROM DUAL
  UNION ALL SELECT 'auth.operMgt.altBoard.bas' AS auth_id, SYSDATE() AS created_at, SYSDATE() AS updated_at, 'SYSTEM' AS creator_id, 'SYSTEM' AS updator_id, '/form/operMgt/altBoard' AS req_svc_uri, '게시판 글 조회' AS DESCRIPTION FROM DUAL
  UNION ALL SELECT 'auth.operMgt.altBoard.cud' AS auth_id, SYSDATE() AS created_at, SYSDATE() AS updated_at, 'SYSTEM' AS creator_id, 'SYSTEM' AS updator_id, '/form/operMgt/altBoard/setBoard' AS req_svc_uri, '게시판 글 생성/수정/삭제' AS DESCRIPTION FROM DUAL
  UNION ALL SELECT 'auth.sysMgt.roleMgt.bas' AS auth_id, SYSDATE() AS created_at, SYSDATE() AS updated_at, 'SYSTEM' AS creator_id, 'SYSTEM' AS updator_id, '/form/sysMgt/roleMgt' AS req_svc_uri, '권한그룹관리' AS DESCRIPTION FROM DUAL
  UNION ALL SELECT 'auth.sysMgt.menuMgt.bas' AS auth_id, SYSDATE() AS created_at, SYSDATE() AS updated_at, 'SYSTEM' AS creator_id, 'SYSTEM' AS updator_id, '/form/sysMgt/menuMgt' AS req_svc_uri, '메뉴관리' AS DESCRIPTION FROM DUAL
  UNION ALL SELECT 'auth.sysLog.sysCtrl.bas' AS auth_id, SYSDATE() AS created_at, SYSDATE() AS updated_at, 'SYSTEM' AS creator_id, 'SYSTEM' AS updator_id, '/form/sysLog/sysCtrl' AS req_svc_uri, '운영시스템서버FS조회' AS DESCRIPTION FROM DUAL
  UNION ALL SELECT 'auth.sysLog.sysCtrl.download' AS auth_id, SYSDATE() AS created_at, SYSDATE() AS updated_at, 'SYSTEM' AS creator_id, 'SYSTEM' AS updator_id, '/form/sysLog/sysCtrl/delete' AS req_svc_uri, '운영시스템서버FS 삭제' AS DESCRIPTION FROM DUAL
; -- </v>
      </c>
      <c r="E2" t="str">
        <f>PHONETIC(mb_auth_bas!F2:F7)</f>
        <v/>
      </c>
    </row>
    <row r="3" spans="1:5" ht="118.5" customHeight="1" x14ac:dyDescent="0.3">
      <c r="A3" s="39" t="s">
        <v>166</v>
      </c>
      <c r="B3" s="4" t="s">
        <v>56</v>
      </c>
      <c r="C3" s="4" t="s">
        <v>57</v>
      </c>
      <c r="D3" s="39" t="str">
        <f ca="1">CHAR(10) &amp; CHAR(13) &amp; "INSERT INTO " &amp; B3 &amp; "(menu_id, created_at, updated_at, creator_id, updator_id, menu_seq, is_del, is_lock, menu_nm, msg_id, svc_url, view_url, description)" &amp; INDIRECT(B3&amp;"!"&amp;C3) &amp; "; -- "</f>
        <v xml:space="preserve">
_x000D_INSERT INTO cw_menu_bas(menu_id, created_at, updated_at, creator_id, updator_id, menu_seq, is_del, is_lock, menu_nm, msg_id, svc_url, view_url, description)
_x000D_    SELECT 'menu.home' AS menu_id, SYSDATE() AS created_at, SYSDATE() AS updated_at, 'SYSTEM' AS creator_id, 'SYSTEM' AS updator_id, 1 AS menu_seq, FALSE as is_del, FALSE as is_lock, 'HOME' AS menu_nm, 'menu.home' AS msg_id, '/form/home' AS svc_url, '/form/home' AS view_url, '홈화면' AS DESCRIPTION FROM DUAL
  UNION ALL SELECT 'menu.basMgt.codeMgt' AS menu_id, SYSDATE() AS created_at, SYSDATE() AS updated_at, 'SYSTEM' AS creator_id, 'SYSTEM' AS updator_id, 2 AS menu_seq, FALSE as is_del, FALSE as is_lock, '공통코드관리' AS menu_nm, 'menu.basMgt.codeMgt' AS msg_id, '/form/basMgt/codeMgt' AS svc_url, '/form/basMgt/codeMgt' AS view_url, '기본관리/공통코드관리' AS DESCRIPTION FROM DUAL
  UNION ALL SELECT 'menu.operMgt.altBoard' AS menu_id, SYSDATE() AS created_at, SYSDATE() AS updated_at, 'SYSTEM' AS creator_id, 'SYSTEM' AS updator_id, 3 AS menu_seq, FALSE as is_del, FALSE as is_lock, '알림게시판' AS menu_nm, 'menu.operMgt.altBoard' AS msg_id, '/form/operMgt/altBoard' AS svc_url, '/form/operMgt/altBoard' AS view_url, '운영관리/알림게시판' AS DESCRIPTION FROM DUAL
  UNION ALL SELECT 'menu.operMgt.roleMgt' AS menu_id, SYSDATE() AS created_at, SYSDATE() AS updated_at, 'SYSTEM' AS creator_id, 'SYSTEM' AS updator_id, 4 AS menu_seq, FALSE as is_del, FALSE as is_lock, '권한그룹관리' AS menu_nm, 'menu.operMgt.roleMgt' AS msg_id, '/form/operMgt/roleMgt' AS svc_url, '/form/operMgt/roleMgt' AS view_url, '권한그룹관리' AS DESCRIPTION FROM DUAL
  UNION ALL SELECT 'menu.operMgt.menuMgt' AS menu_id, SYSDATE() AS created_at, SYSDATE() AS updated_at, 'SYSTEM' AS creator_id, 'SYSTEM' AS updator_id, 5 AS menu_seq, FALSE as is_del, FALSE as is_lock, '메뉴관리' AS menu_nm, 'menu.operMgt.menuMgt' AS msg_id, '/form/operMgt/menuMgt' AS svc_url, '/form/operMgt/menuMgt' AS view_url, '메뉴관리(권한별)' AS DESCRIPTION FROM DUAL
  UNION ALL SELECT 'menu.sysLog.sysCtrl' AS menu_id, SYSDATE() AS created_at, SYSDATE() AS updated_at, 'SYSTEM' AS creator_id, 'SYSTEM' AS updator_id, 6 AS menu_seq, FALSE as is_del, FALSE as is_lock, '서버조회' AS menu_nm, 'menu.sysLog.sysCtrl' AS msg_id, '/form/sysLog/sysCtrl' AS svc_url, '/form/sysLog/sysCtrl' AS view_url, '시스템로그/서버조회' AS DESCRIPTION FROM DUAL
; -- </v>
      </c>
    </row>
    <row r="4" spans="1:5" ht="81.75" customHeight="1" x14ac:dyDescent="0.3">
      <c r="A4" s="39" t="s">
        <v>167</v>
      </c>
      <c r="B4" s="4" t="s">
        <v>59</v>
      </c>
      <c r="C4" s="4" t="s">
        <v>60</v>
      </c>
      <c r="D4" s="39" t="str">
        <f ca="1">CHAR(10) &amp; CHAR(13) &amp; "INSERT INTO " &amp; B4 &amp; "(role_id, role_nm, created_at, updated_at, creator_id, updator_id, description)"&amp; INDIRECT(B4&amp;"!"&amp;C4) &amp;CHAR(13)&amp;"; -- "</f>
        <v xml:space="preserve">
_x000D_INSERT INTO mb_role_info(role_id, role_nm, created_at, updated_at, creator_id, updator_id, description)_x000D_    SELECT 'admin' AS role_id, '전체권한그룹' AS role_nm, SYSDATE() AS created_at, SYSDATE() AS updated_at, 'SYSTEM' AS creator_id, 'SYSTEM' AS updator_id, '전체권한(admin)그룹-고객관리자그룹과는별개' AS description FROM DUAL_x000D_  UNION ALL SELECT 'role_admin' AS role_id, '관리자권한그룹' AS role_nm, SYSDATE() AS created_at, SYSDATE() AS updated_at, 'SYSTEM' AS creator_id, 'SYSTEM' AS updator_id, '관리자권한그룹' AS description FROM DUAL_x000D_  UNION ALL SELECT 'role_factory01' AS role_id, '1공장권한그룹' AS role_nm, SYSDATE() AS created_at, SYSDATE() AS updated_at, 'SYSTEM' AS creator_id, 'SYSTEM' AS updator_id, '1공장 권한그룹' AS description FROM DUAL_x000D_  UNION ALL SELECT 'role_factory02' AS role_id, '2공장권한그룹' AS role_nm, SYSDATE() AS created_at, SYSDATE() AS updated_at, 'SYSTEM' AS creator_id, 'SYSTEM' AS updator_id, '2공장 권한그룹' AS description FROM DUAL_x000D_  UNION ALL SELECT 'role_office01' AS role_id, '1사무실권한그룹' AS role_nm, SYSDATE() AS created_at, SYSDATE() AS updated_at, 'SYSTEM' AS creator_id, 'SYSTEM' AS updator_id, '1사무실 권한그룹' AS description FROM DUAL_x000D_  UNION ALL SELECT 'role_head_office' AS role_id, '본사권한그룹' AS role_nm, SYSDATE() AS created_at, SYSDATE() AS updated_at, 'SYSTEM' AS creator_id, 'SYSTEM' AS updator_id, '본사 권한그룹' AS description FROM DUAL_x000D_  UNION ALL SELECT 'role_bas_user' AS role_id, '일반사용자권한그룹' AS role_nm, SYSDATE() AS created_at, SYSDATE() AS updated_at, 'SYSTEM' AS creator_id, 'SYSTEM' AS updator_id, '일반사용자-일반직원- 권한그룹' AS description FROM DUAL_x000D_  UNION ALL SELECT 'role_guest' AS role_id, '손님권한그룹' AS role_nm, SYSDATE() AS created_at, SYSDATE() AS updated_at, 'SYSTEM' AS creator_id, 'SYSTEM' AS updator_id, '손님 권한그룹' AS description FROM DUAL_x000D_; -- </v>
      </c>
    </row>
    <row r="5" spans="1:5" ht="81.75" customHeight="1" x14ac:dyDescent="0.3">
      <c r="A5" s="39" t="s">
        <v>88</v>
      </c>
      <c r="B5" s="4" t="s">
        <v>59</v>
      </c>
      <c r="C5" s="4" t="s">
        <v>87</v>
      </c>
      <c r="D5" s="39" t="str">
        <f ca="1">CHAR(10) &amp; CHAR(13) &amp; "INSERT INTO mb_rtl_role_auth (role_id, auth_id)"&amp; INDIRECT(B5&amp;"!"&amp;C5) &amp;CHAR(13)&amp;"; -- "</f>
        <v xml:space="preserve">
_x000D_INSERT INTO mb_rtl_role_auth (role_id, auth_id)_x000D_  SELECT 'admin' AS role_id, 'auth.home' AS auth_id FROM DUAL_x000D_  UNION ALL SELECT 'admin' AS role_id, 'auth.basMgt.codeMgt.bas' AS auth_id FROM DUAL_x000D_  UNION ALL SELECT 'admin' AS role_id, 'auth.basMgt.codeMgt.cud' AS auth_id FROM DUAL_x000D_  UNION ALL SELECT 'admin' AS role_id, 'auth.operMgt.altBoard.bas' AS auth_id FROM DUAL_x000D_  UNION ALL SELECT 'admin' AS role_id, 'auth.operMgt.altBoard.cud' AS auth_id FROM DUAL_x000D_  UNION ALL SELECT 'admin' AS role_id, 'auth.sysMgt.roleMgt.bas' AS auth_id FROM DUAL_x000D_  UNION ALL SELECT 'admin' AS role_id, 'auth.sysMgt.menuMgt.bas' AS auth_id FROM DUAL_x000D_  UNION ALL SELECT 'admin' AS role_id, 'auth.sysLog.sysCtrl.bas' AS auth_id FROM DUAL_x000D_  UNION ALL SELECT 'admin' AS role_id, 'auth.sysLog.sysCtrl.download' AS auth_id FROM DUAL_x000D_  UNION ALL SELECT 'role_admin' AS role_id, 'auth.home' AS auth_id FROM DUAL_x000D_  UNION ALL SELECT 'role_admin' AS role_id, 'auth.basMgt.codeMgt.bas' AS auth_id FROM DUAL_x000D_  UNION ALL SELECT 'role_admin' AS role_id, 'auth.basMgt.codeMgt.cud' AS auth_id FROM DUAL_x000D_  UNION ALL SELECT 'role_admin' AS role_id, 'auth.operMgt.altBoard.bas' AS auth_id FROM DUAL_x000D_  UNION ALL SELECT 'role_admin' AS role_id, 'auth.operMgt.altBoard.cud' AS auth_id FROM DUAL_x000D_  UNION ALL SELECT 'role_admin' AS role_id, 'auth.sysMgt.roleMgt.bas' AS auth_id FROM DUAL_x000D_  UNION ALL SELECT 'role_admin' AS role_id, 'auth.sysMgt.menuMgt.bas' AS auth_id FROM DUAL_x000D_  UNION ALL SELECT 'role_admin' AS role_id, 'auth.sysLog.sysCtrl.bas' AS auth_id FROM DUAL_x000D_  UNION ALL SELECT 'role_factory01' AS role_id, 'auth.home' AS auth_id FROM DUAL_x000D_  UNION ALL SELECT 'role_factory01' AS role_id, 'auth.basMgt.codeMgt.bas' AS auth_id FROM DUAL_x000D_  UNION ALL SELECT 'role_factory01' AS role_id, 'auth.operMgt.altBoard.bas' AS auth_id FROM DUAL_x000D_  UNION ALL SELECT 'role_factory01' AS role_id, 'auth.sysMgt.menuMgt.bas' AS auth_id FROM DUAL_x000D_  UNION ALL SELECT 'role_factory02' AS role_id, 'auth.home' AS auth_id FROM DUAL_x000D_  UNION ALL SELECT 'role_factory02' AS role_id, 'auth.basMgt.codeMgt.cud' AS auth_id FROM DUAL_x000D_  UNION ALL SELECT 'role_office01' AS role_id, 'auth.home' AS auth_id FROM DUAL_x000D_  UNION ALL SELECT 'role_office01' AS role_id, 'auth.operMgt.altBoard.bas' AS auth_id FROM DUAL_x000D_  UNION ALL SELECT 'role_office01' AS role_id, 'auth.sysMgt.roleMgt.bas' AS auth_id FROM DUAL_x000D_  UNION ALL SELECT 'role_head_office' AS role_id, 'auth.home' AS auth_id FROM DUAL_x000D_  UNION ALL SELECT 'role_head_office' AS role_id, 'auth.basMgt.codeMgt.bas' AS auth_id FROM DUAL_x000D_  UNION ALL SELECT 'role_head_office' AS role_id, 'auth.operMgt.altBoard.cud' AS auth_id FROM DUAL_x000D_  UNION ALL SELECT 'role_head_office' AS role_id, 'auth.sysMgt.roleMgt.bas' AS auth_id FROM DUAL_x000D_  UNION ALL SELECT 'role_head_office' AS role_id, 'auth.sysMgt.menuMgt.bas' AS auth_id FROM DUAL_x000D_  UNION ALL SELECT 'role_head_office' AS role_id, 'auth.sysLog.sysCtrl.bas' AS auth_id FROM DUAL_x000D_  UNION ALL SELECT 'role_bas_user' AS role_id, 'auth.home' AS auth_id FROM DUAL_x000D_  UNION ALL SELECT 'role_bas_user' AS role_id, 'auth.basMgt.codeMgt.cud' AS auth_id FROM DUAL_x000D_  UNION ALL SELECT 'role_bas_user' AS role_id, 'auth.operMgt.altBoard.cud' AS auth_id FROM DUAL_x000D_  UNION ALL SELECT 'role_guest' AS role_id, 'auth.home' AS auth_id FROM DUAL_x000D_  UNION ALL SELECT 'role_guest' AS role_id, 'auth.basMgt.codeMgt.cud' AS auth_id FROM DUAL_x000D_; -- </v>
      </c>
    </row>
    <row r="6" spans="1:5" ht="81.75" customHeight="1" x14ac:dyDescent="0.3">
      <c r="A6" s="39" t="s">
        <v>246</v>
      </c>
      <c r="B6" s="4" t="s">
        <v>247</v>
      </c>
      <c r="C6" s="4" t="s">
        <v>248</v>
      </c>
      <c r="D6" s="39" t="str">
        <f ca="1">IF(INDIRECT(B6&amp;"!"&amp;C6) = "", "", INDIRECT(B6&amp;"!"&amp;C6) &amp; CHAR(13)&amp;"; -- ")</f>
        <v xml:space="preserve">_x000D_-- cw_comn_code_x000D_INSERT INTO cw_comn_code (cd_id, cd_nm, rel_cd_ids, sort_num, svc_link, up_cd_id, use_yn, view_cd, view_nm, cd_num, cd_val, DESCRIPTION, created_at, updated_at, creator_id, updator_id)_x000D_    SELECT 'sys' AS cd_id, 'sys' AS cd_nm, NULL AS rel_cd_ids, '1' AS sort_num, NULL AS svc_link, NULL AS up_cd_id, 'Y' AS use_yn, NULL AS view_cd, 'NULL' AS view_nm, '0' AS cd_num, NULL AS cd_val, '시스템관련 코드 ROOT' AS DESCRIPTION, SYSDATE() AS created_at, SYSDATE() AS updated_at, 'SYSTEM' AS creator_id, 'SYSTEM' AS updator_id FROM DUAL_x000D_  UNION ALL SELECT 'sys.flag' AS cd_id, 'sys.flag' AS cd_nm, NULL AS rel_cd_ids, '1' AS sort_num, NULL AS svc_link, 'sys' AS up_cd_id, 'Y' AS use_yn, NULL AS view_cd, 'NULL' AS view_nm, '0' AS cd_num, NULL AS cd_val, '시스템관련 - 플래그종류선언' AS DESCRIPTION, SYSDATE() AS created_at, SYSDATE() AS updated_at, 'SYSTEM' AS creator_id, 'SYSTEM' AS updator_id FROM DUAL_x000D_  UNION ALL SELECT 'sys.flag.reflash' AS cd_id, 'sys.flag.reflash' AS cd_nm, NULL AS rel_cd_ids, '1' AS sort_num, NULL AS svc_link, 'sys.flag' AS up_cd_id, 'Y' AS use_yn, NULL AS view_cd, 'NULL' AS view_nm, '600' AS cd_num, '600' AS cd_val, '리로드타임(캐쉬/메시지등의 재검색 기준) - 초단위지정' AS DESCRIPTION, SYSDATE() AS created_at, SYSDATE() AS updated_at, 'SYSTEM' AS creator_id, 'SYSTEM' AS updator_id FROM DUAL_x000D_  UNION ALL SELECT 'biz' AS cd_id, 'biz' AS cd_nm, NULL AS rel_cd_ids, '1' AS sort_num, NULL AS svc_link, NULL AS up_cd_id, 'Y' AS use_yn, NULL AS view_cd, 'NULL' AS view_nm, '0' AS cd_num, NULL AS cd_val, '업무관련' AS DESCRIPTION, SYSDATE() AS created_at, SYSDATE() AS updated_at, 'SYSTEM' AS creator_id, 'SYSTEM' AS updator_id FROM DUAL_x000D_  UNION ALL SELECT 'biz.altBoardCd' AS cd_id, 'biz.altBoardCd' AS cd_nm, NULL AS rel_cd_ids, '1' AS sort_num, NULL AS svc_link, 'biz' AS up_cd_id, 'Y' AS use_yn, NULL AS view_cd, 'NULL' AS view_nm, '0' AS cd_num, NULL AS cd_val, '게시판관련' AS DESCRIPTION, SYSDATE() AS created_at, SYSDATE() AS updated_at, 'SYSTEM' AS creator_id, 'SYSTEM' AS updator_id FROM DUAL_x000D_  UNION ALL SELECT 'biz.altBoardCd.alt' AS cd_id, 'biz.altBoardCd.alt' AS cd_nm, NULL AS rel_cd_ids, '1' AS sort_num, NULL AS svc_link, 'biz.altBoardCd' AS up_cd_id, 'Y' AS use_yn, NULL AS view_cd, 'NULL' AS view_nm, '0' AS cd_num, '공지게시판' AS cd_val, '공지게시판' AS DESCRIPTION, SYSDATE() AS created_at, SYSDATE() AS updated_at, 'SYSTEM' AS creator_id, 'SYSTEM' AS updator_id FROM DUAL_x000D_  UNION ALL SELECT 'biz.altBoardCd.pop' AS cd_id, 'biz.altBoardCd.pop' AS cd_nm, NULL AS rel_cd_ids, '2' AS sort_num, NULL AS svc_link, 'biz.altBoardCd' AS up_cd_id, 'Y' AS use_yn, NULL AS view_cd, 'NULL' AS view_nm, '0' AS cd_num, '팝업게시판' AS cd_val, '팝업게시판' AS DESCRIPTION, SYSDATE() AS created_at, SYSDATE() AS updated_at, 'SYSTEM' AS creator_id, 'SYSTEM' AS updator_id FROM DUAL_x000D_  UNION ALL SELECT 'biz.altBoardCd.board' AS cd_id, 'biz.altBoardCd.board' AS cd_nm, NULL AS rel_cd_ids, '3' AS sort_num, NULL AS svc_link, 'biz.altBoardCd' AS up_cd_id, 'Y' AS use_yn, NULL AS view_cd, 'NULL' AS view_nm, '0' AS cd_num, '일반게시판' AS cd_val, '일반게시판' AS DESCRIPTION, SYSDATE() AS created_at, SYSDATE() AS updated_at, 'SYSTEM' AS creator_id, 'SYSTEM' AS updator_id FROM DUAL_x000D_  UNION ALL SELECT 'biz.altBoardCd.down' AS cd_id, 'biz.altBoardCd.down' AS cd_nm, NULL AS rel_cd_ids, '3' AS sort_num, NULL AS svc_link, 'biz.altBoardCd' AS up_cd_id, 'Y' AS use_yn, NULL AS view_cd, 'NULL' AS view_nm, '0' AS cd_num, '자료게시판' AS cd_val, '자료게시판' AS DESCRIPTION, SYSDATE() AS created_at, SYSDATE() AS updated_at, 'SYSTEM' AS creator_id, 'SYSTEM' AS updator_id FROM DUAL_x000D_; -- </v>
      </c>
    </row>
    <row r="7" spans="1:5" ht="81.75" customHeight="1" x14ac:dyDescent="0.3">
      <c r="A7" s="47" t="s">
        <v>251</v>
      </c>
      <c r="B7" s="48"/>
      <c r="C7" s="49"/>
      <c r="D7" s="42" t="str">
        <f ca="1">CONCATENATE(D8,D9,D10,D11,D12)</f>
        <v xml:space="preserve">_x000D_-- cw_msg_view for [en]_x000D_INSERT INTO CW_MSG_VIEW (msg_id, lang_cd, msg_view, created_at, updated_at, creator_id, updator_id)_x000D_    SELECT 'menu.main' AS msg_id, 'en' AS lang_cd, 'MANU' AS msg_view, SYSDATE() AS created_at, SYSDATE() AS updated_at, 'SYSTEM' AS creator_id, 'SYSTEM' AS updator_id FROM DUAL_x000D_  UNION ALL SELECT 'menu.home' AS msg_id, 'en' AS lang_cd, 'HOME' AS msg_view, SYSDATE() AS created_at, SYSDATE() AS updated_at, 'SYSTEM' AS creator_id, 'SYSTEM' AS updator_id FROM DUAL_x000D_  UNION ALL SELECT 'menu.basMgt' AS msg_id, 'en' AS lang_cd, 'Basic Manage' AS msg_view, SYSDATE() AS created_at, SYSDATE() AS updated_at, 'SYSTEM' AS creator_id, 'SYSTEM' AS updator_id FROM DUAL_x000D_  UNION ALL SELECT 'menu.basMgt.codeMgt' AS msg_id, 'en' AS lang_cd, 'Code Manage' AS msg_view, SYSDATE() AS created_at, SYSDATE() AS updated_at, 'SYSTEM' AS creator_id, 'SYSTEM' AS updator_id FROM DUAL_x000D_  UNION ALL SELECT 'menu.operMgt' AS msg_id, 'en' AS lang_cd, 'Operation Manage' AS msg_view, SYSDATE() AS created_at, SYSDATE() AS updated_at, 'SYSTEM' AS creator_id, 'SYSTEM' AS updator_id FROM DUAL_x000D_  UNION ALL SELECT 'menu.operMgt.altBoard' AS msg_id, 'en' AS lang_cd, 'Alert Board' AS msg_view, SYSDATE() AS created_at, SYSDATE() AS updated_at, 'SYSTEM' AS creator_id, 'SYSTEM' AS updator_id FROM DUAL_x000D_  UNION ALL SELECT 'menu.operMgt.roleMgt' AS msg_id, 'en' AS lang_cd, 'Role Group Manage' AS msg_view, SYSDATE() AS created_at, SYSDATE() AS updated_at, 'SYSTEM' AS creator_id, 'SYSTEM' AS updator_id FROM DUAL_x000D_  UNION ALL SELECT 'menu.operMgt.menuMgt' AS msg_id, 'en' AS lang_cd, 'Menu Manage' AS msg_view, SYSDATE() AS created_at, SYSDATE() AS updated_at, 'SYSTEM' AS creator_id, 'SYSTEM' AS updator_id FROM DUAL_x000D_  UNION ALL SELECT 'menu.sysLog' AS msg_id, 'en' AS lang_cd, 'System Log' AS msg_view, SYSDATE() AS created_at, SYSDATE() AS updated_at, 'SYSTEM' AS creator_id, 'SYSTEM' AS updator_id FROM DUAL_x000D_  UNION ALL SELECT 'menu.sysLog.sysCtrl' AS msg_id, 'en' AS lang_cd, 'Server Control' AS msg_view, SYSDATE() AS created_at, SYSDATE() AS updated_at, 'SYSTEM' AS creator_id, 'SYSTEM' AS updator_id FROM DUAL_x000D_; -- _x000D_-- cw_msg_view for [ko]_x000D_INSERT INTO CW_MSG_VIEW (msg_id, lang_cd, msg_view, created_at, updated_at, creator_id, updator_id)_x000D_    SELECT 'menu.main' AS msg_id, 'ko' AS lang_cd, '메뉴' AS msg_view, SYSDATE() AS created_at, SYSDATE() AS updated_at, 'SYSTEM' AS creator_id, 'SYSTEM' AS updator_id FROM DUAL_x000D_  UNION ALL SELECT 'menu.home' AS msg_id, 'ko' AS lang_cd, '홈메뉴' AS msg_view, SYSDATE() AS created_at, SYSDATE() AS updated_at, 'SYSTEM' AS creator_id, 'SYSTEM' AS updator_id FROM DUAL_x000D_  UNION ALL SELECT 'menu.basMgt' AS msg_id, 'ko' AS lang_cd, '기본관리' AS msg_view, SYSDATE() AS created_at, SYSDATE() AS updated_at, 'SYSTEM' AS creator_id, 'SYSTEM' AS updator_id FROM DUAL_x000D_  UNION ALL SELECT 'menu.basMgt.codeMgt' AS msg_id, 'ko' AS lang_cd, '코드관리' AS msg_view, SYSDATE() AS created_at, SYSDATE() AS updated_at, 'SYSTEM' AS creator_id, 'SYSTEM' AS updator_id FROM DUAL_x000D_  UNION ALL SELECT 'menu.operMgt' AS msg_id, 'ko' AS lang_cd, '운영관리' AS msg_view, SYSDATE() AS created_at, SYSDATE() AS updated_at, 'SYSTEM' AS creator_id, 'SYSTEM' AS updator_id FROM DUAL_x000D_  UNION ALL SELECT 'menu.operMgt.altBoard' AS msg_id, 'ko' AS lang_cd, '알림게시판' AS msg_view, SYSDATE() AS created_at, SYSDATE() AS updated_at, 'SYSTEM' AS creator_id, 'SYSTEM' AS updator_id FROM DUAL_x000D_  UNION ALL SELECT 'menu.operMgt.roleMgt' AS msg_id, 'ko' AS lang_cd, '권한그룹관리' AS msg_view, SYSDATE() AS created_at, SYSDATE() AS updated_at, 'SYSTEM' AS creator_id, 'SYSTEM' AS updator_id FROM DUAL_x000D_  UNION ALL SELECT 'menu.operMgt.menuMgt' AS msg_id, 'ko' AS lang_cd, '메뉴관리' AS msg_view, SYSDATE() AS created_at, SYSDATE() AS updated_at, 'SYSTEM' AS creator_id, 'SYSTEM' AS updator_id FROM DUAL_x000D_  UNION ALL SELECT 'menu.sysLog' AS msg_id, 'ko' AS lang_cd, '시스템로그' AS msg_view, SYSDATE() AS created_at, SYSDATE() AS updated_at, 'SYSTEM' AS creator_id, 'SYSTEM' AS updator_id FROM DUAL_x000D_  UNION ALL SELECT 'menu.sysLog.sysCtrl' AS msg_id, 'ko' AS lang_cd, '서버관리' AS msg_view, SYSDATE() AS created_at, SYSDATE() AS updated_at, 'SYSTEM' AS creator_id, 'SYSTEM' AS updator_id FROM DUAL_x000D_; -- </v>
      </c>
    </row>
    <row r="8" spans="1:5" ht="81.75" customHeight="1" x14ac:dyDescent="0.3">
      <c r="A8" s="39" t="s">
        <v>218</v>
      </c>
      <c r="B8" s="4" t="s">
        <v>217</v>
      </c>
      <c r="C8" s="4" t="s">
        <v>168</v>
      </c>
      <c r="D8" s="39" t="str">
        <f ca="1">IF(INDIRECT(B8&amp;"!"&amp;C8) = "", "", INDIRECT(B8&amp;"!"&amp;C8) &amp; CHAR(13)&amp;"; -- ")</f>
        <v xml:space="preserve">_x000D_-- cw_msg_view for [en]_x000D_INSERT INTO CW_MSG_VIEW (msg_id, lang_cd, msg_view, created_at, updated_at, creator_id, updator_id)_x000D_    SELECT 'menu.main' AS msg_id, 'en' AS lang_cd, 'MANU' AS msg_view, SYSDATE() AS created_at, SYSDATE() AS updated_at, 'SYSTEM' AS creator_id, 'SYSTEM' AS updator_id FROM DUAL_x000D_  UNION ALL SELECT 'menu.home' AS msg_id, 'en' AS lang_cd, 'HOME' AS msg_view, SYSDATE() AS created_at, SYSDATE() AS updated_at, 'SYSTEM' AS creator_id, 'SYSTEM' AS updator_id FROM DUAL_x000D_  UNION ALL SELECT 'menu.basMgt' AS msg_id, 'en' AS lang_cd, 'Basic Manage' AS msg_view, SYSDATE() AS created_at, SYSDATE() AS updated_at, 'SYSTEM' AS creator_id, 'SYSTEM' AS updator_id FROM DUAL_x000D_  UNION ALL SELECT 'menu.basMgt.codeMgt' AS msg_id, 'en' AS lang_cd, 'Code Manage' AS msg_view, SYSDATE() AS created_at, SYSDATE() AS updated_at, 'SYSTEM' AS creator_id, 'SYSTEM' AS updator_id FROM DUAL_x000D_  UNION ALL SELECT 'menu.operMgt' AS msg_id, 'en' AS lang_cd, 'Operation Manage' AS msg_view, SYSDATE() AS created_at, SYSDATE() AS updated_at, 'SYSTEM' AS creator_id, 'SYSTEM' AS updator_id FROM DUAL_x000D_  UNION ALL SELECT 'menu.operMgt.altBoard' AS msg_id, 'en' AS lang_cd, 'Alert Board' AS msg_view, SYSDATE() AS created_at, SYSDATE() AS updated_at, 'SYSTEM' AS creator_id, 'SYSTEM' AS updator_id FROM DUAL_x000D_  UNION ALL SELECT 'menu.operMgt.roleMgt' AS msg_id, 'en' AS lang_cd, 'Role Group Manage' AS msg_view, SYSDATE() AS created_at, SYSDATE() AS updated_at, 'SYSTEM' AS creator_id, 'SYSTEM' AS updator_id FROM DUAL_x000D_  UNION ALL SELECT 'menu.operMgt.menuMgt' AS msg_id, 'en' AS lang_cd, 'Menu Manage' AS msg_view, SYSDATE() AS created_at, SYSDATE() AS updated_at, 'SYSTEM' AS creator_id, 'SYSTEM' AS updator_id FROM DUAL_x000D_  UNION ALL SELECT 'menu.sysLog' AS msg_id, 'en' AS lang_cd, 'System Log' AS msg_view, SYSDATE() AS created_at, SYSDATE() AS updated_at, 'SYSTEM' AS creator_id, 'SYSTEM' AS updator_id FROM DUAL_x000D_  UNION ALL SELECT 'menu.sysLog.sysCtrl' AS msg_id, 'en' AS lang_cd, 'Server Control' AS msg_view, SYSDATE() AS created_at, SYSDATE() AS updated_at, 'SYSTEM' AS creator_id, 'SYSTEM' AS updator_id FROM DUAL_x000D_; -- </v>
      </c>
    </row>
    <row r="9" spans="1:5" ht="81.75" customHeight="1" x14ac:dyDescent="0.3">
      <c r="A9" s="39" t="s">
        <v>219</v>
      </c>
      <c r="B9" s="4" t="s">
        <v>217</v>
      </c>
      <c r="C9" s="4" t="s">
        <v>252</v>
      </c>
      <c r="D9" s="39" t="str">
        <f ca="1">IF(INDIRECT(B9&amp;"!"&amp;C9) = "", "", INDIRECT(B9&amp;"!"&amp;C9) &amp; CHAR(13)&amp;"; -- ")</f>
        <v xml:space="preserve">_x000D_-- cw_msg_view for [ko]_x000D_INSERT INTO CW_MSG_VIEW (msg_id, lang_cd, msg_view, created_at, updated_at, creator_id, updator_id)_x000D_    SELECT 'menu.main' AS msg_id, 'ko' AS lang_cd, '메뉴' AS msg_view, SYSDATE() AS created_at, SYSDATE() AS updated_at, 'SYSTEM' AS creator_id, 'SYSTEM' AS updator_id FROM DUAL_x000D_  UNION ALL SELECT 'menu.home' AS msg_id, 'ko' AS lang_cd, '홈메뉴' AS msg_view, SYSDATE() AS created_at, SYSDATE() AS updated_at, 'SYSTEM' AS creator_id, 'SYSTEM' AS updator_id FROM DUAL_x000D_  UNION ALL SELECT 'menu.basMgt' AS msg_id, 'ko' AS lang_cd, '기본관리' AS msg_view, SYSDATE() AS created_at, SYSDATE() AS updated_at, 'SYSTEM' AS creator_id, 'SYSTEM' AS updator_id FROM DUAL_x000D_  UNION ALL SELECT 'menu.basMgt.codeMgt' AS msg_id, 'ko' AS lang_cd, '코드관리' AS msg_view, SYSDATE() AS created_at, SYSDATE() AS updated_at, 'SYSTEM' AS creator_id, 'SYSTEM' AS updator_id FROM DUAL_x000D_  UNION ALL SELECT 'menu.operMgt' AS msg_id, 'ko' AS lang_cd, '운영관리' AS msg_view, SYSDATE() AS created_at, SYSDATE() AS updated_at, 'SYSTEM' AS creator_id, 'SYSTEM' AS updator_id FROM DUAL_x000D_  UNION ALL SELECT 'menu.operMgt.altBoard' AS msg_id, 'ko' AS lang_cd, '알림게시판' AS msg_view, SYSDATE() AS created_at, SYSDATE() AS updated_at, 'SYSTEM' AS creator_id, 'SYSTEM' AS updator_id FROM DUAL_x000D_  UNION ALL SELECT 'menu.operMgt.roleMgt' AS msg_id, 'ko' AS lang_cd, '권한그룹관리' AS msg_view, SYSDATE() AS created_at, SYSDATE() AS updated_at, 'SYSTEM' AS creator_id, 'SYSTEM' AS updator_id FROM DUAL_x000D_  UNION ALL SELECT 'menu.operMgt.menuMgt' AS msg_id, 'ko' AS lang_cd, '메뉴관리' AS msg_view, SYSDATE() AS created_at, SYSDATE() AS updated_at, 'SYSTEM' AS creator_id, 'SYSTEM' AS updator_id FROM DUAL_x000D_  UNION ALL SELECT 'menu.sysLog' AS msg_id, 'ko' AS lang_cd, '시스템로그' AS msg_view, SYSDATE() AS created_at, SYSDATE() AS updated_at, 'SYSTEM' AS creator_id, 'SYSTEM' AS updator_id FROM DUAL_x000D_  UNION ALL SELECT 'menu.sysLog.sysCtrl' AS msg_id, 'ko' AS lang_cd, '서버관리' AS msg_view, SYSDATE() AS created_at, SYSDATE() AS updated_at, 'SYSTEM' AS creator_id, 'SYSTEM' AS updator_id FROM DUAL_x000D_; -- </v>
      </c>
    </row>
    <row r="10" spans="1:5" ht="81.75" customHeight="1" x14ac:dyDescent="0.3">
      <c r="A10" s="39" t="s">
        <v>220</v>
      </c>
      <c r="B10" s="4" t="s">
        <v>217</v>
      </c>
      <c r="C10" s="4" t="s">
        <v>170</v>
      </c>
      <c r="D10" s="39" t="str">
        <f ca="1">IF(INDIRECT(B10&amp;"!"&amp;C10) = "", "", INDIRECT(B10&amp;"!"&amp;C10) &amp; CHAR(13)&amp;"; -- ")</f>
        <v/>
      </c>
    </row>
    <row r="11" spans="1:5" ht="81.75" customHeight="1" x14ac:dyDescent="0.3">
      <c r="A11" s="39" t="s">
        <v>221</v>
      </c>
      <c r="B11" s="4" t="s">
        <v>217</v>
      </c>
      <c r="C11" s="4" t="s">
        <v>253</v>
      </c>
      <c r="D11" s="39" t="str">
        <f ca="1">IF(INDIRECT(B11&amp;"!"&amp;C11) = "", "", INDIRECT(B11&amp;"!"&amp;C11) &amp; CHAR(13)&amp;"; -- ")</f>
        <v/>
      </c>
    </row>
    <row r="12" spans="1:5" ht="81.75" customHeight="1" x14ac:dyDescent="0.3">
      <c r="A12" s="39" t="s">
        <v>222</v>
      </c>
      <c r="B12" s="4" t="s">
        <v>217</v>
      </c>
      <c r="C12" s="4" t="s">
        <v>171</v>
      </c>
      <c r="D12" s="39" t="str">
        <f ca="1">IF(INDIRECT(B12&amp;"!"&amp;C12) = "", "", INDIRECT(B12&amp;"!"&amp;C12) &amp; CHAR(13)&amp;"; -- ")</f>
        <v/>
      </c>
    </row>
    <row r="13" spans="1:5" ht="81.75" customHeight="1" x14ac:dyDescent="0.3">
      <c r="A13" s="47" t="s">
        <v>257</v>
      </c>
      <c r="B13" s="48"/>
      <c r="C13" s="49"/>
      <c r="D13" s="42" t="str">
        <f ca="1">CONCATENATE(D14,D15,D16,D17,D18)</f>
        <v xml:space="preserve">_x000D_-- cw_msg_view for [en]_x000D_INSERT INTO CW_MSG_VIEW (msg_id, lang_cd, msg_view, created_at, updated_at, creator_id, updator_id)_x000D_    SELECT 'login.error.user.invalid' AS msg_id, 'en' AS lang_cd, '[{0}] is an unregistered user.' AS msg_view, SYSDATE() AS created_at, SYSDATE() AS updated_at, 'SYSTEM' AS creator_id, 'SYSTEM' AS updator_id FROM DUAL_x000D_  UNION ALL SELECT 'login.error.user.delete' AS msg_id, 'en' AS lang_cd, '[{0}] is deleted user.' AS msg_view, SYSDATE() AS created_at, SYSDATE() AS updated_at, 'SYSTEM' AS creator_id, 'SYSTEM' AS updator_id FROM DUAL_x000D_  UNION ALL SELECT 'login.error.user.lock' AS msg_id, 'en' AS lang_cd, '[{0}] is not allowed to log in.' AS msg_view, SYSDATE() AS created_at, SYSDATE() AS updated_at, 'SYSTEM' AS creator_id, 'SYSTEM' AS updator_id FROM DUAL_x000D_; -- _x000D_-- cw_msg_view for [ko]_x000D_INSERT INTO CW_MSG_VIEW (msg_id, lang_cd, msg_view, created_at, updated_at, creator_id, updator_id)_x000D_    SELECT 'login.error.user.invalid' AS msg_id, 'ko' AS lang_cd, '[{0}]은(는) 등록되지 않은 사용자입니다.' AS msg_view, SYSDATE() AS created_at, SYSDATE() AS updated_at, 'SYSTEM' AS creator_id, 'SYSTEM' AS updator_id FROM DUAL_x000D_  UNION ALL SELECT 'login.error.user.delete' AS msg_id, 'ko' AS lang_cd, '[{0}]은(는) 삭제된 사용자입니다.' AS msg_view, SYSDATE() AS created_at, SYSDATE() AS updated_at, 'SYSTEM' AS creator_id, 'SYSTEM' AS updator_id FROM DUAL_x000D_  UNION ALL SELECT 'login.error.user.lock' AS msg_id, 'ko' AS lang_cd, '[{0}]은(는) 로그인 할 수 없는 사용자입니다.' AS msg_view, SYSDATE() AS created_at, SYSDATE() AS updated_at, 'SYSTEM' AS creator_id, 'SYSTEM' AS updator_id FROM DUAL_x000D_; -- </v>
      </c>
    </row>
    <row r="14" spans="1:5" ht="81.75" customHeight="1" x14ac:dyDescent="0.3">
      <c r="A14" s="39" t="s">
        <v>218</v>
      </c>
      <c r="B14" s="4" t="s">
        <v>217</v>
      </c>
      <c r="C14" s="4" t="s">
        <v>254</v>
      </c>
      <c r="D14" s="39" t="str">
        <f ca="1">IF(INDIRECT(B14&amp;"!"&amp;C14) = "", "", INDIRECT(B14&amp;"!"&amp;C14) &amp; CHAR(13)&amp;"; -- ")</f>
        <v xml:space="preserve">_x000D_-- cw_msg_view for [en]_x000D_INSERT INTO CW_MSG_VIEW (msg_id, lang_cd, msg_view, created_at, updated_at, creator_id, updator_id)_x000D_    SELECT 'login.error.user.invalid' AS msg_id, 'en' AS lang_cd, '[{0}] is an unregistered user.' AS msg_view, SYSDATE() AS created_at, SYSDATE() AS updated_at, 'SYSTEM' AS creator_id, 'SYSTEM' AS updator_id FROM DUAL_x000D_  UNION ALL SELECT 'login.error.user.delete' AS msg_id, 'en' AS lang_cd, '[{0}] is deleted user.' AS msg_view, SYSDATE() AS created_at, SYSDATE() AS updated_at, 'SYSTEM' AS creator_id, 'SYSTEM' AS updator_id FROM DUAL_x000D_  UNION ALL SELECT 'login.error.user.lock' AS msg_id, 'en' AS lang_cd, '[{0}] is not allowed to log in.' AS msg_view, SYSDATE() AS created_at, SYSDATE() AS updated_at, 'SYSTEM' AS creator_id, 'SYSTEM' AS updator_id FROM DUAL_x000D_; -- </v>
      </c>
    </row>
    <row r="15" spans="1:5" ht="81.75" customHeight="1" x14ac:dyDescent="0.3">
      <c r="A15" s="39" t="s">
        <v>219</v>
      </c>
      <c r="B15" s="4" t="s">
        <v>217</v>
      </c>
      <c r="C15" s="4" t="s">
        <v>172</v>
      </c>
      <c r="D15" s="39" t="str">
        <f ca="1">IF(INDIRECT(B15&amp;"!"&amp;C15) = "", "", INDIRECT(B15&amp;"!"&amp;C15) &amp; CHAR(13)&amp;"; -- ")</f>
        <v xml:space="preserve">_x000D_-- cw_msg_view for [ko]_x000D_INSERT INTO CW_MSG_VIEW (msg_id, lang_cd, msg_view, created_at, updated_at, creator_id, updator_id)_x000D_    SELECT 'login.error.user.invalid' AS msg_id, 'ko' AS lang_cd, '[{0}]은(는) 등록되지 않은 사용자입니다.' AS msg_view, SYSDATE() AS created_at, SYSDATE() AS updated_at, 'SYSTEM' AS creator_id, 'SYSTEM' AS updator_id FROM DUAL_x000D_  UNION ALL SELECT 'login.error.user.delete' AS msg_id, 'ko' AS lang_cd, '[{0}]은(는) 삭제된 사용자입니다.' AS msg_view, SYSDATE() AS created_at, SYSDATE() AS updated_at, 'SYSTEM' AS creator_id, 'SYSTEM' AS updator_id FROM DUAL_x000D_  UNION ALL SELECT 'login.error.user.lock' AS msg_id, 'ko' AS lang_cd, '[{0}]은(는) 로그인 할 수 없는 사용자입니다.' AS msg_view, SYSDATE() AS created_at, SYSDATE() AS updated_at, 'SYSTEM' AS creator_id, 'SYSTEM' AS updator_id FROM DUAL_x000D_; -- </v>
      </c>
    </row>
    <row r="16" spans="1:5" ht="81.75" customHeight="1" x14ac:dyDescent="0.3">
      <c r="A16" s="39" t="s">
        <v>220</v>
      </c>
      <c r="B16" s="4" t="s">
        <v>217</v>
      </c>
      <c r="C16" s="4" t="s">
        <v>255</v>
      </c>
      <c r="D16" s="39" t="str">
        <f ca="1">IF(INDIRECT(B16&amp;"!"&amp;C16) = "", "", INDIRECT(B16&amp;"!"&amp;C16) &amp; CHAR(13)&amp;"; -- ")</f>
        <v/>
      </c>
    </row>
    <row r="17" spans="1:4" ht="81.75" customHeight="1" x14ac:dyDescent="0.3">
      <c r="A17" s="39" t="s">
        <v>221</v>
      </c>
      <c r="B17" s="4" t="s">
        <v>217</v>
      </c>
      <c r="C17" s="4" t="s">
        <v>173</v>
      </c>
      <c r="D17" s="39" t="str">
        <f ca="1">IF(INDIRECT(B17&amp;"!"&amp;C17) = "", "", INDIRECT(B17&amp;"!"&amp;C17) &amp; CHAR(13)&amp;"; -- ")</f>
        <v/>
      </c>
    </row>
    <row r="18" spans="1:4" ht="81.75" customHeight="1" x14ac:dyDescent="0.3">
      <c r="A18" s="39" t="s">
        <v>222</v>
      </c>
      <c r="B18" s="4" t="s">
        <v>217</v>
      </c>
      <c r="C18" s="4" t="s">
        <v>256</v>
      </c>
      <c r="D18" s="39" t="str">
        <f ca="1">IF(INDIRECT(B18&amp;"!"&amp;C18) = "", "", INDIRECT(B18&amp;"!"&amp;C18) &amp; CHAR(13)&amp;"; -- ")</f>
        <v/>
      </c>
    </row>
    <row r="19" spans="1:4" ht="81.75" customHeight="1" x14ac:dyDescent="0.3">
      <c r="A19" s="46" t="s">
        <v>176</v>
      </c>
      <c r="B19" s="46"/>
      <c r="C19" s="46"/>
      <c r="D19" s="42" t="str">
        <f ca="1">CONCATENATE(D20,D21,,D22,D23,D24,D25,D26,D27,D28,D29,D30,D31,D32,D33,D34,D35)</f>
        <v xml:space="preserve">
_x000D_INSERT INTO cw_menu_view(role_id, view_id, up_view_id, is_lock, menu_cd, menu_id, menu_seq, dupl_yn, msg_id, created_at, updated_at, creator_id, updator_id)_x000D_ -- admin 권한메뉴(모든메뉴삽입되며, 추가메뉴)_x000D_    SELECT 'admin'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'admin'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'admin'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'admin'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UNION ALL SELECT 'admin'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'admin'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
_x000D_INSERT INTO cw_menu_view(role_id, view_id, up_view_id, is_lock, menu_cd, menu_id, menu_seq, dupl_yn, msg_id, created_at, updated_at, creator_id, updator_id)_x000D_ -- role_admin 권한메뉴_x000D_    SELECT 'role_admin'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'role_admin'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'role_admin'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'role_admin'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UNION ALL SELECT 'role_admin'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'role_admin'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'role_admin'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
_x000D_INSERT INTO cw_menu_view(role_id, view_id, up_view_id, is_lock, menu_cd, menu_id, menu_seq, dupl_yn, msg_id, created_at, updated_at, creator_id, updator_id)_x000D_ -- role_factory01 권한메뉴_x000D_    SELECT 'role_factory01'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'role_factory01'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'role_factory01'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'role_factory01'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'role_factory01'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'role_factory01'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
_x000D_INSERT INTO cw_menu_view(role_id, view_id, up_view_id, is_lock, menu_cd, menu_id, menu_seq, dupl_yn, msg_id, created_at, updated_at, creator_id, updator_id)_x000D_ -- role_factory02 권한메뉴_x000D_    SELECT 'role_factory02' as role_id, '000' as view_id, NULL as up_view_id, FALSE as is_lock, 'M' as menu_cd, 'main' as menu_id, 1 as menu_seq, '' as dupl_yn, 'menu.main' as msg_id, SYSDATE() AS created_at, SYSDATE() AS updated_at, 'SYSTEM' AS creator_id, 'SYSTEM' AS updator_id FROM DUAL_x000D_    SELECT 'role_factory02'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  SELECT 'role_factory02' as role_id, '002' as view_id, '000' as up_view_id, FALSE as is_lock, 'M' as menu_cd, NULL as menu_id, 1 as menu_seq, '' as dupl_yn, 'menu.basMgt' as msg_id, SYSDATE() AS created_at, SYSDATE() AS updated_at, 'SYSTEM' AS creator_id, 'SYSTEM' AS updator_id FROM DUAL_x000D_    SELECT 'role_factory02'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  SELECT 'role_factory02' as role_id, '004' as view_id, '000' as up_view_id, FALSE as is_lock, 'M' as menu_cd, NULL as menu_id, 1 as menu_seq, '' as dupl_yn, 'menu.operMgt' as msg_id, SYSDATE() AS created_at, SYSDATE() AS updated_at, 'SYSTEM' AS creator_id, 'SYSTEM' AS updator_id FROM DUAL_x000D_    SELECT 'role_factory02'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  SELECT 'role_factory02'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DUAL_x000D_; -- 
_x000D_INSERT INTO cw_menu_view(role_id, view_id, up_view_id, is_lock, menu_cd, menu_id, menu_seq, dupl_yn, msg_id, created_at, updated_at, creator_id, updator_id)_x000D_ -- role_office01 권한메뉴_x000D_    SELECT 'role_office01'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'role_office01'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'role_office01'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'role_office01'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'role_office01'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'role_office01'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DUAL_x000D_; -- 
_x000D_INSERT INTO cw_menu_view(role_id, view_id, up_view_id, is_lock, menu_cd, menu_id, menu_seq, dupl_yn, msg_id, created_at, updated_at, creator_id, updator_id)_x000D_ -- role_head_office 권한메뉴_x000D_    SELECT 'role_head_office'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'role_head_office'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'role_head_office'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'role_head_office'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'role_head_office'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'role_head_office'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
_x000D_INSERT INTO cw_menu_view(role_id, view_id, up_view_id, is_lock, menu_cd, menu_id, menu_seq, dupl_yn, msg_id, created_at, updated_at, creator_id, updator_id)_x000D_ -- role_bas_user 권한메뉴_x000D_    SELECT 'role_bas_user'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'role_bas_user'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'role_bas_user'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'role_bas_user'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'role_bas_user'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'role_bas_user'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DUAL_x000D_; -- 
_x000D_INSERT INTO cw_menu_view(role_id, view_id, up_view_id, is_lock, menu_cd, menu_id, menu_seq, dupl_yn, msg_id, created_at, updated_at, creator_id, updator_id)_x000D_ -- role_guest 권한메뉴_x000D_    SELECT 'role_guest'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'role_guest'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'role_guest'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'role_guest'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'role_guest'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'role_guest'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DUAL_x000D_; -- </v>
      </c>
    </row>
    <row r="20" spans="1:4" ht="81.75" customHeight="1" x14ac:dyDescent="0.3">
      <c r="A20" s="39" t="s">
        <v>164</v>
      </c>
      <c r="B20" s="4" t="s">
        <v>99</v>
      </c>
      <c r="C20" s="4" t="s">
        <v>163</v>
      </c>
      <c r="D20" s="39" t="str">
        <f ca="1">CHAR(10) &amp; CHAR(13) &amp; "INSERT INTO " &amp; B20 &amp; "(role_id, view_id, up_view_id, is_lock, menu_cd, menu_id, menu_seq, dupl_yn, msg_id, created_at, updated_at, creator_id, updator_id)"&amp;CHAR(13)&amp; INDIRECT(B20&amp;"!"&amp;C20) &amp;CHAR(13)&amp;"; -- "</f>
        <v xml:space="preserve">
_x000D_INSERT INTO cw_menu_view(role_id, view_id, up_view_id, is_lock, menu_cd, menu_id, menu_seq, dupl_yn, msg_id, created_at, updated_at, creator_id, updator_id)_x000D_ -- admin 권한메뉴(모든메뉴삽입되며, 추가메뉴)_x000D_    SELECT 'admin'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'admin'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'admin'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'admin'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UNION ALL SELECT 'admin'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'admin'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</v>
      </c>
    </row>
    <row r="21" spans="1:4" ht="81.75" customHeight="1" x14ac:dyDescent="0.3">
      <c r="A21" s="39" t="s">
        <v>169</v>
      </c>
      <c r="B21" s="4" t="s">
        <v>99</v>
      </c>
      <c r="C21" s="4" t="s">
        <v>252</v>
      </c>
      <c r="D21" s="39" t="str">
        <f ca="1">IF(INDIRECT(B21&amp;"!"&amp;C21)="","",CHAR(10) &amp; CHAR(13) &amp; "INSERT INTO " &amp; B21 &amp; "(role_id, view_id, up_view_id, is_lock, menu_cd, menu_id, menu_seq, dupl_yn, msg_id, created_at, updated_at, creator_id, updator_id)"&amp;CHAR(13)&amp; INDIRECT(B21&amp;"!"&amp;C21) &amp;CHAR(13)&amp;"; -- ")</f>
        <v xml:space="preserve">
_x000D_INSERT INTO cw_menu_view(role_id, view_id, up_view_id, is_lock, menu_cd, menu_id, menu_seq, dupl_yn, msg_id, created_at, updated_at, creator_id, updator_id)_x000D_ -- role_admin 권한메뉴_x000D_    SELECT 'role_admin'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'role_admin'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'role_admin'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'role_admin'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UNION ALL SELECT 'role_admin'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'role_admin'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'role_admin'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</v>
      </c>
    </row>
    <row r="22" spans="1:4" ht="81.75" customHeight="1" x14ac:dyDescent="0.3">
      <c r="A22" s="39" t="s">
        <v>169</v>
      </c>
      <c r="B22" s="4" t="s">
        <v>99</v>
      </c>
      <c r="C22" s="4" t="s">
        <v>253</v>
      </c>
      <c r="D22" s="39" t="str">
        <f ca="1">IF(INDIRECT(B22&amp;"!"&amp;C22)="","",CHAR(10) &amp; CHAR(13) &amp; "INSERT INTO " &amp; B22 &amp; "(role_id, view_id, up_view_id, is_lock, menu_cd, menu_id, menu_seq, dupl_yn, msg_id, created_at, updated_at, creator_id, updator_id)"&amp;CHAR(13)&amp; INDIRECT(B22&amp;"!"&amp;C22) &amp;CHAR(13)&amp;"; -- ")</f>
        <v xml:space="preserve">
_x000D_INSERT INTO cw_menu_view(role_id, view_id, up_view_id, is_lock, menu_cd, menu_id, menu_seq, dupl_yn, msg_id, created_at, updated_at, creator_id, updator_id)_x000D_ -- role_factory01 권한메뉴_x000D_    SELECT 'role_factory01'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'role_factory01'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'role_factory01'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'role_factory01'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'role_factory01'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'role_factory01'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</v>
      </c>
    </row>
    <row r="23" spans="1:4" ht="81.75" customHeight="1" x14ac:dyDescent="0.3">
      <c r="A23" s="39" t="s">
        <v>169</v>
      </c>
      <c r="B23" s="4" t="s">
        <v>99</v>
      </c>
      <c r="C23" s="4" t="s">
        <v>271</v>
      </c>
      <c r="D23" s="39" t="str">
        <f ca="1">IF(INDIRECT(B23&amp;"!"&amp;C23)="","",CHAR(10) &amp; CHAR(13) &amp; "INSERT INTO " &amp; B23 &amp; "(role_id, view_id, up_view_id, is_lock, menu_cd, menu_id, menu_seq, dupl_yn, msg_id, created_at, updated_at, creator_id, updator_id)"&amp;CHAR(13)&amp; INDIRECT(B23&amp;"!"&amp;C23) &amp;CHAR(13)&amp;"; -- ")</f>
        <v xml:space="preserve">
_x000D_INSERT INTO cw_menu_view(role_id, view_id, up_view_id, is_lock, menu_cd, menu_id, menu_seq, dupl_yn, msg_id, created_at, updated_at, creator_id, updator_id)_x000D_ -- role_factory02 권한메뉴_x000D_    SELECT 'role_factory02' as role_id, '000' as view_id, NULL as up_view_id, FALSE as is_lock, 'M' as menu_cd, 'main' as menu_id, 1 as menu_seq, '' as dupl_yn, 'menu.main' as msg_id, SYSDATE() AS created_at, SYSDATE() AS updated_at, 'SYSTEM' AS creator_id, 'SYSTEM' AS updator_id FROM DUAL_x000D_    SELECT 'role_factory02'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  SELECT 'role_factory02' as role_id, '002' as view_id, '000' as up_view_id, FALSE as is_lock, 'M' as menu_cd, NULL as menu_id, 1 as menu_seq, '' as dupl_yn, 'menu.basMgt' as msg_id, SYSDATE() AS created_at, SYSDATE() AS updated_at, 'SYSTEM' AS creator_id, 'SYSTEM' AS updator_id FROM DUAL_x000D_    SELECT 'role_factory02'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  SELECT 'role_factory02' as role_id, '004' as view_id, '000' as up_view_id, FALSE as is_lock, 'M' as menu_cd, NULL as menu_id, 1 as menu_seq, '' as dupl_yn, 'menu.operMgt' as msg_id, SYSDATE() AS created_at, SYSDATE() AS updated_at, 'SYSTEM' AS creator_id, 'SYSTEM' AS updator_id FROM DUAL_x000D_    SELECT 'role_factory02'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  SELECT 'role_factory02'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DUAL_x000D_; -- </v>
      </c>
    </row>
    <row r="24" spans="1:4" ht="81.75" customHeight="1" x14ac:dyDescent="0.3">
      <c r="A24" s="39" t="s">
        <v>169</v>
      </c>
      <c r="B24" s="4" t="s">
        <v>99</v>
      </c>
      <c r="C24" s="4" t="s">
        <v>272</v>
      </c>
      <c r="D24" s="39" t="str">
        <f ca="1">IF(INDIRECT(B24&amp;"!"&amp;C24)="","",CHAR(10) &amp; CHAR(13) &amp; "INSERT INTO " &amp; B24 &amp; "(role_id, view_id, up_view_id, is_lock, menu_cd, menu_id, menu_seq, dupl_yn, msg_id, created_at, updated_at, creator_id, updator_id)"&amp;CHAR(13)&amp; INDIRECT(B24&amp;"!"&amp;C24) &amp;CHAR(13)&amp;"; -- ")</f>
        <v xml:space="preserve">
_x000D_INSERT INTO cw_menu_view(role_id, view_id, up_view_id, is_lock, menu_cd, menu_id, menu_seq, dupl_yn, msg_id, created_at, updated_at, creator_id, updator_id)_x000D_ -- role_office01 권한메뉴_x000D_    SELECT 'role_office01'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'role_office01'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'role_office01'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'role_office01'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'role_office01'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'role_office01'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DUAL_x000D_; -- </v>
      </c>
    </row>
    <row r="25" spans="1:4" ht="81.75" customHeight="1" x14ac:dyDescent="0.3">
      <c r="A25" s="39" t="s">
        <v>169</v>
      </c>
      <c r="B25" s="4" t="s">
        <v>99</v>
      </c>
      <c r="C25" s="4" t="s">
        <v>273</v>
      </c>
      <c r="D25" s="39" t="str">
        <f ca="1">IF(INDIRECT(B25&amp;"!"&amp;C25)="","",CHAR(10) &amp; CHAR(13) &amp; "INSERT INTO " &amp; B25 &amp; "(role_id, view_id, up_view_id, is_lock, menu_cd, menu_id, menu_seq, dupl_yn, msg_id, created_at, updated_at, creator_id, updator_id)"&amp;CHAR(13)&amp; INDIRECT(B25&amp;"!"&amp;C25) &amp;CHAR(13)&amp;"; -- ")</f>
        <v xml:space="preserve">
_x000D_INSERT INTO cw_menu_view(role_id, view_id, up_view_id, is_lock, menu_cd, menu_id, menu_seq, dupl_yn, msg_id, created_at, updated_at, creator_id, updator_id)_x000D_ -- role_head_office 권한메뉴_x000D_    SELECT 'role_head_office'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'role_head_office'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'role_head_office'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'role_head_office'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'role_head_office'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'role_head_office'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DUAL_x000D_; -- </v>
      </c>
    </row>
    <row r="26" spans="1:4" ht="81.75" customHeight="1" x14ac:dyDescent="0.3">
      <c r="A26" s="39" t="s">
        <v>169</v>
      </c>
      <c r="B26" s="4" t="s">
        <v>99</v>
      </c>
      <c r="C26" s="4" t="s">
        <v>274</v>
      </c>
      <c r="D26" s="39" t="str">
        <f ca="1">IF(INDIRECT(B26&amp;"!"&amp;C26)="","",CHAR(10) &amp; CHAR(13) &amp; "INSERT INTO " &amp; B26 &amp; "(role_id, view_id, up_view_id, is_lock, menu_cd, menu_id, menu_seq, dupl_yn, msg_id, created_at, updated_at, creator_id, updator_id)"&amp;CHAR(13)&amp; INDIRECT(B26&amp;"!"&amp;C26) &amp;CHAR(13)&amp;"; -- ")</f>
        <v xml:space="preserve">
_x000D_INSERT INTO cw_menu_view(role_id, view_id, up_view_id, is_lock, menu_cd, menu_id, menu_seq, dupl_yn, msg_id, created_at, updated_at, creator_id, updator_id)_x000D_ -- role_bas_user 권한메뉴_x000D_    SELECT 'role_bas_user'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'role_bas_user'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'role_bas_user'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'role_bas_user'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'role_bas_user'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'role_bas_user'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DUAL_x000D_; -- </v>
      </c>
    </row>
    <row r="27" spans="1:4" ht="81.75" customHeight="1" x14ac:dyDescent="0.3">
      <c r="A27" s="39" t="s">
        <v>169</v>
      </c>
      <c r="B27" s="4" t="s">
        <v>99</v>
      </c>
      <c r="C27" s="4" t="s">
        <v>275</v>
      </c>
      <c r="D27" s="39" t="str">
        <f ca="1">IF(INDIRECT(B27&amp;"!"&amp;C27)="","",CHAR(10) &amp; CHAR(13) &amp; "INSERT INTO " &amp; B27 &amp; "(role_id, view_id, up_view_id, is_lock, menu_cd, menu_id, menu_seq, dupl_yn, msg_id, created_at, updated_at, creator_id, updator_id)"&amp;CHAR(13)&amp; INDIRECT(B27&amp;"!"&amp;C27) &amp;CHAR(13)&amp;"; -- ")</f>
        <v xml:space="preserve">
_x000D_INSERT INTO cw_menu_view(role_id, view_id, up_view_id, is_lock, menu_cd, menu_id, menu_seq, dupl_yn, msg_id, created_at, updated_at, creator_id, updator_id)_x000D_ -- role_guest 권한메뉴_x000D_    SELECT 'role_guest'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'role_guest'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'role_guest'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'role_guest'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'role_guest'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'role_guest'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DUAL_x000D_; -- </v>
      </c>
    </row>
    <row r="28" spans="1:4" ht="81.75" customHeight="1" x14ac:dyDescent="0.3">
      <c r="A28" s="39" t="s">
        <v>169</v>
      </c>
      <c r="B28" s="4" t="s">
        <v>99</v>
      </c>
      <c r="C28" s="4" t="s">
        <v>276</v>
      </c>
      <c r="D28" s="39" t="str">
        <f ca="1">IF(INDIRECT(B28&amp;"!"&amp;C28)="","",CHAR(10) &amp; CHAR(13) &amp; "INSERT INTO " &amp; B28 &amp; "(role_id, view_id, up_view_id, is_lock, menu_cd, menu_id, menu_seq, dupl_yn, msg_id, created_at, updated_at, creator_id, updator_id)"&amp;CHAR(13)&amp; INDIRECT(B28&amp;"!"&amp;C28) &amp;CHAR(13)&amp;"; -- ")</f>
        <v/>
      </c>
    </row>
    <row r="29" spans="1:4" ht="81.75" customHeight="1" x14ac:dyDescent="0.3">
      <c r="A29" s="39" t="s">
        <v>169</v>
      </c>
      <c r="B29" s="4" t="s">
        <v>99</v>
      </c>
      <c r="C29" s="4" t="s">
        <v>254</v>
      </c>
      <c r="D29" s="39" t="str">
        <f ca="1">IF(INDIRECT(B29&amp;"!"&amp;C29)="","",CHAR(10) &amp; CHAR(13) &amp; "INSERT INTO " &amp; B29 &amp; "(role_id, view_id, up_view_id, is_lock, menu_cd, menu_id, menu_seq, dupl_yn, msg_id, created_at, updated_at, creator_id, updator_id)"&amp;CHAR(13)&amp; INDIRECT(B29&amp;"!"&amp;C29) &amp;CHAR(13)&amp;"; -- ")</f>
        <v/>
      </c>
    </row>
    <row r="30" spans="1:4" ht="81.75" customHeight="1" x14ac:dyDescent="0.3">
      <c r="A30" s="39" t="s">
        <v>169</v>
      </c>
      <c r="B30" s="4" t="s">
        <v>99</v>
      </c>
      <c r="C30" s="4" t="s">
        <v>255</v>
      </c>
      <c r="D30" s="39" t="str">
        <f ca="1">IF(INDIRECT(B30&amp;"!"&amp;C30)="","",CHAR(10) &amp; CHAR(13) &amp; "INSERT INTO " &amp; B30 &amp; "(role_id, view_id, up_view_id, is_lock, menu_cd, menu_id, menu_seq, dupl_yn, msg_id, created_at, updated_at, creator_id, updator_id)"&amp;CHAR(13)&amp; INDIRECT(B30&amp;"!"&amp;C30) &amp;CHAR(13)&amp;"; -- ")</f>
        <v/>
      </c>
    </row>
    <row r="31" spans="1:4" ht="81.75" customHeight="1" x14ac:dyDescent="0.3">
      <c r="A31" s="39" t="s">
        <v>169</v>
      </c>
      <c r="B31" s="4" t="s">
        <v>99</v>
      </c>
      <c r="C31" s="4" t="s">
        <v>256</v>
      </c>
      <c r="D31" s="39" t="str">
        <f ca="1">IF(INDIRECT(B31&amp;"!"&amp;C31)="","",CHAR(10) &amp; CHAR(13) &amp; "INSERT INTO " &amp; B31 &amp; "(role_id, view_id, up_view_id, is_lock, menu_cd, menu_id, menu_seq, dupl_yn, msg_id, created_at, updated_at, creator_id, updator_id)"&amp;CHAR(13)&amp; INDIRECT(B31&amp;"!"&amp;C31) &amp;CHAR(13)&amp;"; -- ")</f>
        <v/>
      </c>
    </row>
    <row r="32" spans="1:4" ht="81.75" customHeight="1" x14ac:dyDescent="0.3">
      <c r="A32" s="39" t="s">
        <v>169</v>
      </c>
      <c r="B32" s="4" t="s">
        <v>99</v>
      </c>
      <c r="C32" s="4" t="s">
        <v>277</v>
      </c>
      <c r="D32" s="39" t="str">
        <f ca="1">IF(INDIRECT(B32&amp;"!"&amp;C32)="","",CHAR(10) &amp; CHAR(13) &amp; "INSERT INTO " &amp; B32 &amp; "(role_id, view_id, up_view_id, is_lock, menu_cd, menu_id, menu_seq, dupl_yn, msg_id, created_at, updated_at, creator_id, updator_id)"&amp;CHAR(13)&amp; INDIRECT(B32&amp;"!"&amp;C32) &amp;CHAR(13)&amp;"; -- ")</f>
        <v/>
      </c>
    </row>
    <row r="33" spans="1:4" ht="81.75" customHeight="1" x14ac:dyDescent="0.3">
      <c r="A33" s="39" t="s">
        <v>169</v>
      </c>
      <c r="B33" s="4" t="s">
        <v>99</v>
      </c>
      <c r="C33" s="4" t="s">
        <v>278</v>
      </c>
      <c r="D33" s="39" t="str">
        <f ca="1">IF(INDIRECT(B33&amp;"!"&amp;C33)="","",CHAR(10) &amp; CHAR(13) &amp; "INSERT INTO " &amp; B33 &amp; "(role_id, view_id, up_view_id, is_lock, menu_cd, menu_id, menu_seq, dupl_yn, msg_id, created_at, updated_at, creator_id, updator_id)"&amp;CHAR(13)&amp; INDIRECT(B33&amp;"!"&amp;C33) &amp;CHAR(13)&amp;"; -- ")</f>
        <v/>
      </c>
    </row>
    <row r="34" spans="1:4" ht="81.75" customHeight="1" x14ac:dyDescent="0.3">
      <c r="A34" s="39" t="s">
        <v>169</v>
      </c>
      <c r="B34" s="4" t="s">
        <v>99</v>
      </c>
      <c r="C34" s="4" t="s">
        <v>279</v>
      </c>
      <c r="D34" s="39" t="str">
        <f ca="1">IF(INDIRECT(B34&amp;"!"&amp;C34)="","",CHAR(10) &amp; CHAR(13) &amp; "INSERT INTO " &amp; B34 &amp; "(role_id, view_id, up_view_id, is_lock, menu_cd, menu_id, menu_seq, dupl_yn, msg_id, created_at, updated_at, creator_id, updator_id)"&amp;CHAR(13)&amp; INDIRECT(B34&amp;"!"&amp;C34) &amp;CHAR(13)&amp;"; -- ")</f>
        <v/>
      </c>
    </row>
    <row r="35" spans="1:4" ht="81.75" customHeight="1" x14ac:dyDescent="0.3">
      <c r="A35" s="39" t="s">
        <v>169</v>
      </c>
      <c r="B35" s="4" t="s">
        <v>99</v>
      </c>
      <c r="C35" s="4" t="s">
        <v>280</v>
      </c>
      <c r="D35" s="39" t="str">
        <f ca="1">IF(INDIRECT(B35&amp;"!"&amp;C35)="","",CHAR(10) &amp; CHAR(13) &amp; "INSERT INTO " &amp; B35 &amp; "(role_id, view_id, up_view_id, is_lock, menu_cd, menu_id, menu_seq, dupl_yn, msg_id, created_at, updated_at, creator_id, updator_id)"&amp;CHAR(13)&amp; INDIRECT(B35&amp;"!"&amp;C35) &amp;CHAR(13)&amp;"; -- ")</f>
        <v/>
      </c>
    </row>
    <row r="36" spans="1:4" ht="81.75" customHeight="1" x14ac:dyDescent="0.3">
      <c r="A36" s="39"/>
      <c r="B36" s="4"/>
      <c r="C36" s="4"/>
      <c r="D36" s="4"/>
    </row>
    <row r="37" spans="1:4" ht="81.75" customHeight="1" x14ac:dyDescent="0.3">
      <c r="A37" s="39"/>
      <c r="B37" s="4"/>
      <c r="C37" s="4"/>
      <c r="D37" s="4"/>
    </row>
    <row r="38" spans="1:4" ht="81.75" customHeight="1" x14ac:dyDescent="0.3">
      <c r="A38" s="39"/>
      <c r="B38" s="4"/>
      <c r="C38" s="4"/>
      <c r="D38" s="4"/>
    </row>
    <row r="39" spans="1:4" ht="81.75" customHeight="1" x14ac:dyDescent="0.3">
      <c r="A39" s="39"/>
      <c r="B39" s="4"/>
      <c r="C39" s="4"/>
      <c r="D39" s="4"/>
    </row>
    <row r="40" spans="1:4" ht="81.75" customHeight="1" x14ac:dyDescent="0.3">
      <c r="A40" s="39"/>
      <c r="B40" s="4"/>
      <c r="C40" s="4"/>
      <c r="D40" s="4"/>
    </row>
    <row r="41" spans="1:4" ht="81.75" customHeight="1" x14ac:dyDescent="0.3">
      <c r="A41" s="39"/>
      <c r="B41" s="4"/>
      <c r="C41" s="4"/>
      <c r="D41" s="4"/>
    </row>
    <row r="42" spans="1:4" ht="81.75" customHeight="1" x14ac:dyDescent="0.3">
      <c r="A42" s="39"/>
      <c r="B42" s="4"/>
      <c r="C42" s="4"/>
      <c r="D42" s="4"/>
    </row>
    <row r="43" spans="1:4" ht="81.75" customHeight="1" x14ac:dyDescent="0.3">
      <c r="A43" s="39"/>
      <c r="B43" s="4"/>
      <c r="C43" s="4"/>
      <c r="D43" s="4"/>
    </row>
    <row r="44" spans="1:4" ht="81.75" customHeight="1" x14ac:dyDescent="0.3">
      <c r="A44" s="39"/>
      <c r="B44" s="4"/>
      <c r="C44" s="4"/>
      <c r="D44" s="4"/>
    </row>
    <row r="45" spans="1:4" ht="81.75" customHeight="1" x14ac:dyDescent="0.3">
      <c r="A45" s="39"/>
      <c r="B45" s="4"/>
      <c r="C45" s="4"/>
      <c r="D45" s="4"/>
    </row>
    <row r="46" spans="1:4" ht="81.75" customHeight="1" x14ac:dyDescent="0.3">
      <c r="A46" s="39"/>
      <c r="B46" s="4"/>
      <c r="C46" s="4"/>
      <c r="D46" s="4"/>
    </row>
    <row r="47" spans="1:4" ht="81.75" customHeight="1" x14ac:dyDescent="0.3">
      <c r="A47" s="39"/>
      <c r="B47" s="4"/>
      <c r="C47" s="4"/>
      <c r="D47" s="4"/>
    </row>
    <row r="48" spans="1:4" ht="81.75" customHeight="1" x14ac:dyDescent="0.3">
      <c r="A48" s="39"/>
      <c r="B48" s="4"/>
      <c r="C48" s="4"/>
      <c r="D48" s="4"/>
    </row>
  </sheetData>
  <mergeCells count="3">
    <mergeCell ref="A19:C19"/>
    <mergeCell ref="A7:C7"/>
    <mergeCell ref="A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>
      <selection activeCell="B3" sqref="B3:B4"/>
    </sheetView>
  </sheetViews>
  <sheetFormatPr defaultRowHeight="16.5" x14ac:dyDescent="0.3"/>
  <cols>
    <col min="1" max="1" width="8.375" bestFit="1" customWidth="1"/>
    <col min="2" max="2" width="29.625" customWidth="1"/>
    <col min="3" max="3" width="32.625" bestFit="1" customWidth="1"/>
    <col min="4" max="4" width="24.375" bestFit="1" customWidth="1"/>
    <col min="6" max="6" width="35.125" customWidth="1"/>
  </cols>
  <sheetData>
    <row r="1" spans="1:6" x14ac:dyDescent="0.3">
      <c r="A1" s="3" t="s">
        <v>15</v>
      </c>
      <c r="B1" s="3" t="s">
        <v>0</v>
      </c>
      <c r="C1" s="3" t="s">
        <v>2</v>
      </c>
      <c r="D1" s="3" t="s">
        <v>1</v>
      </c>
      <c r="E1" s="8"/>
      <c r="F1" s="7" t="str">
        <f>CHAR(10)&amp;CHAR(13)&amp;CONCATENATE(F2,F3,F4,F5,F6,F7,F8,F9,F10)</f>
        <v xml:space="preserve">
_x000D_    SELECT 'auth.home' AS auth_id, SYSDATE() AS created_at, SYSDATE() AS updated_at, 'SYSTEM' AS creator_id, 'SYSTEM' AS updator_id, '/form/home' AS req_svc_uri, 'HOME' AS DESCRIPTION FROM DUAL
  UNION ALL SELECT 'auth.basMgt.codeMgt.bas' AS auth_id, SYSDATE() AS created_at, SYSDATE() AS updated_at, 'SYSTEM' AS creator_id, 'SYSTEM' AS updator_id, '/form/basMgt/codeMgt' AS req_svc_uri, '공통코드조회' AS DESCRIPTION FROM DUAL
  UNION ALL SELECT 'auth.basMgt.codeMgt.cud' AS auth_id, SYSDATE() AS created_at, SYSDATE() AS updated_at, 'SYSTEM' AS creator_id, 'SYSTEM' AS updator_id, '/form/basMgt/codeMgt/setCode' AS req_svc_uri, '공통코드 생성/수정/삭제' AS DESCRIPTION FROM DUAL
  UNION ALL SELECT 'auth.operMgt.altBoard.bas' AS auth_id, SYSDATE() AS created_at, SYSDATE() AS updated_at, 'SYSTEM' AS creator_id, 'SYSTEM' AS updator_id, '/form/operMgt/altBoard' AS req_svc_uri, '게시판 글 조회' AS DESCRIPTION FROM DUAL
  UNION ALL SELECT 'auth.operMgt.altBoard.cud' AS auth_id, SYSDATE() AS created_at, SYSDATE() AS updated_at, 'SYSTEM' AS creator_id, 'SYSTEM' AS updator_id, '/form/operMgt/altBoard/setBoard' AS req_svc_uri, '게시판 글 생성/수정/삭제' AS DESCRIPTION FROM DUAL
  UNION ALL SELECT 'auth.sysMgt.roleMgt.bas' AS auth_id, SYSDATE() AS created_at, SYSDATE() AS updated_at, 'SYSTEM' AS creator_id, 'SYSTEM' AS updator_id, '/form/sysMgt/roleMgt' AS req_svc_uri, '권한그룹관리' AS DESCRIPTION FROM DUAL
  UNION ALL SELECT 'auth.sysMgt.menuMgt.bas' AS auth_id, SYSDATE() AS created_at, SYSDATE() AS updated_at, 'SYSTEM' AS creator_id, 'SYSTEM' AS updator_id, '/form/sysMgt/menuMgt' AS req_svc_uri, '메뉴관리' AS DESCRIPTION FROM DUAL
  UNION ALL SELECT 'auth.sysLog.sysCtrl.bas' AS auth_id, SYSDATE() AS created_at, SYSDATE() AS updated_at, 'SYSTEM' AS creator_id, 'SYSTEM' AS updator_id, '/form/sysLog/sysCtrl' AS req_svc_uri, '운영시스템서버FS조회' AS DESCRIPTION FROM DUAL
  UNION ALL SELECT 'auth.sysLog.sysCtrl.download' AS auth_id, SYSDATE() AS created_at, SYSDATE() AS updated_at, 'SYSTEM' AS creator_id, 'SYSTEM' AS updator_id, '/form/sysLog/sysCtrl/delete' AS req_svc_uri, '운영시스템서버FS 삭제' AS DESCRIPTION FROM DUAL
</v>
      </c>
    </row>
    <row r="2" spans="1:6" x14ac:dyDescent="0.3">
      <c r="A2" s="4">
        <v>1</v>
      </c>
      <c r="B2" s="27" t="s">
        <v>184</v>
      </c>
      <c r="C2" s="4" t="s">
        <v>85</v>
      </c>
      <c r="D2" s="4" t="s">
        <v>82</v>
      </c>
      <c r="E2" s="5" t="str">
        <f t="shared" ref="E2:E41" si="0">IF(A2="","","SELECT '"&amp;B2&amp;"' AS auth_id, SYSDATE() AS created_at, SYSDATE() AS updated_at, 'SYSTEM' AS creator_id, 'SYSTEM' AS updator_id, '"&amp;C2&amp;"' AS req_svc_uri, '"&amp;D2&amp;"' AS DESCRIPTION FROM DUAL
")</f>
        <v xml:space="preserve">SELECT 'auth.home' AS auth_id, SYSDATE() AS created_at, SYSDATE() AS updated_at, 'SYSTEM' AS creator_id, 'SYSTEM' AS updator_id, '/form/home' AS req_svc_uri, 'HOME' AS DESCRIPTION FROM DUAL
</v>
      </c>
      <c r="F2" s="2" t="str">
        <f>IF(E2="","",IF(E1="","    "&amp;E2,"  UNION ALL " &amp; E2))</f>
        <v xml:space="preserve">    SELECT 'auth.home' AS auth_id, SYSDATE() AS created_at, SYSDATE() AS updated_at, 'SYSTEM' AS creator_id, 'SYSTEM' AS updator_id, '/form/home' AS req_svc_uri, 'HOME' AS DESCRIPTION FROM DUAL
</v>
      </c>
    </row>
    <row r="3" spans="1:6" x14ac:dyDescent="0.3">
      <c r="A3" s="4">
        <v>2</v>
      </c>
      <c r="B3" s="27" t="s">
        <v>185</v>
      </c>
      <c r="C3" s="4" t="s">
        <v>3</v>
      </c>
      <c r="D3" s="4" t="s">
        <v>4</v>
      </c>
      <c r="E3" s="5" t="str">
        <f t="shared" si="0"/>
        <v xml:space="preserve">SELECT 'auth.basMgt.codeMgt.bas' AS auth_id, SYSDATE() AS created_at, SYSDATE() AS updated_at, 'SYSTEM' AS creator_id, 'SYSTEM' AS updator_id, '/form/basMgt/codeMgt' AS req_svc_uri, '공통코드조회' AS DESCRIPTION FROM DUAL
</v>
      </c>
      <c r="F3" s="2" t="str">
        <f t="shared" ref="F3:F41" si="1">IF(E3="","",IF(E2="","    "&amp;E3,"  UNION ALL " &amp; E3))</f>
        <v xml:space="preserve">  UNION ALL SELECT 'auth.basMgt.codeMgt.bas' AS auth_id, SYSDATE() AS created_at, SYSDATE() AS updated_at, 'SYSTEM' AS creator_id, 'SYSTEM' AS updator_id, '/form/basMgt/codeMgt' AS req_svc_uri, '공통코드조회' AS DESCRIPTION FROM DUAL
</v>
      </c>
    </row>
    <row r="4" spans="1:6" x14ac:dyDescent="0.3">
      <c r="A4" s="4">
        <v>3</v>
      </c>
      <c r="B4" s="27" t="s">
        <v>186</v>
      </c>
      <c r="C4" s="4" t="s">
        <v>5</v>
      </c>
      <c r="D4" s="4" t="s">
        <v>6</v>
      </c>
      <c r="E4" s="5" t="str">
        <f t="shared" si="0"/>
        <v xml:space="preserve">SELECT 'auth.basMgt.codeMgt.cud' AS auth_id, SYSDATE() AS created_at, SYSDATE() AS updated_at, 'SYSTEM' AS creator_id, 'SYSTEM' AS updator_id, '/form/basMgt/codeMgt/setCode' AS req_svc_uri, '공통코드 생성/수정/삭제' AS DESCRIPTION FROM DUAL
</v>
      </c>
      <c r="F4" s="2" t="str">
        <f t="shared" si="1"/>
        <v xml:space="preserve">  UNION ALL SELECT 'auth.basMgt.codeMgt.cud' AS auth_id, SYSDATE() AS created_at, SYSDATE() AS updated_at, 'SYSTEM' AS creator_id, 'SYSTEM' AS updator_id, '/form/basMgt/codeMgt/setCode' AS req_svc_uri, '공통코드 생성/수정/삭제' AS DESCRIPTION FROM DUAL
</v>
      </c>
    </row>
    <row r="5" spans="1:6" x14ac:dyDescent="0.3">
      <c r="A5" s="4">
        <v>4</v>
      </c>
      <c r="B5" s="27" t="s">
        <v>187</v>
      </c>
      <c r="C5" s="4" t="s">
        <v>7</v>
      </c>
      <c r="D5" s="4" t="s">
        <v>8</v>
      </c>
      <c r="E5" s="5" t="str">
        <f t="shared" si="0"/>
        <v xml:space="preserve">SELECT 'auth.operMgt.altBoard.bas' AS auth_id, SYSDATE() AS created_at, SYSDATE() AS updated_at, 'SYSTEM' AS creator_id, 'SYSTEM' AS updator_id, '/form/operMgt/altBoard' AS req_svc_uri, '게시판 글 조회' AS DESCRIPTION FROM DUAL
</v>
      </c>
      <c r="F5" s="2" t="str">
        <f t="shared" si="1"/>
        <v xml:space="preserve">  UNION ALL SELECT 'auth.operMgt.altBoard.bas' AS auth_id, SYSDATE() AS created_at, SYSDATE() AS updated_at, 'SYSTEM' AS creator_id, 'SYSTEM' AS updator_id, '/form/operMgt/altBoard' AS req_svc_uri, '게시판 글 조회' AS DESCRIPTION FROM DUAL
</v>
      </c>
    </row>
    <row r="6" spans="1:6" x14ac:dyDescent="0.3">
      <c r="A6" s="4">
        <v>5</v>
      </c>
      <c r="B6" s="27" t="s">
        <v>188</v>
      </c>
      <c r="C6" s="4" t="s">
        <v>9</v>
      </c>
      <c r="D6" s="4" t="s">
        <v>10</v>
      </c>
      <c r="E6" s="5" t="str">
        <f t="shared" si="0"/>
        <v xml:space="preserve">SELECT 'auth.operMgt.altBoard.cud' AS auth_id, SYSDATE() AS created_at, SYSDATE() AS updated_at, 'SYSTEM' AS creator_id, 'SYSTEM' AS updator_id, '/form/operMgt/altBoard/setBoard' AS req_svc_uri, '게시판 글 생성/수정/삭제' AS DESCRIPTION FROM DUAL
</v>
      </c>
      <c r="F6" s="2" t="str">
        <f t="shared" si="1"/>
        <v xml:space="preserve">  UNION ALL SELECT 'auth.operMgt.altBoard.cud' AS auth_id, SYSDATE() AS created_at, SYSDATE() AS updated_at, 'SYSTEM' AS creator_id, 'SYSTEM' AS updator_id, '/form/operMgt/altBoard/setBoard' AS req_svc_uri, '게시판 글 생성/수정/삭제' AS DESCRIPTION FROM DUAL
</v>
      </c>
    </row>
    <row r="7" spans="1:6" x14ac:dyDescent="0.3">
      <c r="A7" s="4">
        <v>6</v>
      </c>
      <c r="B7" s="27" t="s">
        <v>189</v>
      </c>
      <c r="C7" s="4" t="s">
        <v>63</v>
      </c>
      <c r="D7" s="4" t="s">
        <v>65</v>
      </c>
      <c r="E7" s="5" t="str">
        <f t="shared" si="0"/>
        <v xml:space="preserve">SELECT 'auth.sysMgt.roleMgt.bas' AS auth_id, SYSDATE() AS created_at, SYSDATE() AS updated_at, 'SYSTEM' AS creator_id, 'SYSTEM' AS updator_id, '/form/sysMgt/roleMgt' AS req_svc_uri, '권한그룹관리' AS DESCRIPTION FROM DUAL
</v>
      </c>
      <c r="F7" s="2" t="str">
        <f t="shared" si="1"/>
        <v xml:space="preserve">  UNION ALL SELECT 'auth.sysMgt.roleMgt.bas' AS auth_id, SYSDATE() AS created_at, SYSDATE() AS updated_at, 'SYSTEM' AS creator_id, 'SYSTEM' AS updator_id, '/form/sysMgt/roleMgt' AS req_svc_uri, '권한그룹관리' AS DESCRIPTION FROM DUAL
</v>
      </c>
    </row>
    <row r="8" spans="1:6" x14ac:dyDescent="0.3">
      <c r="A8" s="9">
        <v>7</v>
      </c>
      <c r="B8" s="27" t="s">
        <v>190</v>
      </c>
      <c r="C8" s="4" t="s">
        <v>64</v>
      </c>
      <c r="D8" s="4" t="s">
        <v>66</v>
      </c>
      <c r="E8" s="5" t="str">
        <f t="shared" si="0"/>
        <v xml:space="preserve">SELECT 'auth.sysMgt.menuMgt.bas' AS auth_id, SYSDATE() AS created_at, SYSDATE() AS updated_at, 'SYSTEM' AS creator_id, 'SYSTEM' AS updator_id, '/form/sysMgt/menuMgt' AS req_svc_uri, '메뉴관리' AS DESCRIPTION FROM DUAL
</v>
      </c>
      <c r="F8" s="2" t="str">
        <f t="shared" si="1"/>
        <v xml:space="preserve">  UNION ALL SELECT 'auth.sysMgt.menuMgt.bas' AS auth_id, SYSDATE() AS created_at, SYSDATE() AS updated_at, 'SYSTEM' AS creator_id, 'SYSTEM' AS updator_id, '/form/sysMgt/menuMgt' AS req_svc_uri, '메뉴관리' AS DESCRIPTION FROM DUAL
</v>
      </c>
    </row>
    <row r="9" spans="1:6" x14ac:dyDescent="0.3">
      <c r="A9" s="19">
        <v>8</v>
      </c>
      <c r="B9" s="27" t="s">
        <v>191</v>
      </c>
      <c r="C9" s="4" t="s">
        <v>11</v>
      </c>
      <c r="D9" s="18" t="s">
        <v>12</v>
      </c>
      <c r="E9" s="5" t="str">
        <f t="shared" si="0"/>
        <v xml:space="preserve">SELECT 'auth.sysLog.sysCtrl.bas' AS auth_id, SYSDATE() AS created_at, SYSDATE() AS updated_at, 'SYSTEM' AS creator_id, 'SYSTEM' AS updator_id, '/form/sysLog/sysCtrl' AS req_svc_uri, '운영시스템서버FS조회' AS DESCRIPTION FROM DUAL
</v>
      </c>
      <c r="F9" s="2" t="str">
        <f t="shared" si="1"/>
        <v xml:space="preserve">  UNION ALL SELECT 'auth.sysLog.sysCtrl.bas' AS auth_id, SYSDATE() AS created_at, SYSDATE() AS updated_at, 'SYSTEM' AS creator_id, 'SYSTEM' AS updator_id, '/form/sysLog/sysCtrl' AS req_svc_uri, '운영시스템서버FS조회' AS DESCRIPTION FROM DUAL
</v>
      </c>
    </row>
    <row r="10" spans="1:6" x14ac:dyDescent="0.3">
      <c r="A10" s="9">
        <v>9</v>
      </c>
      <c r="B10" s="40" t="s">
        <v>192</v>
      </c>
      <c r="C10" s="20" t="s">
        <v>13</v>
      </c>
      <c r="D10" s="21" t="s">
        <v>14</v>
      </c>
      <c r="E10" s="5" t="str">
        <f t="shared" si="0"/>
        <v xml:space="preserve">SELECT 'auth.sysLog.sysCtrl.download' AS auth_id, SYSDATE() AS created_at, SYSDATE() AS updated_at, 'SYSTEM' AS creator_id, 'SYSTEM' AS updator_id, '/form/sysLog/sysCtrl/delete' AS req_svc_uri, '운영시스템서버FS 삭제' AS DESCRIPTION FROM DUAL
</v>
      </c>
      <c r="F10" s="2" t="str">
        <f t="shared" si="1"/>
        <v xml:space="preserve">  UNION ALL SELECT 'auth.sysLog.sysCtrl.download' AS auth_id, SYSDATE() AS created_at, SYSDATE() AS updated_at, 'SYSTEM' AS creator_id, 'SYSTEM' AS updator_id, '/form/sysLog/sysCtrl/delete' AS req_svc_uri, '운영시스템서버FS 삭제' AS DESCRIPTION FROM DUAL
</v>
      </c>
    </row>
    <row r="11" spans="1:6" x14ac:dyDescent="0.3">
      <c r="A11" s="4"/>
      <c r="B11" s="27"/>
      <c r="C11" s="4"/>
      <c r="D11" s="4"/>
      <c r="E11" s="5" t="str">
        <f t="shared" si="0"/>
        <v/>
      </c>
      <c r="F11" s="2" t="str">
        <f t="shared" si="1"/>
        <v/>
      </c>
    </row>
    <row r="12" spans="1:6" x14ac:dyDescent="0.3">
      <c r="A12" s="4"/>
      <c r="B12" s="27"/>
      <c r="C12" s="4"/>
      <c r="D12" s="4"/>
      <c r="E12" s="5" t="str">
        <f t="shared" si="0"/>
        <v/>
      </c>
      <c r="F12" s="2" t="str">
        <f t="shared" si="1"/>
        <v/>
      </c>
    </row>
    <row r="13" spans="1:6" x14ac:dyDescent="0.3">
      <c r="A13" s="4"/>
      <c r="B13" s="27"/>
      <c r="C13" s="4"/>
      <c r="D13" s="4"/>
      <c r="E13" s="5" t="str">
        <f t="shared" si="0"/>
        <v/>
      </c>
      <c r="F13" s="2" t="str">
        <f t="shared" si="1"/>
        <v/>
      </c>
    </row>
    <row r="14" spans="1:6" x14ac:dyDescent="0.3">
      <c r="A14" s="4"/>
      <c r="B14" s="27"/>
      <c r="C14" s="4"/>
      <c r="D14" s="4"/>
      <c r="E14" s="5" t="str">
        <f t="shared" si="0"/>
        <v/>
      </c>
      <c r="F14" s="2" t="str">
        <f t="shared" si="1"/>
        <v/>
      </c>
    </row>
    <row r="15" spans="1:6" x14ac:dyDescent="0.3">
      <c r="A15" s="4"/>
      <c r="B15" s="27"/>
      <c r="C15" s="4"/>
      <c r="D15" s="4"/>
      <c r="E15" s="5" t="str">
        <f t="shared" si="0"/>
        <v/>
      </c>
      <c r="F15" s="2" t="str">
        <f t="shared" si="1"/>
        <v/>
      </c>
    </row>
    <row r="16" spans="1:6" x14ac:dyDescent="0.3">
      <c r="A16" s="4"/>
      <c r="B16" s="27"/>
      <c r="C16" s="4"/>
      <c r="D16" s="4"/>
      <c r="E16" s="5" t="str">
        <f t="shared" si="0"/>
        <v/>
      </c>
      <c r="F16" s="2" t="str">
        <f t="shared" si="1"/>
        <v/>
      </c>
    </row>
    <row r="17" spans="1:6" x14ac:dyDescent="0.3">
      <c r="A17" s="4"/>
      <c r="B17" s="27"/>
      <c r="C17" s="4"/>
      <c r="D17" s="4"/>
      <c r="E17" s="5" t="str">
        <f t="shared" si="0"/>
        <v/>
      </c>
      <c r="F17" s="2" t="str">
        <f t="shared" si="1"/>
        <v/>
      </c>
    </row>
    <row r="18" spans="1:6" x14ac:dyDescent="0.3">
      <c r="A18" s="4"/>
      <c r="B18" s="27"/>
      <c r="C18" s="4"/>
      <c r="D18" s="4"/>
      <c r="E18" s="5" t="str">
        <f t="shared" si="0"/>
        <v/>
      </c>
      <c r="F18" s="2" t="str">
        <f t="shared" si="1"/>
        <v/>
      </c>
    </row>
    <row r="19" spans="1:6" x14ac:dyDescent="0.3">
      <c r="A19" s="4"/>
      <c r="B19" s="27"/>
      <c r="C19" s="4"/>
      <c r="D19" s="4"/>
      <c r="E19" s="5" t="str">
        <f t="shared" si="0"/>
        <v/>
      </c>
      <c r="F19" s="2" t="str">
        <f t="shared" si="1"/>
        <v/>
      </c>
    </row>
    <row r="20" spans="1:6" x14ac:dyDescent="0.3">
      <c r="A20" s="4"/>
      <c r="B20" s="27"/>
      <c r="C20" s="4"/>
      <c r="D20" s="4"/>
      <c r="E20" s="5" t="str">
        <f t="shared" si="0"/>
        <v/>
      </c>
      <c r="F20" s="2" t="str">
        <f t="shared" si="1"/>
        <v/>
      </c>
    </row>
    <row r="21" spans="1:6" x14ac:dyDescent="0.3">
      <c r="A21" s="4"/>
      <c r="B21" s="27"/>
      <c r="C21" s="4"/>
      <c r="D21" s="4"/>
      <c r="E21" s="5" t="str">
        <f t="shared" si="0"/>
        <v/>
      </c>
      <c r="F21" s="2" t="str">
        <f t="shared" si="1"/>
        <v/>
      </c>
    </row>
    <row r="22" spans="1:6" x14ac:dyDescent="0.3">
      <c r="A22" s="4"/>
      <c r="B22" s="27"/>
      <c r="C22" s="4"/>
      <c r="D22" s="4"/>
      <c r="E22" s="5" t="str">
        <f t="shared" si="0"/>
        <v/>
      </c>
      <c r="F22" s="2" t="str">
        <f t="shared" si="1"/>
        <v/>
      </c>
    </row>
    <row r="23" spans="1:6" x14ac:dyDescent="0.3">
      <c r="A23" s="4"/>
      <c r="B23" s="27"/>
      <c r="C23" s="4"/>
      <c r="D23" s="4"/>
      <c r="E23" s="5" t="str">
        <f t="shared" si="0"/>
        <v/>
      </c>
      <c r="F23" s="2" t="str">
        <f t="shared" si="1"/>
        <v/>
      </c>
    </row>
    <row r="24" spans="1:6" x14ac:dyDescent="0.3">
      <c r="A24" s="4"/>
      <c r="B24" s="27"/>
      <c r="C24" s="4"/>
      <c r="D24" s="4"/>
      <c r="E24" s="5" t="str">
        <f t="shared" si="0"/>
        <v/>
      </c>
      <c r="F24" s="2" t="str">
        <f t="shared" si="1"/>
        <v/>
      </c>
    </row>
    <row r="25" spans="1:6" x14ac:dyDescent="0.3">
      <c r="A25" s="4"/>
      <c r="B25" s="27"/>
      <c r="C25" s="4"/>
      <c r="D25" s="4"/>
      <c r="E25" s="5" t="str">
        <f t="shared" si="0"/>
        <v/>
      </c>
      <c r="F25" s="2" t="str">
        <f t="shared" si="1"/>
        <v/>
      </c>
    </row>
    <row r="26" spans="1:6" x14ac:dyDescent="0.3">
      <c r="A26" s="4"/>
      <c r="B26" s="27"/>
      <c r="C26" s="4"/>
      <c r="D26" s="4"/>
      <c r="E26" s="5" t="str">
        <f t="shared" si="0"/>
        <v/>
      </c>
      <c r="F26" s="2" t="str">
        <f t="shared" si="1"/>
        <v/>
      </c>
    </row>
    <row r="27" spans="1:6" x14ac:dyDescent="0.3">
      <c r="A27" s="4"/>
      <c r="B27" s="27"/>
      <c r="C27" s="4"/>
      <c r="D27" s="4"/>
      <c r="E27" s="5" t="str">
        <f t="shared" si="0"/>
        <v/>
      </c>
      <c r="F27" s="2" t="str">
        <f t="shared" si="1"/>
        <v/>
      </c>
    </row>
    <row r="28" spans="1:6" x14ac:dyDescent="0.3">
      <c r="A28" s="4"/>
      <c r="B28" s="27"/>
      <c r="C28" s="4"/>
      <c r="D28" s="4"/>
      <c r="E28" s="5" t="str">
        <f t="shared" si="0"/>
        <v/>
      </c>
      <c r="F28" s="2" t="str">
        <f t="shared" si="1"/>
        <v/>
      </c>
    </row>
    <row r="29" spans="1:6" x14ac:dyDescent="0.3">
      <c r="A29" s="4"/>
      <c r="B29" s="27"/>
      <c r="C29" s="4"/>
      <c r="D29" s="4"/>
      <c r="E29" s="5" t="str">
        <f t="shared" si="0"/>
        <v/>
      </c>
      <c r="F29" s="2" t="str">
        <f t="shared" si="1"/>
        <v/>
      </c>
    </row>
    <row r="30" spans="1:6" x14ac:dyDescent="0.3">
      <c r="A30" s="4"/>
      <c r="B30" s="27"/>
      <c r="C30" s="4"/>
      <c r="D30" s="4"/>
      <c r="E30" s="5" t="str">
        <f t="shared" si="0"/>
        <v/>
      </c>
      <c r="F30" s="2" t="str">
        <f t="shared" si="1"/>
        <v/>
      </c>
    </row>
    <row r="31" spans="1:6" x14ac:dyDescent="0.3">
      <c r="A31" s="4"/>
      <c r="B31" s="27"/>
      <c r="C31" s="4"/>
      <c r="D31" s="4"/>
      <c r="E31" s="5" t="str">
        <f t="shared" si="0"/>
        <v/>
      </c>
      <c r="F31" s="2" t="str">
        <f t="shared" si="1"/>
        <v/>
      </c>
    </row>
    <row r="32" spans="1:6" x14ac:dyDescent="0.3">
      <c r="A32" s="4"/>
      <c r="B32" s="27"/>
      <c r="C32" s="4"/>
      <c r="D32" s="4"/>
      <c r="E32" s="5" t="str">
        <f t="shared" si="0"/>
        <v/>
      </c>
      <c r="F32" s="2" t="str">
        <f t="shared" si="1"/>
        <v/>
      </c>
    </row>
    <row r="33" spans="1:6" x14ac:dyDescent="0.3">
      <c r="A33" s="4"/>
      <c r="B33" s="27"/>
      <c r="C33" s="4"/>
      <c r="D33" s="4"/>
      <c r="E33" s="5" t="str">
        <f t="shared" si="0"/>
        <v/>
      </c>
      <c r="F33" s="2" t="str">
        <f t="shared" si="1"/>
        <v/>
      </c>
    </row>
    <row r="34" spans="1:6" x14ac:dyDescent="0.3">
      <c r="A34" s="4"/>
      <c r="B34" s="27"/>
      <c r="C34" s="4"/>
      <c r="D34" s="4"/>
      <c r="E34" s="5" t="str">
        <f t="shared" si="0"/>
        <v/>
      </c>
      <c r="F34" s="2" t="str">
        <f t="shared" si="1"/>
        <v/>
      </c>
    </row>
    <row r="35" spans="1:6" x14ac:dyDescent="0.3">
      <c r="A35" s="4"/>
      <c r="B35" s="27"/>
      <c r="C35" s="4"/>
      <c r="D35" s="4"/>
      <c r="E35" s="5" t="str">
        <f t="shared" si="0"/>
        <v/>
      </c>
      <c r="F35" s="2" t="str">
        <f t="shared" si="1"/>
        <v/>
      </c>
    </row>
    <row r="36" spans="1:6" x14ac:dyDescent="0.3">
      <c r="A36" s="4"/>
      <c r="B36" s="27"/>
      <c r="C36" s="4"/>
      <c r="D36" s="4"/>
      <c r="E36" s="5" t="str">
        <f t="shared" si="0"/>
        <v/>
      </c>
      <c r="F36" s="2" t="str">
        <f t="shared" si="1"/>
        <v/>
      </c>
    </row>
    <row r="37" spans="1:6" x14ac:dyDescent="0.3">
      <c r="A37" s="4"/>
      <c r="B37" s="27"/>
      <c r="C37" s="4"/>
      <c r="D37" s="4"/>
      <c r="E37" s="5" t="str">
        <f t="shared" si="0"/>
        <v/>
      </c>
      <c r="F37" s="2" t="str">
        <f t="shared" si="1"/>
        <v/>
      </c>
    </row>
    <row r="38" spans="1:6" x14ac:dyDescent="0.3">
      <c r="A38" s="4"/>
      <c r="B38" s="27"/>
      <c r="C38" s="4"/>
      <c r="D38" s="4"/>
      <c r="E38" s="5" t="str">
        <f t="shared" si="0"/>
        <v/>
      </c>
      <c r="F38" s="2" t="str">
        <f t="shared" si="1"/>
        <v/>
      </c>
    </row>
    <row r="39" spans="1:6" x14ac:dyDescent="0.3">
      <c r="A39" s="4"/>
      <c r="B39" s="27"/>
      <c r="C39" s="4"/>
      <c r="D39" s="4"/>
      <c r="E39" s="5" t="str">
        <f t="shared" si="0"/>
        <v/>
      </c>
      <c r="F39" s="2" t="str">
        <f t="shared" si="1"/>
        <v/>
      </c>
    </row>
    <row r="40" spans="1:6" x14ac:dyDescent="0.3">
      <c r="A40" s="4"/>
      <c r="B40" s="27"/>
      <c r="C40" s="4"/>
      <c r="D40" s="4"/>
      <c r="E40" s="5" t="str">
        <f t="shared" si="0"/>
        <v/>
      </c>
      <c r="F40" s="2" t="str">
        <f t="shared" si="1"/>
        <v/>
      </c>
    </row>
    <row r="41" spans="1:6" x14ac:dyDescent="0.3">
      <c r="A41" s="4"/>
      <c r="B41" s="27"/>
      <c r="C41" s="4"/>
      <c r="D41" s="4"/>
      <c r="E41" s="5" t="str">
        <f t="shared" si="0"/>
        <v/>
      </c>
      <c r="F41" s="2" t="str">
        <f t="shared" si="1"/>
        <v/>
      </c>
    </row>
    <row r="42" spans="1:6" x14ac:dyDescent="0.3">
      <c r="A42" s="4"/>
      <c r="B42" s="27"/>
      <c r="C42" s="4"/>
      <c r="D42" s="4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R1005"/>
  <sheetViews>
    <sheetView workbookViewId="0">
      <selection activeCell="AA16" sqref="AA16"/>
    </sheetView>
  </sheetViews>
  <sheetFormatPr defaultRowHeight="16.5" x14ac:dyDescent="0.3"/>
  <cols>
    <col min="2" max="2" width="23.75" bestFit="1" customWidth="1"/>
    <col min="3" max="9" width="15.125" customWidth="1"/>
    <col min="10" max="26" width="1.5" customWidth="1"/>
    <col min="27" max="27" width="8.5" customWidth="1"/>
  </cols>
  <sheetData>
    <row r="5" spans="2:44" x14ac:dyDescent="0.3">
      <c r="AA5" s="6" t="str">
        <f>CONCATENATE(AA6,AB6,AC6,AD6,AE6,AF6,AG6,AH6,AI6,AJ6,AK6,AL6,AM6,AN6,AO6,AP6,AQ6,AR6)</f>
        <v>_x000D_  SELECT 'admin' AS role_id, 'auth.home' AS auth_id FROM DUAL_x000D_  UNION ALL SELECT 'admin' AS role_id, 'auth.basMgt.codeMgt.bas' AS auth_id FROM DUAL_x000D_  UNION ALL SELECT 'admin' AS role_id, 'auth.basMgt.codeMgt.cud' AS auth_id FROM DUAL_x000D_  UNION ALL SELECT 'admin' AS role_id, 'auth.operMgt.altBoard.bas' AS auth_id FROM DUAL_x000D_  UNION ALL SELECT 'admin' AS role_id, 'auth.operMgt.altBoard.cud' AS auth_id FROM DUAL_x000D_  UNION ALL SELECT 'admin' AS role_id, 'auth.sysMgt.roleMgt.bas' AS auth_id FROM DUAL_x000D_  UNION ALL SELECT 'admin' AS role_id, 'auth.sysMgt.menuMgt.bas' AS auth_id FROM DUAL_x000D_  UNION ALL SELECT 'admin' AS role_id, 'auth.sysLog.sysCtrl.bas' AS auth_id FROM DUAL_x000D_  UNION ALL SELECT 'admin' AS role_id, 'auth.sysLog.sysCtrl.download' AS auth_id FROM DUAL_x000D_  UNION ALL SELECT 'role_admin' AS role_id, 'auth.home' AS auth_id FROM DUAL_x000D_  UNION ALL SELECT 'role_admin' AS role_id, 'auth.basMgt.codeMgt.bas' AS auth_id FROM DUAL_x000D_  UNION ALL SELECT 'role_admin' AS role_id, 'auth.basMgt.codeMgt.cud' AS auth_id FROM DUAL_x000D_  UNION ALL SELECT 'role_admin' AS role_id, 'auth.operMgt.altBoard.bas' AS auth_id FROM DUAL_x000D_  UNION ALL SELECT 'role_admin' AS role_id, 'auth.operMgt.altBoard.cud' AS auth_id FROM DUAL_x000D_  UNION ALL SELECT 'role_admin' AS role_id, 'auth.sysMgt.roleMgt.bas' AS auth_id FROM DUAL_x000D_  UNION ALL SELECT 'role_admin' AS role_id, 'auth.sysMgt.menuMgt.bas' AS auth_id FROM DUAL_x000D_  UNION ALL SELECT 'role_admin' AS role_id, 'auth.sysLog.sysCtrl.bas' AS auth_id FROM DUAL_x000D_  UNION ALL SELECT 'role_factory01' AS role_id, 'auth.home' AS auth_id FROM DUAL_x000D_  UNION ALL SELECT 'role_factory01' AS role_id, 'auth.basMgt.codeMgt.bas' AS auth_id FROM DUAL_x000D_  UNION ALL SELECT 'role_factory01' AS role_id, 'auth.operMgt.altBoard.bas' AS auth_id FROM DUAL_x000D_  UNION ALL SELECT 'role_factory01' AS role_id, 'auth.sysMgt.menuMgt.bas' AS auth_id FROM DUAL_x000D_  UNION ALL SELECT 'role_factory02' AS role_id, 'auth.home' AS auth_id FROM DUAL_x000D_  UNION ALL SELECT 'role_factory02' AS role_id, 'auth.basMgt.codeMgt.cud' AS auth_id FROM DUAL_x000D_  UNION ALL SELECT 'role_office01' AS role_id, 'auth.home' AS auth_id FROM DUAL_x000D_  UNION ALL SELECT 'role_office01' AS role_id, 'auth.operMgt.altBoard.bas' AS auth_id FROM DUAL_x000D_  UNION ALL SELECT 'role_office01' AS role_id, 'auth.sysMgt.roleMgt.bas' AS auth_id FROM DUAL_x000D_  UNION ALL SELECT 'role_head_office' AS role_id, 'auth.home' AS auth_id FROM DUAL_x000D_  UNION ALL SELECT 'role_head_office' AS role_id, 'auth.basMgt.codeMgt.bas' AS auth_id FROM DUAL_x000D_  UNION ALL SELECT 'role_head_office' AS role_id, 'auth.operMgt.altBoard.cud' AS auth_id FROM DUAL_x000D_  UNION ALL SELECT 'role_head_office' AS role_id, 'auth.sysMgt.roleMgt.bas' AS auth_id FROM DUAL_x000D_  UNION ALL SELECT 'role_head_office' AS role_id, 'auth.sysMgt.menuMgt.bas' AS auth_id FROM DUAL_x000D_  UNION ALL SELECT 'role_head_office' AS role_id, 'auth.sysLog.sysCtrl.bas' AS auth_id FROM DUAL_x000D_  UNION ALL SELECT 'role_bas_user' AS role_id, 'auth.home' AS auth_id FROM DUAL_x000D_  UNION ALL SELECT 'role_bas_user' AS role_id, 'auth.basMgt.codeMgt.cud' AS auth_id FROM DUAL_x000D_  UNION ALL SELECT 'role_bas_user' AS role_id, 'auth.operMgt.altBoard.cud' AS auth_id FROM DUAL_x000D_  UNION ALL SELECT 'role_guest' AS role_id, 'auth.home' AS auth_id FROM DUAL_x000D_  UNION ALL SELECT 'role_guest' AS role_id, 'auth.basMgt.codeMgt.cud' AS auth_id FROM DUAL</v>
      </c>
    </row>
    <row r="6" spans="2:44" x14ac:dyDescent="0.3">
      <c r="B6" s="6" t="str">
        <f>CHAR(13)&amp;"    SELECT 'admin' AS role_id, '전체권한그룹' AS role_nm, SYSDATE() AS created_at, SYSDATE() AS updated_at, 'SYSTEM' AS creator_id, 'SYSTEM' AS updator_id, '전체권한(admin)그룹-고객관리자그룹과는별개' AS description FROM DUAL"&amp;CONCATENATE(C6,D6,E6,F6,G6,H6,I6,J6,K6,L6,M6,N6,O6,P6,Q6,R6,S6,T6,U6,V6,W6,X6,Y6,Z6)</f>
        <v>_x000D_    SELECT 'admin' AS role_id, '전체권한그룹' AS role_nm, SYSDATE() AS created_at, SYSDATE() AS updated_at, 'SYSTEM' AS creator_id, 'SYSTEM' AS updator_id, '전체권한(admin)그룹-고객관리자그룹과는별개' AS description FROM DUAL_x000D_  UNION ALL SELECT 'role_admin' AS role_id, '관리자권한그룹' AS role_nm, SYSDATE() AS created_at, SYSDATE() AS updated_at, 'SYSTEM' AS creator_id, 'SYSTEM' AS updator_id, '관리자권한그룹' AS description FROM DUAL_x000D_  UNION ALL SELECT 'role_factory01' AS role_id, '1공장권한그룹' AS role_nm, SYSDATE() AS created_at, SYSDATE() AS updated_at, 'SYSTEM' AS creator_id, 'SYSTEM' AS updator_id, '1공장 권한그룹' AS description FROM DUAL_x000D_  UNION ALL SELECT 'role_factory02' AS role_id, '2공장권한그룹' AS role_nm, SYSDATE() AS created_at, SYSDATE() AS updated_at, 'SYSTEM' AS creator_id, 'SYSTEM' AS updator_id, '2공장 권한그룹' AS description FROM DUAL_x000D_  UNION ALL SELECT 'role_office01' AS role_id, '1사무실권한그룹' AS role_nm, SYSDATE() AS created_at, SYSDATE() AS updated_at, 'SYSTEM' AS creator_id, 'SYSTEM' AS updator_id, '1사무실 권한그룹' AS description FROM DUAL_x000D_  UNION ALL SELECT 'role_head_office' AS role_id, '본사권한그룹' AS role_nm, SYSDATE() AS created_at, SYSDATE() AS updated_at, 'SYSTEM' AS creator_id, 'SYSTEM' AS updator_id, '본사 권한그룹' AS description FROM DUAL_x000D_  UNION ALL SELECT 'role_bas_user' AS role_id, '일반사용자권한그룹' AS role_nm, SYSDATE() AS created_at, SYSDATE() AS updated_at, 'SYSTEM' AS creator_id, 'SYSTEM' AS updator_id, '일반사용자-일반직원- 권한그룹' AS description FROM DUAL_x000D_  UNION ALL SELECT 'role_guest' AS role_id, '손님권한그룹' AS role_nm, SYSDATE() AS created_at, SYSDATE() AS updated_at, 'SYSTEM' AS creator_id, 'SYSTEM' AS updator_id, '손님 권한그룹' AS description FROM DUAL</v>
      </c>
      <c r="C6" s="17" t="str">
        <f>CHAR(13)&amp;"  UNION ALL SELECT '"&amp;C7&amp;"' AS "&amp;$B$7&amp;", '"&amp;C8&amp;"' AS "&amp;$B$8&amp;", SYSDATE() AS created_at, SYSDATE() AS updated_at, 'SYSTEM' AS creator_id, 'SYSTEM' AS updator_id, '"&amp;C9&amp;"' AS "&amp;$B$9&amp;" FROM DUAL"</f>
        <v>_x000D_  UNION ALL SELECT 'role_admin' AS role_id, '관리자권한그룹' AS role_nm, SYSDATE() AS created_at, SYSDATE() AS updated_at, 'SYSTEM' AS creator_id, 'SYSTEM' AS updator_id, '관리자권한그룹' AS description FROM DUAL</v>
      </c>
      <c r="D6" s="17" t="str">
        <f>IF(D7="","",CHAR(13)&amp;"  UNION ALL SELECT '"&amp;D7&amp;"' AS "&amp;$B$7&amp;", '"&amp;D8&amp;"' AS "&amp;$B$8&amp;", SYSDATE() AS created_at, SYSDATE() AS updated_at, 'SYSTEM' AS creator_id, 'SYSTEM' AS updator_id, '"&amp;D9&amp;"' AS "&amp;$B$9&amp;" FROM DUAL")</f>
        <v>_x000D_  UNION ALL SELECT 'role_factory01' AS role_id, '1공장권한그룹' AS role_nm, SYSDATE() AS created_at, SYSDATE() AS updated_at, 'SYSTEM' AS creator_id, 'SYSTEM' AS updator_id, '1공장 권한그룹' AS description FROM DUAL</v>
      </c>
      <c r="E6" s="17" t="str">
        <f t="shared" ref="E6:Z6" si="0">IF(E7="","",CHAR(13)&amp;"  UNION ALL SELECT '"&amp;E7&amp;"' AS "&amp;$B$7&amp;", '"&amp;E8&amp;"' AS "&amp;$B$8&amp;", SYSDATE() AS created_at, SYSDATE() AS updated_at, 'SYSTEM' AS creator_id, 'SYSTEM' AS updator_id, '"&amp;E9&amp;"' AS "&amp;$B$9&amp;" FROM DUAL")</f>
        <v>_x000D_  UNION ALL SELECT 'role_factory02' AS role_id, '2공장권한그룹' AS role_nm, SYSDATE() AS created_at, SYSDATE() AS updated_at, 'SYSTEM' AS creator_id, 'SYSTEM' AS updator_id, '2공장 권한그룹' AS description FROM DUAL</v>
      </c>
      <c r="F6" s="17" t="str">
        <f t="shared" si="0"/>
        <v>_x000D_  UNION ALL SELECT 'role_office01' AS role_id, '1사무실권한그룹' AS role_nm, SYSDATE() AS created_at, SYSDATE() AS updated_at, 'SYSTEM' AS creator_id, 'SYSTEM' AS updator_id, '1사무실 권한그룹' AS description FROM DUAL</v>
      </c>
      <c r="G6" s="17" t="str">
        <f t="shared" si="0"/>
        <v>_x000D_  UNION ALL SELECT 'role_head_office' AS role_id, '본사권한그룹' AS role_nm, SYSDATE() AS created_at, SYSDATE() AS updated_at, 'SYSTEM' AS creator_id, 'SYSTEM' AS updator_id, '본사 권한그룹' AS description FROM DUAL</v>
      </c>
      <c r="H6" s="17" t="str">
        <f t="shared" si="0"/>
        <v>_x000D_  UNION ALL SELECT 'role_bas_user' AS role_id, '일반사용자권한그룹' AS role_nm, SYSDATE() AS created_at, SYSDATE() AS updated_at, 'SYSTEM' AS creator_id, 'SYSTEM' AS updator_id, '일반사용자-일반직원- 권한그룹' AS description FROM DUAL</v>
      </c>
      <c r="I6" s="17" t="str">
        <f t="shared" si="0"/>
        <v>_x000D_  UNION ALL SELECT 'role_guest' AS role_id, '손님권한그룹' AS role_nm, SYSDATE() AS created_at, SYSDATE() AS updated_at, 'SYSTEM' AS creator_id, 'SYSTEM' AS updator_id, '손님 권한그룹' AS description FROM DUAL</v>
      </c>
      <c r="J6" s="17" t="str">
        <f t="shared" si="0"/>
        <v/>
      </c>
      <c r="K6" s="17" t="str">
        <f t="shared" si="0"/>
        <v/>
      </c>
      <c r="L6" s="17" t="str">
        <f t="shared" si="0"/>
        <v/>
      </c>
      <c r="M6" s="17" t="str">
        <f t="shared" si="0"/>
        <v/>
      </c>
      <c r="N6" s="17" t="str">
        <f t="shared" si="0"/>
        <v/>
      </c>
      <c r="O6" s="17" t="str">
        <f t="shared" si="0"/>
        <v/>
      </c>
      <c r="P6" s="17" t="str">
        <f t="shared" si="0"/>
        <v/>
      </c>
      <c r="Q6" s="17" t="str">
        <f t="shared" si="0"/>
        <v/>
      </c>
      <c r="R6" s="17" t="str">
        <f t="shared" si="0"/>
        <v/>
      </c>
      <c r="S6" s="17" t="str">
        <f t="shared" si="0"/>
        <v/>
      </c>
      <c r="T6" s="17" t="str">
        <f t="shared" si="0"/>
        <v/>
      </c>
      <c r="U6" s="17" t="str">
        <f t="shared" si="0"/>
        <v/>
      </c>
      <c r="V6" s="17" t="str">
        <f t="shared" si="0"/>
        <v/>
      </c>
      <c r="W6" s="17" t="str">
        <f t="shared" si="0"/>
        <v/>
      </c>
      <c r="X6" s="17" t="str">
        <f t="shared" si="0"/>
        <v/>
      </c>
      <c r="Y6" s="17" t="str">
        <f t="shared" si="0"/>
        <v/>
      </c>
      <c r="Z6" s="17" t="str">
        <f t="shared" si="0"/>
        <v/>
      </c>
      <c r="AA6" s="22" t="str">
        <f t="shared" ref="AA6:AR6" si="1">IF(B7="","",CONCATENATE(AA11,AA12,AA13,AA14,AA15,AA16,AA17,AA18,AA19,AA20,AA21,AA22,AA23,AA24,AA25,AA26,AA27,AA28,AA29,AA30,AA31,AA32,AA33,AA34,AA35
))</f>
        <v>_x000D_  SELECT 'admin' AS role_id, 'auth.home' AS auth_id FROM DUAL_x000D_  UNION ALL SELECT 'admin' AS role_id, 'auth.basMgt.codeMgt.bas' AS auth_id FROM DUAL_x000D_  UNION ALL SELECT 'admin' AS role_id, 'auth.basMgt.codeMgt.cud' AS auth_id FROM DUAL_x000D_  UNION ALL SELECT 'admin' AS role_id, 'auth.operMgt.altBoard.bas' AS auth_id FROM DUAL_x000D_  UNION ALL SELECT 'admin' AS role_id, 'auth.operMgt.altBoard.cud' AS auth_id FROM DUAL_x000D_  UNION ALL SELECT 'admin' AS role_id, 'auth.sysMgt.roleMgt.bas' AS auth_id FROM DUAL_x000D_  UNION ALL SELECT 'admin' AS role_id, 'auth.sysMgt.menuMgt.bas' AS auth_id FROM DUAL_x000D_  UNION ALL SELECT 'admin' AS role_id, 'auth.sysLog.sysCtrl.bas' AS auth_id FROM DUAL_x000D_  UNION ALL SELECT 'admin' AS role_id, 'auth.sysLog.sysCtrl.download' AS auth_id FROM DUAL</v>
      </c>
      <c r="AB6" s="22" t="str">
        <f t="shared" si="1"/>
        <v>_x000D_  UNION ALL SELECT 'role_admin' AS role_id, 'auth.home' AS auth_id FROM DUAL_x000D_  UNION ALL SELECT 'role_admin' AS role_id, 'auth.basMgt.codeMgt.bas' AS auth_id FROM DUAL_x000D_  UNION ALL SELECT 'role_admin' AS role_id, 'auth.basMgt.codeMgt.cud' AS auth_id FROM DUAL_x000D_  UNION ALL SELECT 'role_admin' AS role_id, 'auth.operMgt.altBoard.bas' AS auth_id FROM DUAL_x000D_  UNION ALL SELECT 'role_admin' AS role_id, 'auth.operMgt.altBoard.cud' AS auth_id FROM DUAL_x000D_  UNION ALL SELECT 'role_admin' AS role_id, 'auth.sysMgt.roleMgt.bas' AS auth_id FROM DUAL_x000D_  UNION ALL SELECT 'role_admin' AS role_id, 'auth.sysMgt.menuMgt.bas' AS auth_id FROM DUAL_x000D_  UNION ALL SELECT 'role_admin' AS role_id, 'auth.sysLog.sysCtrl.bas' AS auth_id FROM DUAL</v>
      </c>
      <c r="AC6" s="22" t="str">
        <f t="shared" si="1"/>
        <v>_x000D_  UNION ALL SELECT 'role_factory01' AS role_id, 'auth.home' AS auth_id FROM DUAL_x000D_  UNION ALL SELECT 'role_factory01' AS role_id, 'auth.basMgt.codeMgt.bas' AS auth_id FROM DUAL_x000D_  UNION ALL SELECT 'role_factory01' AS role_id, 'auth.operMgt.altBoard.bas' AS auth_id FROM DUAL_x000D_  UNION ALL SELECT 'role_factory01' AS role_id, 'auth.sysMgt.menuMgt.bas' AS auth_id FROM DUAL</v>
      </c>
      <c r="AD6" s="22" t="str">
        <f t="shared" si="1"/>
        <v>_x000D_  UNION ALL SELECT 'role_factory02' AS role_id, 'auth.home' AS auth_id FROM DUAL_x000D_  UNION ALL SELECT 'role_factory02' AS role_id, 'auth.basMgt.codeMgt.cud' AS auth_id FROM DUAL</v>
      </c>
      <c r="AE6" s="22" t="str">
        <f t="shared" si="1"/>
        <v>_x000D_  UNION ALL SELECT 'role_office01' AS role_id, 'auth.home' AS auth_id FROM DUAL_x000D_  UNION ALL SELECT 'role_office01' AS role_id, 'auth.operMgt.altBoard.bas' AS auth_id FROM DUAL_x000D_  UNION ALL SELECT 'role_office01' AS role_id, 'auth.sysMgt.roleMgt.bas' AS auth_id FROM DUAL</v>
      </c>
      <c r="AF6" s="22" t="str">
        <f t="shared" si="1"/>
        <v>_x000D_  UNION ALL SELECT 'role_head_office' AS role_id, 'auth.home' AS auth_id FROM DUAL_x000D_  UNION ALL SELECT 'role_head_office' AS role_id, 'auth.basMgt.codeMgt.bas' AS auth_id FROM DUAL_x000D_  UNION ALL SELECT 'role_head_office' AS role_id, 'auth.operMgt.altBoard.cud' AS auth_id FROM DUAL_x000D_  UNION ALL SELECT 'role_head_office' AS role_id, 'auth.sysMgt.roleMgt.bas' AS auth_id FROM DUAL_x000D_  UNION ALL SELECT 'role_head_office' AS role_id, 'auth.sysMgt.menuMgt.bas' AS auth_id FROM DUAL_x000D_  UNION ALL SELECT 'role_head_office' AS role_id, 'auth.sysLog.sysCtrl.bas' AS auth_id FROM DUAL</v>
      </c>
      <c r="AG6" s="22" t="str">
        <f t="shared" si="1"/>
        <v>_x000D_  UNION ALL SELECT 'role_bas_user' AS role_id, 'auth.home' AS auth_id FROM DUAL_x000D_  UNION ALL SELECT 'role_bas_user' AS role_id, 'auth.basMgt.codeMgt.cud' AS auth_id FROM DUAL_x000D_  UNION ALL SELECT 'role_bas_user' AS role_id, 'auth.operMgt.altBoard.cud' AS auth_id FROM DUAL</v>
      </c>
      <c r="AH6" s="22" t="str">
        <f t="shared" si="1"/>
        <v>_x000D_  UNION ALL SELECT 'role_guest' AS role_id, 'auth.home' AS auth_id FROM DUAL_x000D_  UNION ALL SELECT 'role_guest' AS role_id, 'auth.basMgt.codeMgt.cud' AS auth_id FROM DUAL</v>
      </c>
      <c r="AI6" s="22" t="str">
        <f t="shared" si="1"/>
        <v/>
      </c>
      <c r="AJ6" s="22" t="str">
        <f t="shared" si="1"/>
        <v/>
      </c>
      <c r="AK6" s="22" t="str">
        <f t="shared" si="1"/>
        <v/>
      </c>
      <c r="AL6" s="22" t="str">
        <f t="shared" si="1"/>
        <v/>
      </c>
      <c r="AM6" s="22" t="str">
        <f t="shared" si="1"/>
        <v/>
      </c>
      <c r="AN6" s="22" t="str">
        <f t="shared" si="1"/>
        <v/>
      </c>
      <c r="AO6" s="22" t="str">
        <f t="shared" si="1"/>
        <v/>
      </c>
      <c r="AP6" s="22" t="str">
        <f t="shared" si="1"/>
        <v/>
      </c>
      <c r="AQ6" s="22" t="str">
        <f t="shared" si="1"/>
        <v/>
      </c>
      <c r="AR6" s="22" t="str">
        <f t="shared" si="1"/>
        <v/>
      </c>
    </row>
    <row r="7" spans="2:44" x14ac:dyDescent="0.3">
      <c r="B7" s="11" t="s">
        <v>24</v>
      </c>
      <c r="C7" s="16" t="s">
        <v>17</v>
      </c>
      <c r="D7" s="16" t="s">
        <v>18</v>
      </c>
      <c r="E7" s="16" t="s">
        <v>19</v>
      </c>
      <c r="F7" s="16" t="s">
        <v>20</v>
      </c>
      <c r="G7" s="16" t="s">
        <v>21</v>
      </c>
      <c r="H7" s="16" t="s">
        <v>22</v>
      </c>
      <c r="I7" s="16" t="s">
        <v>23</v>
      </c>
    </row>
    <row r="8" spans="2:44" x14ac:dyDescent="0.3">
      <c r="B8" s="12" t="s">
        <v>25</v>
      </c>
      <c r="C8" s="10" t="s">
        <v>26</v>
      </c>
      <c r="D8" s="10" t="s">
        <v>29</v>
      </c>
      <c r="E8" s="10" t="s">
        <v>31</v>
      </c>
      <c r="F8" s="10" t="s">
        <v>37</v>
      </c>
      <c r="G8" s="10" t="s">
        <v>35</v>
      </c>
      <c r="H8" s="10" t="s">
        <v>27</v>
      </c>
      <c r="I8" s="10" t="s">
        <v>33</v>
      </c>
    </row>
    <row r="9" spans="2:44" x14ac:dyDescent="0.3">
      <c r="B9" s="12" t="s">
        <v>1</v>
      </c>
      <c r="C9" s="10" t="s">
        <v>26</v>
      </c>
      <c r="D9" s="10" t="s">
        <v>30</v>
      </c>
      <c r="E9" s="10" t="s">
        <v>32</v>
      </c>
      <c r="F9" s="10" t="s">
        <v>38</v>
      </c>
      <c r="G9" s="10" t="s">
        <v>36</v>
      </c>
      <c r="H9" s="10" t="s">
        <v>28</v>
      </c>
      <c r="I9" s="10" t="s">
        <v>34</v>
      </c>
    </row>
    <row r="10" spans="2:44" ht="8.25" customHeight="1" x14ac:dyDescent="0.3">
      <c r="B10" s="13"/>
      <c r="C10" s="13"/>
      <c r="D10" s="13"/>
      <c r="E10" s="13"/>
      <c r="F10" s="13"/>
      <c r="G10" s="13"/>
      <c r="H10" s="13"/>
      <c r="I10" s="14"/>
    </row>
    <row r="11" spans="2:44" x14ac:dyDescent="0.3">
      <c r="B11" s="41" t="str">
        <f>IF(mb_auth_bas!B2=0,"",mb_auth_bas!B2)</f>
        <v>auth.home</v>
      </c>
      <c r="C11" s="15" t="s">
        <v>58</v>
      </c>
      <c r="D11" s="15" t="s">
        <v>72</v>
      </c>
      <c r="E11" s="15" t="s">
        <v>58</v>
      </c>
      <c r="F11" s="15" t="s">
        <v>58</v>
      </c>
      <c r="G11" s="15" t="s">
        <v>58</v>
      </c>
      <c r="H11" s="15" t="s">
        <v>58</v>
      </c>
      <c r="I11" s="15" t="s">
        <v>72</v>
      </c>
      <c r="AA11" s="10" t="str">
        <f>IF(B11="", "", CHAR(13)&amp;"  SELECT 'admin' AS role_id, '"&amp;$B11&amp;"' AS auth_id FROM DUAL")</f>
        <v>_x000D_  SELECT 'admin' AS role_id, 'auth.home' AS auth_id FROM DUAL</v>
      </c>
      <c r="AB11" s="10" t="str">
        <f t="shared" ref="AB11:AC11" si="2">IF(C11="Y", CHAR(13)&amp;"  UNION ALL SELECT '"&amp;C$7&amp;"' AS role_id, '"&amp;$B11&amp;"' AS auth_id FROM DUAL", "")</f>
        <v>_x000D_  UNION ALL SELECT 'role_admin' AS role_id, 'auth.home' AS auth_id FROM DUAL</v>
      </c>
      <c r="AC11" s="10" t="str">
        <f t="shared" si="2"/>
        <v>_x000D_  UNION ALL SELECT 'role_factory01' AS role_id, 'auth.home' AS auth_id FROM DUAL</v>
      </c>
      <c r="AD11" s="10" t="str">
        <f t="shared" ref="AD11" si="3">IF(E11="Y", CHAR(13)&amp;"  UNION ALL SELECT '"&amp;E$7&amp;"' AS role_id, '"&amp;$B11&amp;"' AS auth_id FROM DUAL", "")</f>
        <v>_x000D_  UNION ALL SELECT 'role_factory02' AS role_id, 'auth.home' AS auth_id FROM DUAL</v>
      </c>
      <c r="AE11" s="10" t="str">
        <f t="shared" ref="AE11" si="4">IF(F11="Y", CHAR(13)&amp;"  UNION ALL SELECT '"&amp;F$7&amp;"' AS role_id, '"&amp;$B11&amp;"' AS auth_id FROM DUAL", "")</f>
        <v>_x000D_  UNION ALL SELECT 'role_office01' AS role_id, 'auth.home' AS auth_id FROM DUAL</v>
      </c>
      <c r="AF11" s="10" t="str">
        <f t="shared" ref="AF11" si="5">IF(G11="Y", CHAR(13)&amp;"  UNION ALL SELECT '"&amp;G$7&amp;"' AS role_id, '"&amp;$B11&amp;"' AS auth_id FROM DUAL", "")</f>
        <v>_x000D_  UNION ALL SELECT 'role_head_office' AS role_id, 'auth.home' AS auth_id FROM DUAL</v>
      </c>
      <c r="AG11" s="10" t="str">
        <f t="shared" ref="AG11" si="6">IF(H11="Y", CHAR(13)&amp;"  UNION ALL SELECT '"&amp;H$7&amp;"' AS role_id, '"&amp;$B11&amp;"' AS auth_id FROM DUAL", "")</f>
        <v>_x000D_  UNION ALL SELECT 'role_bas_user' AS role_id, 'auth.home' AS auth_id FROM DUAL</v>
      </c>
      <c r="AH11" s="10" t="str">
        <f t="shared" ref="AH11" si="7">IF(I11="Y", CHAR(13)&amp;"  UNION ALL SELECT '"&amp;I$7&amp;"' AS role_id, '"&amp;$B11&amp;"' AS auth_id FROM DUAL", "")</f>
        <v>_x000D_  UNION ALL SELECT 'role_guest' AS role_id, 'auth.home' AS auth_id FROM DUAL</v>
      </c>
      <c r="AI11" s="10" t="str">
        <f t="shared" ref="AI11" si="8">IF(J11="Y", CHAR(13)&amp;"  UNION ALL SELECT '"&amp;J$7&amp;"' AS role_id, '"&amp;$B11&amp;"' AS auth_id FROM DUAL", "")</f>
        <v/>
      </c>
      <c r="AJ11" s="10" t="str">
        <f t="shared" ref="AJ11" si="9">IF(K11="Y", CHAR(13)&amp;"  UNION ALL SELECT '"&amp;K$7&amp;"' AS role_id, '"&amp;$B11&amp;"' AS auth_id FROM DUAL", "")</f>
        <v/>
      </c>
      <c r="AK11" s="10" t="str">
        <f t="shared" ref="AK11" si="10">IF(L11="Y", CHAR(13)&amp;"  UNION ALL SELECT '"&amp;L$7&amp;"' AS role_id, '"&amp;$B11&amp;"' AS auth_id FROM DUAL", "")</f>
        <v/>
      </c>
      <c r="AL11" s="10" t="str">
        <f t="shared" ref="AL11" si="11">IF(M11="Y", CHAR(13)&amp;"  UNION ALL SELECT '"&amp;M$7&amp;"' AS role_id, '"&amp;$B11&amp;"' AS auth_id FROM DUAL", "")</f>
        <v/>
      </c>
      <c r="AM11" s="10" t="str">
        <f t="shared" ref="AM11" si="12">IF(N11="Y", CHAR(13)&amp;"  UNION ALL SELECT '"&amp;N$7&amp;"' AS role_id, '"&amp;$B11&amp;"' AS auth_id FROM DUAL", "")</f>
        <v/>
      </c>
      <c r="AN11" s="10" t="str">
        <f t="shared" ref="AN11" si="13">IF(O11="Y", CHAR(13)&amp;"  UNION ALL SELECT '"&amp;O$7&amp;"' AS role_id, '"&amp;$B11&amp;"' AS auth_id FROM DUAL", "")</f>
        <v/>
      </c>
      <c r="AO11" s="10" t="str">
        <f t="shared" ref="AO11" si="14">IF(P11="Y", CHAR(13)&amp;"  UNION ALL SELECT '"&amp;P$7&amp;"' AS role_id, '"&amp;$B11&amp;"' AS auth_id FROM DUAL", "")</f>
        <v/>
      </c>
      <c r="AP11" s="10" t="str">
        <f t="shared" ref="AP11" si="15">IF(Q11="Y", CHAR(13)&amp;"  UNION ALL SELECT '"&amp;Q$7&amp;"' AS role_id, '"&amp;$B11&amp;"' AS auth_id FROM DUAL", "")</f>
        <v/>
      </c>
      <c r="AQ11" s="10" t="str">
        <f t="shared" ref="AQ11" si="16">IF(R11="Y", CHAR(13)&amp;"  UNION ALL SELECT '"&amp;R$7&amp;"' AS role_id, '"&amp;$B11&amp;"' AS auth_id FROM DUAL", "")</f>
        <v/>
      </c>
      <c r="AR11" s="10" t="str">
        <f t="shared" ref="AR11" si="17">IF(S11="Y", CHAR(13)&amp;"  UNION ALL SELECT '"&amp;S$7&amp;"' AS role_id, '"&amp;$B11&amp;"' AS auth_id FROM DUAL", "")</f>
        <v/>
      </c>
    </row>
    <row r="12" spans="2:44" x14ac:dyDescent="0.3">
      <c r="B12" s="41" t="str">
        <f>IF(mb_auth_bas!B3=0,"",mb_auth_bas!B3)</f>
        <v>auth.basMgt.codeMgt.bas</v>
      </c>
      <c r="C12" s="15" t="s">
        <v>58</v>
      </c>
      <c r="D12" s="15" t="s">
        <v>58</v>
      </c>
      <c r="E12" s="15"/>
      <c r="F12" s="15"/>
      <c r="G12" s="15" t="s">
        <v>58</v>
      </c>
      <c r="H12" s="15"/>
      <c r="I12" s="15"/>
      <c r="AA12" s="10" t="str">
        <f t="shared" ref="AA12:AA35" si="18">IF(B12="", "", CHAR(13)&amp;"  UNION ALL SELECT 'admin' AS role_id, '"&amp;$B12&amp;"' AS auth_id FROM DUAL")</f>
        <v>_x000D_  UNION ALL SELECT 'admin' AS role_id, 'auth.basMgt.codeMgt.bas' AS auth_id FROM DUAL</v>
      </c>
      <c r="AB12" s="10" t="str">
        <f>IF(C12="Y", CHAR(13)&amp;"  UNION ALL SELECT '"&amp;C$7&amp;"' AS role_id, '"&amp;$B12&amp;"' AS auth_id FROM DUAL", "")</f>
        <v>_x000D_  UNION ALL SELECT 'role_admin' AS role_id, 'auth.basMgt.codeMgt.bas' AS auth_id FROM DUAL</v>
      </c>
      <c r="AC12" s="10" t="str">
        <f t="shared" ref="AC12:AR27" si="19">IF(D12="Y", CHAR(13)&amp;"  UNION ALL SELECT '"&amp;D$7&amp;"' AS role_id, '"&amp;$B12&amp;"' AS auth_id FROM DUAL", "")</f>
        <v>_x000D_  UNION ALL SELECT 'role_factory01' AS role_id, 'auth.basMgt.codeMgt.bas' AS auth_id FROM DUAL</v>
      </c>
      <c r="AD12" s="10" t="str">
        <f t="shared" si="19"/>
        <v/>
      </c>
      <c r="AE12" s="10" t="str">
        <f t="shared" si="19"/>
        <v/>
      </c>
      <c r="AF12" s="10" t="str">
        <f t="shared" si="19"/>
        <v>_x000D_  UNION ALL SELECT 'role_head_office' AS role_id, 'auth.basMgt.codeMgt.bas' AS auth_id FROM DUAL</v>
      </c>
      <c r="AG12" s="10" t="str">
        <f t="shared" si="19"/>
        <v/>
      </c>
      <c r="AH12" s="10" t="str">
        <f t="shared" si="19"/>
        <v/>
      </c>
      <c r="AI12" s="10" t="str">
        <f t="shared" si="19"/>
        <v/>
      </c>
      <c r="AJ12" s="10" t="str">
        <f t="shared" si="19"/>
        <v/>
      </c>
      <c r="AK12" s="10" t="str">
        <f t="shared" si="19"/>
        <v/>
      </c>
      <c r="AL12" s="10" t="str">
        <f t="shared" si="19"/>
        <v/>
      </c>
      <c r="AM12" s="10" t="str">
        <f t="shared" si="19"/>
        <v/>
      </c>
      <c r="AN12" s="10" t="str">
        <f t="shared" si="19"/>
        <v/>
      </c>
      <c r="AO12" s="10" t="str">
        <f t="shared" si="19"/>
        <v/>
      </c>
      <c r="AP12" s="10" t="str">
        <f t="shared" si="19"/>
        <v/>
      </c>
      <c r="AQ12" s="10" t="str">
        <f t="shared" si="19"/>
        <v/>
      </c>
      <c r="AR12" s="10" t="str">
        <f t="shared" si="19"/>
        <v/>
      </c>
    </row>
    <row r="13" spans="2:44" x14ac:dyDescent="0.3">
      <c r="B13" s="41" t="str">
        <f>IF(mb_auth_bas!B4=0,"",mb_auth_bas!B4)</f>
        <v>auth.basMgt.codeMgt.cud</v>
      </c>
      <c r="C13" s="15" t="s">
        <v>58</v>
      </c>
      <c r="D13" s="15"/>
      <c r="E13" s="15" t="s">
        <v>58</v>
      </c>
      <c r="F13" s="15"/>
      <c r="G13" s="15"/>
      <c r="H13" s="15" t="s">
        <v>58</v>
      </c>
      <c r="I13" s="15" t="s">
        <v>58</v>
      </c>
      <c r="AA13" s="10" t="str">
        <f t="shared" si="18"/>
        <v>_x000D_  UNION ALL SELECT 'admin' AS role_id, 'auth.basMgt.codeMgt.cud' AS auth_id FROM DUAL</v>
      </c>
      <c r="AB13" s="10" t="str">
        <f t="shared" ref="AB13:AB35" si="20">IF(C13="Y", CHAR(13)&amp;"  UNION ALL SELECT '"&amp;C$7&amp;"' AS role_id, '"&amp;$B13&amp;"' AS auth_id FROM DUAL", "")</f>
        <v>_x000D_  UNION ALL SELECT 'role_admin' AS role_id, 'auth.basMgt.codeMgt.cud' AS auth_id FROM DUAL</v>
      </c>
      <c r="AC13" s="10" t="str">
        <f t="shared" si="19"/>
        <v/>
      </c>
      <c r="AD13" s="10" t="str">
        <f t="shared" si="19"/>
        <v>_x000D_  UNION ALL SELECT 'role_factory02' AS role_id, 'auth.basMgt.codeMgt.cud' AS auth_id FROM DUAL</v>
      </c>
      <c r="AE13" s="10" t="str">
        <f t="shared" si="19"/>
        <v/>
      </c>
      <c r="AF13" s="10" t="str">
        <f t="shared" si="19"/>
        <v/>
      </c>
      <c r="AG13" s="10" t="str">
        <f t="shared" si="19"/>
        <v>_x000D_  UNION ALL SELECT 'role_bas_user' AS role_id, 'auth.basMgt.codeMgt.cud' AS auth_id FROM DUAL</v>
      </c>
      <c r="AH13" s="10" t="str">
        <f t="shared" si="19"/>
        <v>_x000D_  UNION ALL SELECT 'role_guest' AS role_id, 'auth.basMgt.codeMgt.cud' AS auth_id FROM DUAL</v>
      </c>
      <c r="AI13" s="10" t="str">
        <f t="shared" si="19"/>
        <v/>
      </c>
      <c r="AJ13" s="10" t="str">
        <f t="shared" si="19"/>
        <v/>
      </c>
      <c r="AK13" s="10" t="str">
        <f t="shared" si="19"/>
        <v/>
      </c>
      <c r="AL13" s="10" t="str">
        <f t="shared" si="19"/>
        <v/>
      </c>
      <c r="AM13" s="10" t="str">
        <f t="shared" si="19"/>
        <v/>
      </c>
      <c r="AN13" s="10" t="str">
        <f t="shared" si="19"/>
        <v/>
      </c>
      <c r="AO13" s="10" t="str">
        <f t="shared" si="19"/>
        <v/>
      </c>
      <c r="AP13" s="10" t="str">
        <f t="shared" si="19"/>
        <v/>
      </c>
      <c r="AQ13" s="10" t="str">
        <f t="shared" si="19"/>
        <v/>
      </c>
      <c r="AR13" s="10" t="str">
        <f t="shared" si="19"/>
        <v/>
      </c>
    </row>
    <row r="14" spans="2:44" x14ac:dyDescent="0.3">
      <c r="B14" s="41" t="str">
        <f>IF(mb_auth_bas!B5=0,"",mb_auth_bas!B5)</f>
        <v>auth.operMgt.altBoard.bas</v>
      </c>
      <c r="C14" s="15" t="s">
        <v>58</v>
      </c>
      <c r="D14" s="15" t="s">
        <v>58</v>
      </c>
      <c r="E14" s="15"/>
      <c r="F14" s="15" t="s">
        <v>58</v>
      </c>
      <c r="G14" s="15"/>
      <c r="H14" s="15"/>
      <c r="I14" s="15"/>
      <c r="AA14" s="10" t="str">
        <f t="shared" si="18"/>
        <v>_x000D_  UNION ALL SELECT 'admin' AS role_id, 'auth.operMgt.altBoard.bas' AS auth_id FROM DUAL</v>
      </c>
      <c r="AB14" s="10" t="str">
        <f t="shared" si="20"/>
        <v>_x000D_  UNION ALL SELECT 'role_admin' AS role_id, 'auth.operMgt.altBoard.bas' AS auth_id FROM DUAL</v>
      </c>
      <c r="AC14" s="10" t="str">
        <f t="shared" si="19"/>
        <v>_x000D_  UNION ALL SELECT 'role_factory01' AS role_id, 'auth.operMgt.altBoard.bas' AS auth_id FROM DUAL</v>
      </c>
      <c r="AD14" s="10" t="str">
        <f t="shared" si="19"/>
        <v/>
      </c>
      <c r="AE14" s="10" t="str">
        <f t="shared" si="19"/>
        <v>_x000D_  UNION ALL SELECT 'role_office01' AS role_id, 'auth.operMgt.altBoard.bas' AS auth_id FROM DUAL</v>
      </c>
      <c r="AF14" s="10" t="str">
        <f t="shared" si="19"/>
        <v/>
      </c>
      <c r="AG14" s="10" t="str">
        <f t="shared" si="19"/>
        <v/>
      </c>
      <c r="AH14" s="10" t="str">
        <f t="shared" si="19"/>
        <v/>
      </c>
      <c r="AI14" s="10" t="str">
        <f t="shared" si="19"/>
        <v/>
      </c>
      <c r="AJ14" s="10" t="str">
        <f t="shared" si="19"/>
        <v/>
      </c>
      <c r="AK14" s="10" t="str">
        <f t="shared" si="19"/>
        <v/>
      </c>
      <c r="AL14" s="10" t="str">
        <f t="shared" si="19"/>
        <v/>
      </c>
      <c r="AM14" s="10" t="str">
        <f t="shared" si="19"/>
        <v/>
      </c>
      <c r="AN14" s="10" t="str">
        <f t="shared" si="19"/>
        <v/>
      </c>
      <c r="AO14" s="10" t="str">
        <f t="shared" si="19"/>
        <v/>
      </c>
      <c r="AP14" s="10" t="str">
        <f t="shared" si="19"/>
        <v/>
      </c>
      <c r="AQ14" s="10" t="str">
        <f t="shared" si="19"/>
        <v/>
      </c>
      <c r="AR14" s="10" t="str">
        <f t="shared" si="19"/>
        <v/>
      </c>
    </row>
    <row r="15" spans="2:44" x14ac:dyDescent="0.3">
      <c r="B15" s="41" t="str">
        <f>IF(mb_auth_bas!B6=0,"",mb_auth_bas!B6)</f>
        <v>auth.operMgt.altBoard.cud</v>
      </c>
      <c r="C15" s="15" t="s">
        <v>58</v>
      </c>
      <c r="D15" s="15"/>
      <c r="E15" s="15"/>
      <c r="F15" s="15"/>
      <c r="G15" s="15" t="s">
        <v>58</v>
      </c>
      <c r="H15" s="15" t="s">
        <v>58</v>
      </c>
      <c r="I15" s="15"/>
      <c r="N15" s="1"/>
      <c r="O15" s="1"/>
      <c r="AA15" s="10" t="str">
        <f t="shared" si="18"/>
        <v>_x000D_  UNION ALL SELECT 'admin' AS role_id, 'auth.operMgt.altBoard.cud' AS auth_id FROM DUAL</v>
      </c>
      <c r="AB15" s="10" t="str">
        <f t="shared" si="20"/>
        <v>_x000D_  UNION ALL SELECT 'role_admin' AS role_id, 'auth.operMgt.altBoard.cud' AS auth_id FROM DUAL</v>
      </c>
      <c r="AC15" s="10" t="str">
        <f t="shared" si="19"/>
        <v/>
      </c>
      <c r="AD15" s="10" t="str">
        <f t="shared" si="19"/>
        <v/>
      </c>
      <c r="AE15" s="10" t="str">
        <f t="shared" si="19"/>
        <v/>
      </c>
      <c r="AF15" s="10" t="str">
        <f t="shared" si="19"/>
        <v>_x000D_  UNION ALL SELECT 'role_head_office' AS role_id, 'auth.operMgt.altBoard.cud' AS auth_id FROM DUAL</v>
      </c>
      <c r="AG15" s="10" t="str">
        <f t="shared" si="19"/>
        <v>_x000D_  UNION ALL SELECT 'role_bas_user' AS role_id, 'auth.operMgt.altBoard.cud' AS auth_id FROM DUAL</v>
      </c>
      <c r="AH15" s="10" t="str">
        <f t="shared" si="19"/>
        <v/>
      </c>
      <c r="AI15" s="10" t="str">
        <f t="shared" si="19"/>
        <v/>
      </c>
      <c r="AJ15" s="10" t="str">
        <f t="shared" si="19"/>
        <v/>
      </c>
      <c r="AK15" s="10" t="str">
        <f t="shared" si="19"/>
        <v/>
      </c>
      <c r="AL15" s="10" t="str">
        <f t="shared" si="19"/>
        <v/>
      </c>
      <c r="AM15" s="10" t="str">
        <f t="shared" si="19"/>
        <v/>
      </c>
      <c r="AN15" s="10" t="str">
        <f t="shared" si="19"/>
        <v/>
      </c>
      <c r="AO15" s="10" t="str">
        <f t="shared" si="19"/>
        <v/>
      </c>
      <c r="AP15" s="10" t="str">
        <f t="shared" si="19"/>
        <v/>
      </c>
      <c r="AQ15" s="10" t="str">
        <f t="shared" si="19"/>
        <v/>
      </c>
      <c r="AR15" s="10" t="str">
        <f t="shared" si="19"/>
        <v/>
      </c>
    </row>
    <row r="16" spans="2:44" x14ac:dyDescent="0.3">
      <c r="B16" s="41" t="str">
        <f>IF(mb_auth_bas!B7=0,"",mb_auth_bas!B7)</f>
        <v>auth.sysMgt.roleMgt.bas</v>
      </c>
      <c r="C16" s="15" t="s">
        <v>58</v>
      </c>
      <c r="D16" s="15"/>
      <c r="E16" s="15"/>
      <c r="F16" s="15" t="s">
        <v>58</v>
      </c>
      <c r="G16" s="15" t="s">
        <v>58</v>
      </c>
      <c r="H16" s="15"/>
      <c r="I16" s="15"/>
      <c r="N16" s="1"/>
      <c r="O16" s="1"/>
      <c r="AA16" s="10" t="str">
        <f t="shared" si="18"/>
        <v>_x000D_  UNION ALL SELECT 'admin' AS role_id, 'auth.sysMgt.roleMgt.bas' AS auth_id FROM DUAL</v>
      </c>
      <c r="AB16" s="10" t="str">
        <f t="shared" si="20"/>
        <v>_x000D_  UNION ALL SELECT 'role_admin' AS role_id, 'auth.sysMgt.roleMgt.bas' AS auth_id FROM DUAL</v>
      </c>
      <c r="AC16" s="10" t="str">
        <f t="shared" si="19"/>
        <v/>
      </c>
      <c r="AD16" s="10" t="str">
        <f t="shared" si="19"/>
        <v/>
      </c>
      <c r="AE16" s="10" t="str">
        <f t="shared" si="19"/>
        <v>_x000D_  UNION ALL SELECT 'role_office01' AS role_id, 'auth.sysMgt.roleMgt.bas' AS auth_id FROM DUAL</v>
      </c>
      <c r="AF16" s="10" t="str">
        <f t="shared" si="19"/>
        <v>_x000D_  UNION ALL SELECT 'role_head_office' AS role_id, 'auth.sysMgt.roleMgt.bas' AS auth_id FROM DUAL</v>
      </c>
      <c r="AG16" s="10" t="str">
        <f t="shared" si="19"/>
        <v/>
      </c>
      <c r="AH16" s="10" t="str">
        <f t="shared" si="19"/>
        <v/>
      </c>
      <c r="AI16" s="10" t="str">
        <f t="shared" si="19"/>
        <v/>
      </c>
      <c r="AJ16" s="10" t="str">
        <f t="shared" si="19"/>
        <v/>
      </c>
      <c r="AK16" s="10" t="str">
        <f t="shared" si="19"/>
        <v/>
      </c>
      <c r="AL16" s="10" t="str">
        <f t="shared" si="19"/>
        <v/>
      </c>
      <c r="AM16" s="10" t="str">
        <f t="shared" si="19"/>
        <v/>
      </c>
      <c r="AN16" s="10" t="str">
        <f t="shared" si="19"/>
        <v/>
      </c>
      <c r="AO16" s="10" t="str">
        <f t="shared" si="19"/>
        <v/>
      </c>
      <c r="AP16" s="10" t="str">
        <f t="shared" si="19"/>
        <v/>
      </c>
      <c r="AQ16" s="10" t="str">
        <f t="shared" si="19"/>
        <v/>
      </c>
      <c r="AR16" s="10" t="str">
        <f t="shared" si="19"/>
        <v/>
      </c>
    </row>
    <row r="17" spans="2:44" x14ac:dyDescent="0.3">
      <c r="B17" s="41" t="str">
        <f>IF(mb_auth_bas!B8=0,"",mb_auth_bas!B8)</f>
        <v>auth.sysMgt.menuMgt.bas</v>
      </c>
      <c r="C17" s="15" t="s">
        <v>72</v>
      </c>
      <c r="D17" s="15" t="s">
        <v>72</v>
      </c>
      <c r="E17" s="15"/>
      <c r="F17" s="15"/>
      <c r="G17" s="15" t="s">
        <v>72</v>
      </c>
      <c r="H17" s="15"/>
      <c r="I17" s="15"/>
      <c r="N17" s="1"/>
      <c r="O17" s="1"/>
      <c r="AA17" s="10" t="str">
        <f t="shared" si="18"/>
        <v>_x000D_  UNION ALL SELECT 'admin' AS role_id, 'auth.sysMgt.menuMgt.bas' AS auth_id FROM DUAL</v>
      </c>
      <c r="AB17" s="10" t="str">
        <f t="shared" si="20"/>
        <v>_x000D_  UNION ALL SELECT 'role_admin' AS role_id, 'auth.sysMgt.menuMgt.bas' AS auth_id FROM DUAL</v>
      </c>
      <c r="AC17" s="10" t="str">
        <f t="shared" si="19"/>
        <v>_x000D_  UNION ALL SELECT 'role_factory01' AS role_id, 'auth.sysMgt.menuMgt.bas' AS auth_id FROM DUAL</v>
      </c>
      <c r="AD17" s="10" t="str">
        <f t="shared" si="19"/>
        <v/>
      </c>
      <c r="AE17" s="10" t="str">
        <f t="shared" si="19"/>
        <v/>
      </c>
      <c r="AF17" s="10" t="str">
        <f t="shared" si="19"/>
        <v>_x000D_  UNION ALL SELECT 'role_head_office' AS role_id, 'auth.sysMgt.menuMgt.bas' AS auth_id FROM DUAL</v>
      </c>
      <c r="AG17" s="10" t="str">
        <f t="shared" si="19"/>
        <v/>
      </c>
      <c r="AH17" s="10" t="str">
        <f t="shared" si="19"/>
        <v/>
      </c>
      <c r="AI17" s="10" t="str">
        <f t="shared" si="19"/>
        <v/>
      </c>
      <c r="AJ17" s="10" t="str">
        <f t="shared" si="19"/>
        <v/>
      </c>
      <c r="AK17" s="10" t="str">
        <f t="shared" si="19"/>
        <v/>
      </c>
      <c r="AL17" s="10" t="str">
        <f t="shared" si="19"/>
        <v/>
      </c>
      <c r="AM17" s="10" t="str">
        <f t="shared" si="19"/>
        <v/>
      </c>
      <c r="AN17" s="10" t="str">
        <f t="shared" si="19"/>
        <v/>
      </c>
      <c r="AO17" s="10" t="str">
        <f t="shared" si="19"/>
        <v/>
      </c>
      <c r="AP17" s="10" t="str">
        <f t="shared" si="19"/>
        <v/>
      </c>
      <c r="AQ17" s="10" t="str">
        <f t="shared" si="19"/>
        <v/>
      </c>
      <c r="AR17" s="10" t="str">
        <f t="shared" si="19"/>
        <v/>
      </c>
    </row>
    <row r="18" spans="2:44" x14ac:dyDescent="0.3">
      <c r="B18" s="41" t="str">
        <f>IF(mb_auth_bas!B9=0,"",mb_auth_bas!B9)</f>
        <v>auth.sysLog.sysCtrl.bas</v>
      </c>
      <c r="C18" s="15" t="s">
        <v>72</v>
      </c>
      <c r="D18" s="15"/>
      <c r="E18" s="15"/>
      <c r="F18" s="15"/>
      <c r="G18" s="15" t="s">
        <v>72</v>
      </c>
      <c r="H18" s="15"/>
      <c r="I18" s="15"/>
      <c r="N18" s="1"/>
      <c r="O18" s="1"/>
      <c r="AA18" s="10" t="str">
        <f t="shared" si="18"/>
        <v>_x000D_  UNION ALL SELECT 'admin' AS role_id, 'auth.sysLog.sysCtrl.bas' AS auth_id FROM DUAL</v>
      </c>
      <c r="AB18" s="10" t="str">
        <f t="shared" si="20"/>
        <v>_x000D_  UNION ALL SELECT 'role_admin' AS role_id, 'auth.sysLog.sysCtrl.bas' AS auth_id FROM DUAL</v>
      </c>
      <c r="AC18" s="10" t="str">
        <f t="shared" si="19"/>
        <v/>
      </c>
      <c r="AD18" s="10" t="str">
        <f t="shared" si="19"/>
        <v/>
      </c>
      <c r="AE18" s="10" t="str">
        <f t="shared" si="19"/>
        <v/>
      </c>
      <c r="AF18" s="10" t="str">
        <f t="shared" si="19"/>
        <v>_x000D_  UNION ALL SELECT 'role_head_office' AS role_id, 'auth.sysLog.sysCtrl.bas' AS auth_id FROM DUAL</v>
      </c>
      <c r="AG18" s="10" t="str">
        <f t="shared" si="19"/>
        <v/>
      </c>
      <c r="AH18" s="10" t="str">
        <f t="shared" si="19"/>
        <v/>
      </c>
      <c r="AI18" s="10" t="str">
        <f t="shared" si="19"/>
        <v/>
      </c>
      <c r="AJ18" s="10" t="str">
        <f t="shared" si="19"/>
        <v/>
      </c>
      <c r="AK18" s="10" t="str">
        <f t="shared" si="19"/>
        <v/>
      </c>
      <c r="AL18" s="10" t="str">
        <f t="shared" si="19"/>
        <v/>
      </c>
      <c r="AM18" s="10" t="str">
        <f t="shared" si="19"/>
        <v/>
      </c>
      <c r="AN18" s="10" t="str">
        <f t="shared" si="19"/>
        <v/>
      </c>
      <c r="AO18" s="10" t="str">
        <f t="shared" si="19"/>
        <v/>
      </c>
      <c r="AP18" s="10" t="str">
        <f t="shared" si="19"/>
        <v/>
      </c>
      <c r="AQ18" s="10" t="str">
        <f t="shared" si="19"/>
        <v/>
      </c>
      <c r="AR18" s="10" t="str">
        <f t="shared" si="19"/>
        <v/>
      </c>
    </row>
    <row r="19" spans="2:44" x14ac:dyDescent="0.3">
      <c r="B19" s="41" t="str">
        <f>IF(mb_auth_bas!B10=0,"",mb_auth_bas!B10)</f>
        <v>auth.sysLog.sysCtrl.download</v>
      </c>
      <c r="C19" s="15"/>
      <c r="D19" s="15"/>
      <c r="E19" s="15"/>
      <c r="F19" s="15"/>
      <c r="G19" s="15"/>
      <c r="H19" s="15"/>
      <c r="I19" s="15"/>
      <c r="N19" s="1"/>
      <c r="O19" s="1"/>
      <c r="AA19" s="10" t="str">
        <f t="shared" si="18"/>
        <v>_x000D_  UNION ALL SELECT 'admin' AS role_id, 'auth.sysLog.sysCtrl.download' AS auth_id FROM DUAL</v>
      </c>
      <c r="AB19" s="10" t="str">
        <f t="shared" si="20"/>
        <v/>
      </c>
      <c r="AC19" s="10" t="str">
        <f t="shared" si="19"/>
        <v/>
      </c>
      <c r="AD19" s="10" t="str">
        <f t="shared" si="19"/>
        <v/>
      </c>
      <c r="AE19" s="10" t="str">
        <f t="shared" si="19"/>
        <v/>
      </c>
      <c r="AF19" s="10" t="str">
        <f t="shared" si="19"/>
        <v/>
      </c>
      <c r="AG19" s="10" t="str">
        <f t="shared" si="19"/>
        <v/>
      </c>
      <c r="AH19" s="10" t="str">
        <f t="shared" si="19"/>
        <v/>
      </c>
      <c r="AI19" s="10" t="str">
        <f t="shared" si="19"/>
        <v/>
      </c>
      <c r="AJ19" s="10" t="str">
        <f t="shared" si="19"/>
        <v/>
      </c>
      <c r="AK19" s="10" t="str">
        <f t="shared" si="19"/>
        <v/>
      </c>
      <c r="AL19" s="10" t="str">
        <f t="shared" si="19"/>
        <v/>
      </c>
      <c r="AM19" s="10" t="str">
        <f t="shared" si="19"/>
        <v/>
      </c>
      <c r="AN19" s="10" t="str">
        <f t="shared" si="19"/>
        <v/>
      </c>
      <c r="AO19" s="10" t="str">
        <f t="shared" si="19"/>
        <v/>
      </c>
      <c r="AP19" s="10" t="str">
        <f t="shared" si="19"/>
        <v/>
      </c>
      <c r="AQ19" s="10" t="str">
        <f t="shared" si="19"/>
        <v/>
      </c>
      <c r="AR19" s="10" t="str">
        <f t="shared" si="19"/>
        <v/>
      </c>
    </row>
    <row r="20" spans="2:44" x14ac:dyDescent="0.3">
      <c r="B20" s="41" t="str">
        <f>IF(mb_auth_bas!B11=0,"",mb_auth_bas!B11)</f>
        <v/>
      </c>
      <c r="C20" s="15"/>
      <c r="D20" s="15"/>
      <c r="E20" s="15"/>
      <c r="F20" s="15"/>
      <c r="G20" s="15"/>
      <c r="H20" s="15"/>
      <c r="I20" s="15"/>
      <c r="N20" s="1"/>
      <c r="O20" s="1"/>
      <c r="AA20" s="10" t="str">
        <f t="shared" si="18"/>
        <v/>
      </c>
      <c r="AB20" s="10" t="str">
        <f t="shared" si="20"/>
        <v/>
      </c>
      <c r="AC20" s="10" t="str">
        <f t="shared" si="19"/>
        <v/>
      </c>
      <c r="AD20" s="10" t="str">
        <f t="shared" si="19"/>
        <v/>
      </c>
      <c r="AE20" s="10" t="str">
        <f t="shared" si="19"/>
        <v/>
      </c>
      <c r="AF20" s="10" t="str">
        <f t="shared" si="19"/>
        <v/>
      </c>
      <c r="AG20" s="10" t="str">
        <f t="shared" si="19"/>
        <v/>
      </c>
      <c r="AH20" s="10" t="str">
        <f t="shared" si="19"/>
        <v/>
      </c>
      <c r="AI20" s="10" t="str">
        <f t="shared" si="19"/>
        <v/>
      </c>
      <c r="AJ20" s="10" t="str">
        <f t="shared" si="19"/>
        <v/>
      </c>
      <c r="AK20" s="10" t="str">
        <f t="shared" si="19"/>
        <v/>
      </c>
      <c r="AL20" s="10" t="str">
        <f t="shared" si="19"/>
        <v/>
      </c>
      <c r="AM20" s="10" t="str">
        <f t="shared" si="19"/>
        <v/>
      </c>
      <c r="AN20" s="10" t="str">
        <f t="shared" si="19"/>
        <v/>
      </c>
      <c r="AO20" s="10" t="str">
        <f t="shared" si="19"/>
        <v/>
      </c>
      <c r="AP20" s="10" t="str">
        <f t="shared" si="19"/>
        <v/>
      </c>
      <c r="AQ20" s="10" t="str">
        <f t="shared" si="19"/>
        <v/>
      </c>
      <c r="AR20" s="10" t="str">
        <f t="shared" si="19"/>
        <v/>
      </c>
    </row>
    <row r="21" spans="2:44" x14ac:dyDescent="0.3">
      <c r="B21" s="41" t="str">
        <f>IF(mb_auth_bas!B12=0,"",mb_auth_bas!B12)</f>
        <v/>
      </c>
      <c r="C21" s="15"/>
      <c r="D21" s="15"/>
      <c r="E21" s="15"/>
      <c r="F21" s="15"/>
      <c r="G21" s="15"/>
      <c r="H21" s="15"/>
      <c r="I21" s="15"/>
      <c r="N21" s="1"/>
      <c r="O21" s="1"/>
      <c r="AA21" s="10" t="str">
        <f t="shared" si="18"/>
        <v/>
      </c>
      <c r="AB21" s="10" t="str">
        <f t="shared" si="20"/>
        <v/>
      </c>
      <c r="AC21" s="10" t="str">
        <f t="shared" si="19"/>
        <v/>
      </c>
      <c r="AD21" s="10" t="str">
        <f t="shared" si="19"/>
        <v/>
      </c>
      <c r="AE21" s="10" t="str">
        <f t="shared" si="19"/>
        <v/>
      </c>
      <c r="AF21" s="10" t="str">
        <f t="shared" si="19"/>
        <v/>
      </c>
      <c r="AG21" s="10" t="str">
        <f t="shared" si="19"/>
        <v/>
      </c>
      <c r="AH21" s="10" t="str">
        <f t="shared" si="19"/>
        <v/>
      </c>
      <c r="AI21" s="10" t="str">
        <f t="shared" si="19"/>
        <v/>
      </c>
      <c r="AJ21" s="10" t="str">
        <f t="shared" si="19"/>
        <v/>
      </c>
      <c r="AK21" s="10" t="str">
        <f t="shared" si="19"/>
        <v/>
      </c>
      <c r="AL21" s="10" t="str">
        <f t="shared" si="19"/>
        <v/>
      </c>
      <c r="AM21" s="10" t="str">
        <f t="shared" si="19"/>
        <v/>
      </c>
      <c r="AN21" s="10" t="str">
        <f t="shared" si="19"/>
        <v/>
      </c>
      <c r="AO21" s="10" t="str">
        <f t="shared" si="19"/>
        <v/>
      </c>
      <c r="AP21" s="10" t="str">
        <f t="shared" si="19"/>
        <v/>
      </c>
      <c r="AQ21" s="10" t="str">
        <f t="shared" si="19"/>
        <v/>
      </c>
      <c r="AR21" s="10" t="str">
        <f t="shared" si="19"/>
        <v/>
      </c>
    </row>
    <row r="22" spans="2:44" x14ac:dyDescent="0.3">
      <c r="B22" s="41" t="str">
        <f>IF(mb_auth_bas!B13=0,"",mb_auth_bas!B13)</f>
        <v/>
      </c>
      <c r="C22" s="15"/>
      <c r="D22" s="15"/>
      <c r="E22" s="15"/>
      <c r="F22" s="15"/>
      <c r="G22" s="15"/>
      <c r="H22" s="15"/>
      <c r="I22" s="15"/>
      <c r="AA22" s="10" t="str">
        <f t="shared" si="18"/>
        <v/>
      </c>
      <c r="AB22" s="10" t="str">
        <f t="shared" si="20"/>
        <v/>
      </c>
      <c r="AC22" s="10" t="str">
        <f t="shared" si="19"/>
        <v/>
      </c>
      <c r="AD22" s="10" t="str">
        <f t="shared" si="19"/>
        <v/>
      </c>
      <c r="AE22" s="10" t="str">
        <f t="shared" si="19"/>
        <v/>
      </c>
      <c r="AF22" s="10" t="str">
        <f t="shared" si="19"/>
        <v/>
      </c>
      <c r="AG22" s="10" t="str">
        <f t="shared" si="19"/>
        <v/>
      </c>
      <c r="AH22" s="10" t="str">
        <f t="shared" si="19"/>
        <v/>
      </c>
      <c r="AI22" s="10" t="str">
        <f t="shared" si="19"/>
        <v/>
      </c>
      <c r="AJ22" s="10" t="str">
        <f t="shared" si="19"/>
        <v/>
      </c>
      <c r="AK22" s="10" t="str">
        <f t="shared" si="19"/>
        <v/>
      </c>
      <c r="AL22" s="10" t="str">
        <f t="shared" si="19"/>
        <v/>
      </c>
      <c r="AM22" s="10" t="str">
        <f t="shared" si="19"/>
        <v/>
      </c>
      <c r="AN22" s="10" t="str">
        <f t="shared" si="19"/>
        <v/>
      </c>
      <c r="AO22" s="10" t="str">
        <f t="shared" si="19"/>
        <v/>
      </c>
      <c r="AP22" s="10" t="str">
        <f t="shared" si="19"/>
        <v/>
      </c>
      <c r="AQ22" s="10" t="str">
        <f t="shared" si="19"/>
        <v/>
      </c>
      <c r="AR22" s="10" t="str">
        <f t="shared" si="19"/>
        <v/>
      </c>
    </row>
    <row r="23" spans="2:44" x14ac:dyDescent="0.3">
      <c r="B23" s="41" t="str">
        <f>IF(mb_auth_bas!B14=0,"",mb_auth_bas!B14)</f>
        <v/>
      </c>
      <c r="C23" s="15"/>
      <c r="D23" s="15"/>
      <c r="E23" s="15"/>
      <c r="F23" s="15"/>
      <c r="G23" s="15"/>
      <c r="H23" s="15"/>
      <c r="I23" s="15"/>
      <c r="AA23" s="10" t="str">
        <f t="shared" si="18"/>
        <v/>
      </c>
      <c r="AB23" s="10" t="str">
        <f t="shared" si="20"/>
        <v/>
      </c>
      <c r="AC23" s="10" t="str">
        <f t="shared" si="19"/>
        <v/>
      </c>
      <c r="AD23" s="10" t="str">
        <f t="shared" si="19"/>
        <v/>
      </c>
      <c r="AE23" s="10" t="str">
        <f t="shared" si="19"/>
        <v/>
      </c>
      <c r="AF23" s="10" t="str">
        <f t="shared" si="19"/>
        <v/>
      </c>
      <c r="AG23" s="10" t="str">
        <f t="shared" si="19"/>
        <v/>
      </c>
      <c r="AH23" s="10" t="str">
        <f t="shared" si="19"/>
        <v/>
      </c>
      <c r="AI23" s="10" t="str">
        <f t="shared" si="19"/>
        <v/>
      </c>
      <c r="AJ23" s="10" t="str">
        <f t="shared" si="19"/>
        <v/>
      </c>
      <c r="AK23" s="10" t="str">
        <f t="shared" si="19"/>
        <v/>
      </c>
      <c r="AL23" s="10" t="str">
        <f t="shared" si="19"/>
        <v/>
      </c>
      <c r="AM23" s="10" t="str">
        <f t="shared" si="19"/>
        <v/>
      </c>
      <c r="AN23" s="10" t="str">
        <f t="shared" si="19"/>
        <v/>
      </c>
      <c r="AO23" s="10" t="str">
        <f t="shared" si="19"/>
        <v/>
      </c>
      <c r="AP23" s="10" t="str">
        <f t="shared" si="19"/>
        <v/>
      </c>
      <c r="AQ23" s="10" t="str">
        <f t="shared" si="19"/>
        <v/>
      </c>
      <c r="AR23" s="10" t="str">
        <f t="shared" si="19"/>
        <v/>
      </c>
    </row>
    <row r="24" spans="2:44" x14ac:dyDescent="0.3">
      <c r="B24" s="41" t="str">
        <f>IF(mb_auth_bas!B15=0,"",mb_auth_bas!B15)</f>
        <v/>
      </c>
      <c r="C24" s="15"/>
      <c r="D24" s="15"/>
      <c r="E24" s="15"/>
      <c r="F24" s="15"/>
      <c r="G24" s="15"/>
      <c r="H24" s="15"/>
      <c r="I24" s="15"/>
      <c r="AA24" s="10" t="str">
        <f t="shared" si="18"/>
        <v/>
      </c>
      <c r="AB24" s="10" t="str">
        <f t="shared" si="20"/>
        <v/>
      </c>
      <c r="AC24" s="10" t="str">
        <f t="shared" si="19"/>
        <v/>
      </c>
      <c r="AD24" s="10" t="str">
        <f t="shared" si="19"/>
        <v/>
      </c>
      <c r="AE24" s="10" t="str">
        <f t="shared" si="19"/>
        <v/>
      </c>
      <c r="AF24" s="10" t="str">
        <f t="shared" si="19"/>
        <v/>
      </c>
      <c r="AG24" s="10" t="str">
        <f t="shared" si="19"/>
        <v/>
      </c>
      <c r="AH24" s="10" t="str">
        <f t="shared" si="19"/>
        <v/>
      </c>
      <c r="AI24" s="10" t="str">
        <f t="shared" si="19"/>
        <v/>
      </c>
      <c r="AJ24" s="10" t="str">
        <f t="shared" si="19"/>
        <v/>
      </c>
      <c r="AK24" s="10" t="str">
        <f t="shared" si="19"/>
        <v/>
      </c>
      <c r="AL24" s="10" t="str">
        <f t="shared" si="19"/>
        <v/>
      </c>
      <c r="AM24" s="10" t="str">
        <f t="shared" si="19"/>
        <v/>
      </c>
      <c r="AN24" s="10" t="str">
        <f t="shared" si="19"/>
        <v/>
      </c>
      <c r="AO24" s="10" t="str">
        <f t="shared" si="19"/>
        <v/>
      </c>
      <c r="AP24" s="10" t="str">
        <f t="shared" si="19"/>
        <v/>
      </c>
      <c r="AQ24" s="10" t="str">
        <f t="shared" si="19"/>
        <v/>
      </c>
      <c r="AR24" s="10" t="str">
        <f t="shared" si="19"/>
        <v/>
      </c>
    </row>
    <row r="25" spans="2:44" x14ac:dyDescent="0.3">
      <c r="B25" s="41" t="str">
        <f>IF(mb_auth_bas!B16=0,"",mb_auth_bas!B16)</f>
        <v/>
      </c>
      <c r="C25" s="15"/>
      <c r="D25" s="15"/>
      <c r="E25" s="15"/>
      <c r="F25" s="15"/>
      <c r="G25" s="15"/>
      <c r="H25" s="15"/>
      <c r="I25" s="15"/>
      <c r="AA25" s="10" t="str">
        <f t="shared" si="18"/>
        <v/>
      </c>
      <c r="AB25" s="10" t="str">
        <f t="shared" si="20"/>
        <v/>
      </c>
      <c r="AC25" s="10" t="str">
        <f t="shared" si="19"/>
        <v/>
      </c>
      <c r="AD25" s="10" t="str">
        <f t="shared" si="19"/>
        <v/>
      </c>
      <c r="AE25" s="10" t="str">
        <f t="shared" si="19"/>
        <v/>
      </c>
      <c r="AF25" s="10" t="str">
        <f t="shared" si="19"/>
        <v/>
      </c>
      <c r="AG25" s="10" t="str">
        <f t="shared" si="19"/>
        <v/>
      </c>
      <c r="AH25" s="10" t="str">
        <f t="shared" si="19"/>
        <v/>
      </c>
      <c r="AI25" s="10" t="str">
        <f t="shared" si="19"/>
        <v/>
      </c>
      <c r="AJ25" s="10" t="str">
        <f t="shared" si="19"/>
        <v/>
      </c>
      <c r="AK25" s="10" t="str">
        <f t="shared" si="19"/>
        <v/>
      </c>
      <c r="AL25" s="10" t="str">
        <f t="shared" si="19"/>
        <v/>
      </c>
      <c r="AM25" s="10" t="str">
        <f t="shared" si="19"/>
        <v/>
      </c>
      <c r="AN25" s="10" t="str">
        <f t="shared" si="19"/>
        <v/>
      </c>
      <c r="AO25" s="10" t="str">
        <f t="shared" si="19"/>
        <v/>
      </c>
      <c r="AP25" s="10" t="str">
        <f t="shared" si="19"/>
        <v/>
      </c>
      <c r="AQ25" s="10" t="str">
        <f t="shared" si="19"/>
        <v/>
      </c>
      <c r="AR25" s="10" t="str">
        <f t="shared" si="19"/>
        <v/>
      </c>
    </row>
    <row r="26" spans="2:44" x14ac:dyDescent="0.3">
      <c r="B26" s="41" t="str">
        <f>IF(mb_auth_bas!B17=0,"",mb_auth_bas!B17)</f>
        <v/>
      </c>
      <c r="C26" s="15"/>
      <c r="D26" s="15"/>
      <c r="E26" s="15"/>
      <c r="F26" s="15"/>
      <c r="G26" s="15"/>
      <c r="H26" s="15"/>
      <c r="I26" s="15"/>
      <c r="AA26" s="10" t="str">
        <f t="shared" si="18"/>
        <v/>
      </c>
      <c r="AB26" s="10" t="str">
        <f t="shared" si="20"/>
        <v/>
      </c>
      <c r="AC26" s="10" t="str">
        <f t="shared" si="19"/>
        <v/>
      </c>
      <c r="AD26" s="10" t="str">
        <f t="shared" si="19"/>
        <v/>
      </c>
      <c r="AE26" s="10" t="str">
        <f t="shared" si="19"/>
        <v/>
      </c>
      <c r="AF26" s="10" t="str">
        <f t="shared" si="19"/>
        <v/>
      </c>
      <c r="AG26" s="10" t="str">
        <f t="shared" si="19"/>
        <v/>
      </c>
      <c r="AH26" s="10" t="str">
        <f t="shared" si="19"/>
        <v/>
      </c>
      <c r="AI26" s="10" t="str">
        <f t="shared" si="19"/>
        <v/>
      </c>
      <c r="AJ26" s="10" t="str">
        <f t="shared" si="19"/>
        <v/>
      </c>
      <c r="AK26" s="10" t="str">
        <f t="shared" si="19"/>
        <v/>
      </c>
      <c r="AL26" s="10" t="str">
        <f t="shared" si="19"/>
        <v/>
      </c>
      <c r="AM26" s="10" t="str">
        <f t="shared" si="19"/>
        <v/>
      </c>
      <c r="AN26" s="10" t="str">
        <f t="shared" si="19"/>
        <v/>
      </c>
      <c r="AO26" s="10" t="str">
        <f t="shared" si="19"/>
        <v/>
      </c>
      <c r="AP26" s="10" t="str">
        <f t="shared" si="19"/>
        <v/>
      </c>
      <c r="AQ26" s="10" t="str">
        <f t="shared" si="19"/>
        <v/>
      </c>
      <c r="AR26" s="10" t="str">
        <f t="shared" si="19"/>
        <v/>
      </c>
    </row>
    <row r="27" spans="2:44" x14ac:dyDescent="0.3">
      <c r="B27" s="41" t="str">
        <f>IF(mb_auth_bas!B18=0,"",mb_auth_bas!B18)</f>
        <v/>
      </c>
      <c r="C27" s="15"/>
      <c r="D27" s="15"/>
      <c r="E27" s="15"/>
      <c r="F27" s="15"/>
      <c r="G27" s="15"/>
      <c r="H27" s="15"/>
      <c r="I27" s="15"/>
      <c r="AA27" s="10" t="str">
        <f t="shared" si="18"/>
        <v/>
      </c>
      <c r="AB27" s="10" t="str">
        <f t="shared" si="20"/>
        <v/>
      </c>
      <c r="AC27" s="10" t="str">
        <f t="shared" si="19"/>
        <v/>
      </c>
      <c r="AD27" s="10" t="str">
        <f t="shared" si="19"/>
        <v/>
      </c>
      <c r="AE27" s="10" t="str">
        <f t="shared" si="19"/>
        <v/>
      </c>
      <c r="AF27" s="10" t="str">
        <f t="shared" si="19"/>
        <v/>
      </c>
      <c r="AG27" s="10" t="str">
        <f t="shared" si="19"/>
        <v/>
      </c>
      <c r="AH27" s="10" t="str">
        <f t="shared" si="19"/>
        <v/>
      </c>
      <c r="AI27" s="10" t="str">
        <f t="shared" si="19"/>
        <v/>
      </c>
      <c r="AJ27" s="10" t="str">
        <f t="shared" si="19"/>
        <v/>
      </c>
      <c r="AK27" s="10" t="str">
        <f t="shared" si="19"/>
        <v/>
      </c>
      <c r="AL27" s="10" t="str">
        <f t="shared" si="19"/>
        <v/>
      </c>
      <c r="AM27" s="10" t="str">
        <f t="shared" si="19"/>
        <v/>
      </c>
      <c r="AN27" s="10" t="str">
        <f t="shared" si="19"/>
        <v/>
      </c>
      <c r="AO27" s="10" t="str">
        <f t="shared" si="19"/>
        <v/>
      </c>
      <c r="AP27" s="10" t="str">
        <f t="shared" si="19"/>
        <v/>
      </c>
      <c r="AQ27" s="10" t="str">
        <f t="shared" si="19"/>
        <v/>
      </c>
      <c r="AR27" s="10" t="str">
        <f t="shared" ref="AR27:AR35" si="21">IF(S27="Y", CHAR(13)&amp;"  UNION ALL SELECT '"&amp;S$7&amp;"' AS role_id, '"&amp;$B27&amp;"' AS auth_id FROM DUAL", "")</f>
        <v/>
      </c>
    </row>
    <row r="28" spans="2:44" x14ac:dyDescent="0.3">
      <c r="B28" s="41" t="str">
        <f>IF(mb_auth_bas!B19=0,"",mb_auth_bas!B19)</f>
        <v/>
      </c>
      <c r="C28" s="15"/>
      <c r="D28" s="15"/>
      <c r="E28" s="15"/>
      <c r="F28" s="15"/>
      <c r="G28" s="15"/>
      <c r="H28" s="15"/>
      <c r="I28" s="15"/>
      <c r="AA28" s="10" t="str">
        <f t="shared" si="18"/>
        <v/>
      </c>
      <c r="AB28" s="10" t="str">
        <f t="shared" si="20"/>
        <v/>
      </c>
      <c r="AC28" s="10" t="str">
        <f t="shared" ref="AC28:AC35" si="22">IF(D28="Y", CHAR(13)&amp;"  UNION ALL SELECT '"&amp;D$7&amp;"' AS role_id, '"&amp;$B28&amp;"' AS auth_id FROM DUAL", "")</f>
        <v/>
      </c>
      <c r="AD28" s="10" t="str">
        <f t="shared" ref="AD28:AD35" si="23">IF(E28="Y", CHAR(13)&amp;"  UNION ALL SELECT '"&amp;E$7&amp;"' AS role_id, '"&amp;$B28&amp;"' AS auth_id FROM DUAL", "")</f>
        <v/>
      </c>
      <c r="AE28" s="10" t="str">
        <f t="shared" ref="AE28:AE35" si="24">IF(F28="Y", CHAR(13)&amp;"  UNION ALL SELECT '"&amp;F$7&amp;"' AS role_id, '"&amp;$B28&amp;"' AS auth_id FROM DUAL", "")</f>
        <v/>
      </c>
      <c r="AF28" s="10" t="str">
        <f t="shared" ref="AF28:AF35" si="25">IF(G28="Y", CHAR(13)&amp;"  UNION ALL SELECT '"&amp;G$7&amp;"' AS role_id, '"&amp;$B28&amp;"' AS auth_id FROM DUAL", "")</f>
        <v/>
      </c>
      <c r="AG28" s="10" t="str">
        <f t="shared" ref="AG28:AG35" si="26">IF(H28="Y", CHAR(13)&amp;"  UNION ALL SELECT '"&amp;H$7&amp;"' AS role_id, '"&amp;$B28&amp;"' AS auth_id FROM DUAL", "")</f>
        <v/>
      </c>
      <c r="AH28" s="10" t="str">
        <f t="shared" ref="AH28:AH35" si="27">IF(I28="Y", CHAR(13)&amp;"  UNION ALL SELECT '"&amp;I$7&amp;"' AS role_id, '"&amp;$B28&amp;"' AS auth_id FROM DUAL", "")</f>
        <v/>
      </c>
      <c r="AI28" s="10" t="str">
        <f t="shared" ref="AI28:AI35" si="28">IF(J28="Y", CHAR(13)&amp;"  UNION ALL SELECT '"&amp;J$7&amp;"' AS role_id, '"&amp;$B28&amp;"' AS auth_id FROM DUAL", "")</f>
        <v/>
      </c>
      <c r="AJ28" s="10" t="str">
        <f t="shared" ref="AJ28:AJ35" si="29">IF(K28="Y", CHAR(13)&amp;"  UNION ALL SELECT '"&amp;K$7&amp;"' AS role_id, '"&amp;$B28&amp;"' AS auth_id FROM DUAL", "")</f>
        <v/>
      </c>
      <c r="AK28" s="10" t="str">
        <f t="shared" ref="AK28:AK35" si="30">IF(L28="Y", CHAR(13)&amp;"  UNION ALL SELECT '"&amp;L$7&amp;"' AS role_id, '"&amp;$B28&amp;"' AS auth_id FROM DUAL", "")</f>
        <v/>
      </c>
      <c r="AL28" s="10" t="str">
        <f t="shared" ref="AL28:AL35" si="31">IF(M28="Y", CHAR(13)&amp;"  UNION ALL SELECT '"&amp;M$7&amp;"' AS role_id, '"&amp;$B28&amp;"' AS auth_id FROM DUAL", "")</f>
        <v/>
      </c>
      <c r="AM28" s="10" t="str">
        <f t="shared" ref="AM28:AM35" si="32">IF(N28="Y", CHAR(13)&amp;"  UNION ALL SELECT '"&amp;N$7&amp;"' AS role_id, '"&amp;$B28&amp;"' AS auth_id FROM DUAL", "")</f>
        <v/>
      </c>
      <c r="AN28" s="10" t="str">
        <f t="shared" ref="AN28:AN35" si="33">IF(O28="Y", CHAR(13)&amp;"  UNION ALL SELECT '"&amp;O$7&amp;"' AS role_id, '"&amp;$B28&amp;"' AS auth_id FROM DUAL", "")</f>
        <v/>
      </c>
      <c r="AO28" s="10" t="str">
        <f t="shared" ref="AO28:AO35" si="34">IF(P28="Y", CHAR(13)&amp;"  UNION ALL SELECT '"&amp;P$7&amp;"' AS role_id, '"&amp;$B28&amp;"' AS auth_id FROM DUAL", "")</f>
        <v/>
      </c>
      <c r="AP28" s="10" t="str">
        <f t="shared" ref="AP28:AP35" si="35">IF(Q28="Y", CHAR(13)&amp;"  UNION ALL SELECT '"&amp;Q$7&amp;"' AS role_id, '"&amp;$B28&amp;"' AS auth_id FROM DUAL", "")</f>
        <v/>
      </c>
      <c r="AQ28" s="10" t="str">
        <f t="shared" ref="AQ28:AQ35" si="36">IF(R28="Y", CHAR(13)&amp;"  UNION ALL SELECT '"&amp;R$7&amp;"' AS role_id, '"&amp;$B28&amp;"' AS auth_id FROM DUAL", "")</f>
        <v/>
      </c>
      <c r="AR28" s="10" t="str">
        <f t="shared" si="21"/>
        <v/>
      </c>
    </row>
    <row r="29" spans="2:44" x14ac:dyDescent="0.3">
      <c r="B29" s="41" t="str">
        <f>IF(mb_auth_bas!B20=0,"",mb_auth_bas!B20)</f>
        <v/>
      </c>
      <c r="C29" s="15"/>
      <c r="D29" s="15"/>
      <c r="E29" s="15"/>
      <c r="F29" s="15"/>
      <c r="G29" s="15"/>
      <c r="H29" s="15"/>
      <c r="I29" s="15"/>
      <c r="AA29" s="10" t="str">
        <f t="shared" si="18"/>
        <v/>
      </c>
      <c r="AB29" s="10" t="str">
        <f t="shared" si="20"/>
        <v/>
      </c>
      <c r="AC29" s="10" t="str">
        <f t="shared" si="22"/>
        <v/>
      </c>
      <c r="AD29" s="10" t="str">
        <f t="shared" si="23"/>
        <v/>
      </c>
      <c r="AE29" s="10" t="str">
        <f t="shared" si="24"/>
        <v/>
      </c>
      <c r="AF29" s="10" t="str">
        <f t="shared" si="25"/>
        <v/>
      </c>
      <c r="AG29" s="10" t="str">
        <f t="shared" si="26"/>
        <v/>
      </c>
      <c r="AH29" s="10" t="str">
        <f t="shared" si="27"/>
        <v/>
      </c>
      <c r="AI29" s="10" t="str">
        <f t="shared" si="28"/>
        <v/>
      </c>
      <c r="AJ29" s="10" t="str">
        <f t="shared" si="29"/>
        <v/>
      </c>
      <c r="AK29" s="10" t="str">
        <f t="shared" si="30"/>
        <v/>
      </c>
      <c r="AL29" s="10" t="str">
        <f t="shared" si="31"/>
        <v/>
      </c>
      <c r="AM29" s="10" t="str">
        <f t="shared" si="32"/>
        <v/>
      </c>
      <c r="AN29" s="10" t="str">
        <f t="shared" si="33"/>
        <v/>
      </c>
      <c r="AO29" s="10" t="str">
        <f t="shared" si="34"/>
        <v/>
      </c>
      <c r="AP29" s="10" t="str">
        <f t="shared" si="35"/>
        <v/>
      </c>
      <c r="AQ29" s="10" t="str">
        <f t="shared" si="36"/>
        <v/>
      </c>
      <c r="AR29" s="10" t="str">
        <f t="shared" si="21"/>
        <v/>
      </c>
    </row>
    <row r="30" spans="2:44" x14ac:dyDescent="0.3">
      <c r="B30" s="41" t="str">
        <f>IF(mb_auth_bas!B21=0,"",mb_auth_bas!B21)</f>
        <v/>
      </c>
      <c r="C30" s="15"/>
      <c r="D30" s="15"/>
      <c r="E30" s="15"/>
      <c r="F30" s="15"/>
      <c r="G30" s="15"/>
      <c r="H30" s="15"/>
      <c r="I30" s="15"/>
      <c r="AA30" s="10" t="str">
        <f t="shared" si="18"/>
        <v/>
      </c>
      <c r="AB30" s="10" t="str">
        <f t="shared" si="20"/>
        <v/>
      </c>
      <c r="AC30" s="10" t="str">
        <f t="shared" si="22"/>
        <v/>
      </c>
      <c r="AD30" s="10" t="str">
        <f t="shared" si="23"/>
        <v/>
      </c>
      <c r="AE30" s="10" t="str">
        <f t="shared" si="24"/>
        <v/>
      </c>
      <c r="AF30" s="10" t="str">
        <f t="shared" si="25"/>
        <v/>
      </c>
      <c r="AG30" s="10" t="str">
        <f t="shared" si="26"/>
        <v/>
      </c>
      <c r="AH30" s="10" t="str">
        <f t="shared" si="27"/>
        <v/>
      </c>
      <c r="AI30" s="10" t="str">
        <f t="shared" si="28"/>
        <v/>
      </c>
      <c r="AJ30" s="10" t="str">
        <f t="shared" si="29"/>
        <v/>
      </c>
      <c r="AK30" s="10" t="str">
        <f t="shared" si="30"/>
        <v/>
      </c>
      <c r="AL30" s="10" t="str">
        <f t="shared" si="31"/>
        <v/>
      </c>
      <c r="AM30" s="10" t="str">
        <f t="shared" si="32"/>
        <v/>
      </c>
      <c r="AN30" s="10" t="str">
        <f t="shared" si="33"/>
        <v/>
      </c>
      <c r="AO30" s="10" t="str">
        <f t="shared" si="34"/>
        <v/>
      </c>
      <c r="AP30" s="10" t="str">
        <f t="shared" si="35"/>
        <v/>
      </c>
      <c r="AQ30" s="10" t="str">
        <f t="shared" si="36"/>
        <v/>
      </c>
      <c r="AR30" s="10" t="str">
        <f t="shared" si="21"/>
        <v/>
      </c>
    </row>
    <row r="31" spans="2:44" x14ac:dyDescent="0.3">
      <c r="B31" s="41" t="str">
        <f>IF(mb_auth_bas!B22=0,"",mb_auth_bas!B22)</f>
        <v/>
      </c>
      <c r="C31" s="15"/>
      <c r="D31" s="15"/>
      <c r="E31" s="15"/>
      <c r="F31" s="15"/>
      <c r="G31" s="15"/>
      <c r="H31" s="15"/>
      <c r="I31" s="15"/>
      <c r="AA31" s="10" t="str">
        <f t="shared" si="18"/>
        <v/>
      </c>
      <c r="AB31" s="10" t="str">
        <f t="shared" si="20"/>
        <v/>
      </c>
      <c r="AC31" s="10" t="str">
        <f t="shared" si="22"/>
        <v/>
      </c>
      <c r="AD31" s="10" t="str">
        <f t="shared" si="23"/>
        <v/>
      </c>
      <c r="AE31" s="10" t="str">
        <f t="shared" si="24"/>
        <v/>
      </c>
      <c r="AF31" s="10" t="str">
        <f t="shared" si="25"/>
        <v/>
      </c>
      <c r="AG31" s="10" t="str">
        <f t="shared" si="26"/>
        <v/>
      </c>
      <c r="AH31" s="10" t="str">
        <f t="shared" si="27"/>
        <v/>
      </c>
      <c r="AI31" s="10" t="str">
        <f t="shared" si="28"/>
        <v/>
      </c>
      <c r="AJ31" s="10" t="str">
        <f t="shared" si="29"/>
        <v/>
      </c>
      <c r="AK31" s="10" t="str">
        <f t="shared" si="30"/>
        <v/>
      </c>
      <c r="AL31" s="10" t="str">
        <f t="shared" si="31"/>
        <v/>
      </c>
      <c r="AM31" s="10" t="str">
        <f t="shared" si="32"/>
        <v/>
      </c>
      <c r="AN31" s="10" t="str">
        <f t="shared" si="33"/>
        <v/>
      </c>
      <c r="AO31" s="10" t="str">
        <f t="shared" si="34"/>
        <v/>
      </c>
      <c r="AP31" s="10" t="str">
        <f t="shared" si="35"/>
        <v/>
      </c>
      <c r="AQ31" s="10" t="str">
        <f t="shared" si="36"/>
        <v/>
      </c>
      <c r="AR31" s="10" t="str">
        <f t="shared" si="21"/>
        <v/>
      </c>
    </row>
    <row r="32" spans="2:44" x14ac:dyDescent="0.3">
      <c r="B32" s="41" t="str">
        <f>IF(mb_auth_bas!B23=0,"",mb_auth_bas!B23)</f>
        <v/>
      </c>
      <c r="C32" s="15"/>
      <c r="D32" s="15"/>
      <c r="E32" s="15"/>
      <c r="F32" s="15"/>
      <c r="G32" s="15"/>
      <c r="H32" s="15"/>
      <c r="I32" s="15"/>
      <c r="AA32" s="10" t="str">
        <f t="shared" si="18"/>
        <v/>
      </c>
      <c r="AB32" s="10" t="str">
        <f t="shared" si="20"/>
        <v/>
      </c>
      <c r="AC32" s="10" t="str">
        <f t="shared" si="22"/>
        <v/>
      </c>
      <c r="AD32" s="10" t="str">
        <f t="shared" si="23"/>
        <v/>
      </c>
      <c r="AE32" s="10" t="str">
        <f t="shared" si="24"/>
        <v/>
      </c>
      <c r="AF32" s="10" t="str">
        <f t="shared" si="25"/>
        <v/>
      </c>
      <c r="AG32" s="10" t="str">
        <f t="shared" si="26"/>
        <v/>
      </c>
      <c r="AH32" s="10" t="str">
        <f t="shared" si="27"/>
        <v/>
      </c>
      <c r="AI32" s="10" t="str">
        <f t="shared" si="28"/>
        <v/>
      </c>
      <c r="AJ32" s="10" t="str">
        <f t="shared" si="29"/>
        <v/>
      </c>
      <c r="AK32" s="10" t="str">
        <f t="shared" si="30"/>
        <v/>
      </c>
      <c r="AL32" s="10" t="str">
        <f t="shared" si="31"/>
        <v/>
      </c>
      <c r="AM32" s="10" t="str">
        <f t="shared" si="32"/>
        <v/>
      </c>
      <c r="AN32" s="10" t="str">
        <f t="shared" si="33"/>
        <v/>
      </c>
      <c r="AO32" s="10" t="str">
        <f t="shared" si="34"/>
        <v/>
      </c>
      <c r="AP32" s="10" t="str">
        <f t="shared" si="35"/>
        <v/>
      </c>
      <c r="AQ32" s="10" t="str">
        <f t="shared" si="36"/>
        <v/>
      </c>
      <c r="AR32" s="10" t="str">
        <f t="shared" si="21"/>
        <v/>
      </c>
    </row>
    <row r="33" spans="2:44" x14ac:dyDescent="0.3">
      <c r="B33" s="41" t="str">
        <f>IF(mb_auth_bas!B24=0,"",mb_auth_bas!B24)</f>
        <v/>
      </c>
      <c r="C33" s="15"/>
      <c r="D33" s="15"/>
      <c r="E33" s="15"/>
      <c r="F33" s="15"/>
      <c r="G33" s="15"/>
      <c r="H33" s="15"/>
      <c r="I33" s="15"/>
      <c r="AA33" s="10" t="str">
        <f t="shared" si="18"/>
        <v/>
      </c>
      <c r="AB33" s="10" t="str">
        <f t="shared" si="20"/>
        <v/>
      </c>
      <c r="AC33" s="10" t="str">
        <f t="shared" si="22"/>
        <v/>
      </c>
      <c r="AD33" s="10" t="str">
        <f t="shared" si="23"/>
        <v/>
      </c>
      <c r="AE33" s="10" t="str">
        <f t="shared" si="24"/>
        <v/>
      </c>
      <c r="AF33" s="10" t="str">
        <f t="shared" si="25"/>
        <v/>
      </c>
      <c r="AG33" s="10" t="str">
        <f t="shared" si="26"/>
        <v/>
      </c>
      <c r="AH33" s="10" t="str">
        <f t="shared" si="27"/>
        <v/>
      </c>
      <c r="AI33" s="10" t="str">
        <f t="shared" si="28"/>
        <v/>
      </c>
      <c r="AJ33" s="10" t="str">
        <f t="shared" si="29"/>
        <v/>
      </c>
      <c r="AK33" s="10" t="str">
        <f t="shared" si="30"/>
        <v/>
      </c>
      <c r="AL33" s="10" t="str">
        <f t="shared" si="31"/>
        <v/>
      </c>
      <c r="AM33" s="10" t="str">
        <f t="shared" si="32"/>
        <v/>
      </c>
      <c r="AN33" s="10" t="str">
        <f t="shared" si="33"/>
        <v/>
      </c>
      <c r="AO33" s="10" t="str">
        <f t="shared" si="34"/>
        <v/>
      </c>
      <c r="AP33" s="10" t="str">
        <f t="shared" si="35"/>
        <v/>
      </c>
      <c r="AQ33" s="10" t="str">
        <f t="shared" si="36"/>
        <v/>
      </c>
      <c r="AR33" s="10" t="str">
        <f t="shared" si="21"/>
        <v/>
      </c>
    </row>
    <row r="34" spans="2:44" x14ac:dyDescent="0.3">
      <c r="B34" s="41" t="str">
        <f>IF(mb_auth_bas!B25=0,"",mb_auth_bas!B25)</f>
        <v/>
      </c>
      <c r="C34" s="15"/>
      <c r="D34" s="15"/>
      <c r="E34" s="15"/>
      <c r="F34" s="15"/>
      <c r="G34" s="15"/>
      <c r="H34" s="15"/>
      <c r="I34" s="15"/>
      <c r="AA34" s="10" t="str">
        <f t="shared" si="18"/>
        <v/>
      </c>
      <c r="AB34" s="10" t="str">
        <f t="shared" si="20"/>
        <v/>
      </c>
      <c r="AC34" s="10" t="str">
        <f t="shared" si="22"/>
        <v/>
      </c>
      <c r="AD34" s="10" t="str">
        <f t="shared" si="23"/>
        <v/>
      </c>
      <c r="AE34" s="10" t="str">
        <f t="shared" si="24"/>
        <v/>
      </c>
      <c r="AF34" s="10" t="str">
        <f t="shared" si="25"/>
        <v/>
      </c>
      <c r="AG34" s="10" t="str">
        <f t="shared" si="26"/>
        <v/>
      </c>
      <c r="AH34" s="10" t="str">
        <f t="shared" si="27"/>
        <v/>
      </c>
      <c r="AI34" s="10" t="str">
        <f t="shared" si="28"/>
        <v/>
      </c>
      <c r="AJ34" s="10" t="str">
        <f t="shared" si="29"/>
        <v/>
      </c>
      <c r="AK34" s="10" t="str">
        <f t="shared" si="30"/>
        <v/>
      </c>
      <c r="AL34" s="10" t="str">
        <f t="shared" si="31"/>
        <v/>
      </c>
      <c r="AM34" s="10" t="str">
        <f t="shared" si="32"/>
        <v/>
      </c>
      <c r="AN34" s="10" t="str">
        <f t="shared" si="33"/>
        <v/>
      </c>
      <c r="AO34" s="10" t="str">
        <f t="shared" si="34"/>
        <v/>
      </c>
      <c r="AP34" s="10" t="str">
        <f t="shared" si="35"/>
        <v/>
      </c>
      <c r="AQ34" s="10" t="str">
        <f t="shared" si="36"/>
        <v/>
      </c>
      <c r="AR34" s="10" t="str">
        <f t="shared" si="21"/>
        <v/>
      </c>
    </row>
    <row r="35" spans="2:44" x14ac:dyDescent="0.3">
      <c r="B35" s="41" t="str">
        <f>IF(mb_auth_bas!B26=0,"",mb_auth_bas!B26)</f>
        <v/>
      </c>
      <c r="C35" s="15"/>
      <c r="D35" s="15"/>
      <c r="E35" s="15"/>
      <c r="F35" s="15"/>
      <c r="G35" s="15"/>
      <c r="H35" s="15"/>
      <c r="I35" s="15"/>
      <c r="AA35" s="10" t="str">
        <f t="shared" si="18"/>
        <v/>
      </c>
      <c r="AB35" s="10" t="str">
        <f t="shared" si="20"/>
        <v/>
      </c>
      <c r="AC35" s="10" t="str">
        <f t="shared" si="22"/>
        <v/>
      </c>
      <c r="AD35" s="10" t="str">
        <f t="shared" si="23"/>
        <v/>
      </c>
      <c r="AE35" s="10" t="str">
        <f t="shared" si="24"/>
        <v/>
      </c>
      <c r="AF35" s="10" t="str">
        <f t="shared" si="25"/>
        <v/>
      </c>
      <c r="AG35" s="10" t="str">
        <f t="shared" si="26"/>
        <v/>
      </c>
      <c r="AH35" s="10" t="str">
        <f t="shared" si="27"/>
        <v/>
      </c>
      <c r="AI35" s="10" t="str">
        <f t="shared" si="28"/>
        <v/>
      </c>
      <c r="AJ35" s="10" t="str">
        <f t="shared" si="29"/>
        <v/>
      </c>
      <c r="AK35" s="10" t="str">
        <f t="shared" si="30"/>
        <v/>
      </c>
      <c r="AL35" s="10" t="str">
        <f t="shared" si="31"/>
        <v/>
      </c>
      <c r="AM35" s="10" t="str">
        <f t="shared" si="32"/>
        <v/>
      </c>
      <c r="AN35" s="10" t="str">
        <f t="shared" si="33"/>
        <v/>
      </c>
      <c r="AO35" s="10" t="str">
        <f t="shared" si="34"/>
        <v/>
      </c>
      <c r="AP35" s="10" t="str">
        <f t="shared" si="35"/>
        <v/>
      </c>
      <c r="AQ35" s="10" t="str">
        <f t="shared" si="36"/>
        <v/>
      </c>
      <c r="AR35" s="10" t="str">
        <f t="shared" si="21"/>
        <v/>
      </c>
    </row>
    <row r="36" spans="2:44" x14ac:dyDescent="0.3">
      <c r="B36" s="41" t="str">
        <f>IF(mb_auth_bas!B27=0,"",mb_auth_bas!B27)</f>
        <v/>
      </c>
      <c r="C36" s="15"/>
      <c r="D36" s="15"/>
      <c r="E36" s="15"/>
      <c r="F36" s="15"/>
      <c r="G36" s="15"/>
      <c r="H36" s="15"/>
      <c r="I36" s="15"/>
    </row>
    <row r="37" spans="2:44" x14ac:dyDescent="0.3">
      <c r="B37" s="41" t="str">
        <f>IF(mb_auth_bas!B28=0,"",mb_auth_bas!B28)</f>
        <v/>
      </c>
      <c r="C37" s="15"/>
      <c r="D37" s="15"/>
      <c r="E37" s="15"/>
      <c r="F37" s="15"/>
      <c r="G37" s="15"/>
      <c r="H37" s="15"/>
      <c r="I37" s="15"/>
    </row>
    <row r="38" spans="2:44" x14ac:dyDescent="0.3">
      <c r="B38" s="41" t="str">
        <f>IF(mb_auth_bas!B29=0,"",mb_auth_bas!B29)</f>
        <v/>
      </c>
      <c r="C38" s="15"/>
      <c r="D38" s="15"/>
      <c r="E38" s="15"/>
      <c r="F38" s="15"/>
      <c r="G38" s="15"/>
      <c r="H38" s="15"/>
      <c r="I38" s="15"/>
    </row>
    <row r="39" spans="2:44" x14ac:dyDescent="0.3">
      <c r="B39" s="41" t="str">
        <f>IF(mb_auth_bas!B30=0,"",mb_auth_bas!B30)</f>
        <v/>
      </c>
      <c r="C39" s="15"/>
      <c r="D39" s="15"/>
      <c r="E39" s="15"/>
      <c r="F39" s="15"/>
      <c r="G39" s="15"/>
      <c r="H39" s="15"/>
      <c r="I39" s="15"/>
    </row>
    <row r="40" spans="2:44" x14ac:dyDescent="0.3">
      <c r="B40" s="41" t="str">
        <f>IF(mb_auth_bas!B31=0,"",mb_auth_bas!B31)</f>
        <v/>
      </c>
      <c r="C40" s="15"/>
      <c r="D40" s="15"/>
      <c r="E40" s="15"/>
      <c r="F40" s="15"/>
      <c r="G40" s="15"/>
      <c r="H40" s="15"/>
      <c r="I40" s="15"/>
    </row>
    <row r="41" spans="2:44" x14ac:dyDescent="0.3">
      <c r="B41" s="41" t="str">
        <f>IF(mb_auth_bas!B32=0,"",mb_auth_bas!B32)</f>
        <v/>
      </c>
      <c r="C41" s="15"/>
      <c r="D41" s="15"/>
      <c r="E41" s="15"/>
      <c r="F41" s="15"/>
      <c r="G41" s="15"/>
      <c r="H41" s="15"/>
      <c r="I41" s="15"/>
    </row>
    <row r="42" spans="2:44" x14ac:dyDescent="0.3">
      <c r="B42" s="41" t="str">
        <f>IF(mb_auth_bas!B33=0,"",mb_auth_bas!B33)</f>
        <v/>
      </c>
      <c r="C42" s="15"/>
      <c r="D42" s="15"/>
      <c r="E42" s="15"/>
      <c r="F42" s="15"/>
      <c r="G42" s="15"/>
      <c r="H42" s="15"/>
      <c r="I42" s="15"/>
    </row>
    <row r="43" spans="2:44" x14ac:dyDescent="0.3">
      <c r="B43" s="41" t="str">
        <f>IF(mb_auth_bas!B34=0,"",mb_auth_bas!B34)</f>
        <v/>
      </c>
      <c r="C43" s="15"/>
      <c r="D43" s="15"/>
      <c r="E43" s="15"/>
      <c r="F43" s="15"/>
      <c r="G43" s="15"/>
      <c r="H43" s="15"/>
      <c r="I43" s="15"/>
    </row>
    <row r="44" spans="2:44" x14ac:dyDescent="0.3">
      <c r="B44" s="41" t="str">
        <f>IF(mb_auth_bas!B35=0,"",mb_auth_bas!B35)</f>
        <v/>
      </c>
      <c r="C44" s="15"/>
      <c r="D44" s="15"/>
      <c r="E44" s="15"/>
      <c r="F44" s="15"/>
      <c r="G44" s="15"/>
      <c r="H44" s="15"/>
      <c r="I44" s="15"/>
    </row>
    <row r="45" spans="2:44" x14ac:dyDescent="0.3">
      <c r="B45" s="41" t="str">
        <f>IF(mb_auth_bas!B36=0,"",mb_auth_bas!B36)</f>
        <v/>
      </c>
      <c r="C45" s="4"/>
      <c r="D45" s="4"/>
      <c r="E45" s="4"/>
      <c r="F45" s="4"/>
      <c r="G45" s="4"/>
      <c r="H45" s="4"/>
      <c r="I45" s="4"/>
    </row>
    <row r="46" spans="2:44" x14ac:dyDescent="0.3">
      <c r="B46" s="41" t="str">
        <f>IF(mb_auth_bas!B37=0,"",mb_auth_bas!B37)</f>
        <v/>
      </c>
      <c r="C46" s="4"/>
      <c r="D46" s="4"/>
      <c r="E46" s="4"/>
      <c r="F46" s="4"/>
      <c r="G46" s="4"/>
      <c r="H46" s="4"/>
      <c r="I46" s="4"/>
    </row>
    <row r="47" spans="2:44" x14ac:dyDescent="0.3">
      <c r="B47" s="41" t="str">
        <f>IF(mb_auth_bas!B38=0,"",mb_auth_bas!B38)</f>
        <v/>
      </c>
      <c r="C47" s="4"/>
      <c r="D47" s="4"/>
      <c r="E47" s="4"/>
      <c r="F47" s="4"/>
      <c r="G47" s="4"/>
      <c r="H47" s="4"/>
      <c r="I47" s="4"/>
    </row>
    <row r="48" spans="2:44" x14ac:dyDescent="0.3">
      <c r="B48" s="41" t="str">
        <f>IF(mb_auth_bas!B39=0,"",mb_auth_bas!B39)</f>
        <v/>
      </c>
      <c r="C48" s="4"/>
      <c r="D48" s="4"/>
      <c r="E48" s="4"/>
      <c r="F48" s="4"/>
      <c r="G48" s="4"/>
      <c r="H48" s="4"/>
      <c r="I48" s="4"/>
    </row>
    <row r="49" spans="2:9" x14ac:dyDescent="0.3">
      <c r="B49" s="41" t="str">
        <f>IF(mb_auth_bas!B40=0,"",mb_auth_bas!B40)</f>
        <v/>
      </c>
      <c r="C49" s="4"/>
      <c r="D49" s="4"/>
      <c r="E49" s="4"/>
      <c r="F49" s="4"/>
      <c r="G49" s="4"/>
      <c r="H49" s="4"/>
      <c r="I49" s="4"/>
    </row>
    <row r="50" spans="2:9" x14ac:dyDescent="0.3">
      <c r="B50" s="41" t="str">
        <f>IF(mb_auth_bas!B41=0,"",mb_auth_bas!B41)</f>
        <v/>
      </c>
      <c r="C50" s="4"/>
      <c r="D50" s="4"/>
      <c r="E50" s="4"/>
      <c r="F50" s="4"/>
      <c r="G50" s="4"/>
      <c r="H50" s="4"/>
      <c r="I50" s="4"/>
    </row>
    <row r="51" spans="2:9" x14ac:dyDescent="0.3">
      <c r="B51" s="41" t="str">
        <f>IF(mb_auth_bas!B42=0,"",mb_auth_bas!B42)</f>
        <v/>
      </c>
      <c r="C51" s="4"/>
      <c r="D51" s="4"/>
      <c r="E51" s="4"/>
      <c r="F51" s="4"/>
      <c r="G51" s="4"/>
      <c r="H51" s="4"/>
      <c r="I51" s="4"/>
    </row>
    <row r="52" spans="2:9" x14ac:dyDescent="0.3">
      <c r="B52" s="41" t="str">
        <f>IF(mb_auth_bas!B43=0,"",mb_auth_bas!B43)</f>
        <v/>
      </c>
      <c r="C52" s="4"/>
      <c r="D52" s="4"/>
      <c r="E52" s="4"/>
      <c r="F52" s="4"/>
      <c r="G52" s="4"/>
      <c r="H52" s="4"/>
      <c r="I52" s="4"/>
    </row>
    <row r="53" spans="2:9" x14ac:dyDescent="0.3">
      <c r="B53" s="41" t="str">
        <f>IF(mb_auth_bas!B44=0,"",mb_auth_bas!B44)</f>
        <v/>
      </c>
      <c r="C53" s="4"/>
      <c r="D53" s="4"/>
      <c r="E53" s="4"/>
      <c r="F53" s="4"/>
      <c r="G53" s="4"/>
      <c r="H53" s="4"/>
      <c r="I53" s="4"/>
    </row>
    <row r="54" spans="2:9" x14ac:dyDescent="0.3">
      <c r="B54" s="41" t="str">
        <f>IF(mb_auth_bas!B45=0,"",mb_auth_bas!B45)</f>
        <v/>
      </c>
      <c r="C54" s="4"/>
      <c r="D54" s="4"/>
      <c r="E54" s="4"/>
      <c r="F54" s="4"/>
      <c r="G54" s="4"/>
      <c r="H54" s="4"/>
      <c r="I54" s="4"/>
    </row>
    <row r="55" spans="2:9" x14ac:dyDescent="0.3">
      <c r="B55" s="41" t="str">
        <f>IF(mb_auth_bas!B46=0,"",mb_auth_bas!B46)</f>
        <v/>
      </c>
      <c r="C55" s="4"/>
      <c r="D55" s="4"/>
      <c r="E55" s="4"/>
      <c r="F55" s="4"/>
      <c r="G55" s="4"/>
      <c r="H55" s="4"/>
      <c r="I55" s="4"/>
    </row>
    <row r="56" spans="2:9" x14ac:dyDescent="0.3">
      <c r="B56" s="41" t="str">
        <f>IF(mb_auth_bas!B47=0,"",mb_auth_bas!B47)</f>
        <v/>
      </c>
      <c r="C56" s="4"/>
      <c r="D56" s="4"/>
      <c r="E56" s="4"/>
      <c r="F56" s="4"/>
      <c r="G56" s="4"/>
      <c r="H56" s="4"/>
      <c r="I56" s="4"/>
    </row>
    <row r="57" spans="2:9" x14ac:dyDescent="0.3">
      <c r="B57" s="41" t="str">
        <f>IF(mb_auth_bas!B48=0,"",mb_auth_bas!B48)</f>
        <v/>
      </c>
      <c r="C57" s="4"/>
      <c r="D57" s="4"/>
      <c r="E57" s="4"/>
      <c r="F57" s="4"/>
      <c r="G57" s="4"/>
      <c r="H57" s="4"/>
      <c r="I57" s="4"/>
    </row>
    <row r="58" spans="2:9" x14ac:dyDescent="0.3">
      <c r="B58" s="41" t="str">
        <f>IF(mb_auth_bas!B49=0,"",mb_auth_bas!B49)</f>
        <v/>
      </c>
      <c r="C58" s="4"/>
      <c r="D58" s="4"/>
      <c r="E58" s="4"/>
      <c r="F58" s="4"/>
      <c r="G58" s="4"/>
      <c r="H58" s="4"/>
      <c r="I58" s="4"/>
    </row>
    <row r="59" spans="2:9" x14ac:dyDescent="0.3">
      <c r="B59" s="41" t="str">
        <f>IF(mb_auth_bas!B50=0,"",mb_auth_bas!B50)</f>
        <v/>
      </c>
      <c r="C59" s="4"/>
      <c r="D59" s="4"/>
      <c r="E59" s="4"/>
      <c r="F59" s="4"/>
      <c r="G59" s="4"/>
      <c r="H59" s="4"/>
      <c r="I59" s="4"/>
    </row>
    <row r="60" spans="2:9" x14ac:dyDescent="0.3">
      <c r="B60" s="41" t="str">
        <f>IF(mb_auth_bas!B51=0,"",mb_auth_bas!B51)</f>
        <v/>
      </c>
      <c r="C60" s="4"/>
      <c r="D60" s="4"/>
      <c r="E60" s="4"/>
      <c r="F60" s="4"/>
      <c r="G60" s="4"/>
      <c r="H60" s="4"/>
      <c r="I60" s="4"/>
    </row>
    <row r="61" spans="2:9" x14ac:dyDescent="0.3">
      <c r="B61" s="41" t="str">
        <f>IF(mb_auth_bas!B52=0,"",mb_auth_bas!B52)</f>
        <v/>
      </c>
      <c r="C61" s="4"/>
      <c r="D61" s="4"/>
      <c r="E61" s="4"/>
      <c r="F61" s="4"/>
      <c r="G61" s="4"/>
      <c r="H61" s="4"/>
      <c r="I61" s="4"/>
    </row>
    <row r="62" spans="2:9" x14ac:dyDescent="0.3">
      <c r="B62" s="41" t="str">
        <f>IF(mb_auth_bas!B53=0,"",mb_auth_bas!B53)</f>
        <v/>
      </c>
      <c r="C62" s="4"/>
      <c r="D62" s="4"/>
      <c r="E62" s="4"/>
      <c r="F62" s="4"/>
      <c r="G62" s="4"/>
      <c r="H62" s="4"/>
      <c r="I62" s="4"/>
    </row>
    <row r="63" spans="2:9" x14ac:dyDescent="0.3">
      <c r="B63" s="41" t="str">
        <f>IF(mb_auth_bas!B54=0,"",mb_auth_bas!B54)</f>
        <v/>
      </c>
      <c r="C63" s="4"/>
      <c r="D63" s="4"/>
      <c r="E63" s="4"/>
      <c r="F63" s="4"/>
      <c r="G63" s="4"/>
      <c r="H63" s="4"/>
      <c r="I63" s="4"/>
    </row>
    <row r="64" spans="2:9" x14ac:dyDescent="0.3">
      <c r="B64" s="41" t="str">
        <f>IF(mb_auth_bas!B55=0,"",mb_auth_bas!B55)</f>
        <v/>
      </c>
      <c r="C64" s="4"/>
      <c r="D64" s="4"/>
      <c r="E64" s="4"/>
      <c r="F64" s="4"/>
      <c r="G64" s="4"/>
      <c r="H64" s="4"/>
      <c r="I64" s="4"/>
    </row>
    <row r="65" spans="2:9" x14ac:dyDescent="0.3">
      <c r="B65" s="41" t="str">
        <f>IF(mb_auth_bas!B56=0,"",mb_auth_bas!B56)</f>
        <v/>
      </c>
      <c r="C65" s="4"/>
      <c r="D65" s="4"/>
      <c r="E65" s="4"/>
      <c r="F65" s="4"/>
      <c r="G65" s="4"/>
      <c r="H65" s="4"/>
      <c r="I65" s="4"/>
    </row>
    <row r="66" spans="2:9" x14ac:dyDescent="0.3">
      <c r="B66" s="41" t="str">
        <f>IF(mb_auth_bas!B57=0,"",mb_auth_bas!B57)</f>
        <v/>
      </c>
      <c r="C66" s="4"/>
      <c r="D66" s="4"/>
      <c r="E66" s="4"/>
      <c r="F66" s="4"/>
      <c r="G66" s="4"/>
      <c r="H66" s="4"/>
      <c r="I66" s="4"/>
    </row>
    <row r="67" spans="2:9" x14ac:dyDescent="0.3">
      <c r="B67" s="41" t="str">
        <f>IF(mb_auth_bas!B58=0,"",mb_auth_bas!B58)</f>
        <v/>
      </c>
      <c r="C67" s="4"/>
      <c r="D67" s="4"/>
      <c r="E67" s="4"/>
      <c r="F67" s="4"/>
      <c r="G67" s="4"/>
      <c r="H67" s="4"/>
      <c r="I67" s="4"/>
    </row>
    <row r="68" spans="2:9" x14ac:dyDescent="0.3">
      <c r="B68" s="41" t="str">
        <f>IF(mb_auth_bas!B59=0,"",mb_auth_bas!B59)</f>
        <v/>
      </c>
      <c r="C68" s="4"/>
      <c r="D68" s="4"/>
      <c r="E68" s="4"/>
      <c r="F68" s="4"/>
      <c r="G68" s="4"/>
      <c r="H68" s="4"/>
      <c r="I68" s="4"/>
    </row>
    <row r="69" spans="2:9" x14ac:dyDescent="0.3">
      <c r="B69" s="41" t="str">
        <f>IF(mb_auth_bas!B60=0,"",mb_auth_bas!B60)</f>
        <v/>
      </c>
      <c r="C69" s="4"/>
      <c r="D69" s="4"/>
      <c r="E69" s="4"/>
      <c r="F69" s="4"/>
      <c r="G69" s="4"/>
      <c r="H69" s="4"/>
      <c r="I69" s="4"/>
    </row>
    <row r="70" spans="2:9" x14ac:dyDescent="0.3">
      <c r="B70" s="41" t="str">
        <f>IF(mb_auth_bas!B61=0,"",mb_auth_bas!B61)</f>
        <v/>
      </c>
      <c r="C70" s="4"/>
      <c r="D70" s="4"/>
      <c r="E70" s="4"/>
      <c r="F70" s="4"/>
      <c r="G70" s="4"/>
      <c r="H70" s="4"/>
      <c r="I70" s="4"/>
    </row>
    <row r="71" spans="2:9" x14ac:dyDescent="0.3">
      <c r="B71" s="41" t="str">
        <f>IF(mb_auth_bas!B62=0,"",mb_auth_bas!B62)</f>
        <v/>
      </c>
      <c r="C71" s="4"/>
      <c r="D71" s="4"/>
      <c r="E71" s="4"/>
      <c r="F71" s="4"/>
      <c r="G71" s="4"/>
      <c r="H71" s="4"/>
      <c r="I71" s="4"/>
    </row>
    <row r="72" spans="2:9" x14ac:dyDescent="0.3">
      <c r="B72" s="41" t="str">
        <f>IF(mb_auth_bas!B63=0,"",mb_auth_bas!B63)</f>
        <v/>
      </c>
      <c r="C72" s="4"/>
      <c r="D72" s="4"/>
      <c r="E72" s="4"/>
      <c r="F72" s="4"/>
      <c r="G72" s="4"/>
      <c r="H72" s="4"/>
      <c r="I72" s="4"/>
    </row>
    <row r="73" spans="2:9" x14ac:dyDescent="0.3">
      <c r="B73" s="41" t="str">
        <f>IF(mb_auth_bas!B64=0,"",mb_auth_bas!B64)</f>
        <v/>
      </c>
      <c r="C73" s="4"/>
      <c r="D73" s="4"/>
      <c r="E73" s="4"/>
      <c r="F73" s="4"/>
      <c r="G73" s="4"/>
      <c r="H73" s="4"/>
      <c r="I73" s="4"/>
    </row>
    <row r="74" spans="2:9" x14ac:dyDescent="0.3">
      <c r="B74" s="41" t="str">
        <f>IF(mb_auth_bas!B65=0,"",mb_auth_bas!B65)</f>
        <v/>
      </c>
      <c r="C74" s="4"/>
      <c r="D74" s="4"/>
      <c r="E74" s="4"/>
      <c r="F74" s="4"/>
      <c r="G74" s="4"/>
      <c r="H74" s="4"/>
      <c r="I74" s="4"/>
    </row>
    <row r="75" spans="2:9" x14ac:dyDescent="0.3">
      <c r="B75" s="41" t="str">
        <f>IF(mb_auth_bas!B66=0,"",mb_auth_bas!B66)</f>
        <v/>
      </c>
      <c r="C75" s="4"/>
      <c r="D75" s="4"/>
      <c r="E75" s="4"/>
      <c r="F75" s="4"/>
      <c r="G75" s="4"/>
      <c r="H75" s="4"/>
      <c r="I75" s="4"/>
    </row>
    <row r="76" spans="2:9" x14ac:dyDescent="0.3">
      <c r="B76" s="41" t="str">
        <f>IF(mb_auth_bas!B67=0,"",mb_auth_bas!B67)</f>
        <v/>
      </c>
      <c r="C76" s="4"/>
      <c r="D76" s="4"/>
      <c r="E76" s="4"/>
      <c r="F76" s="4"/>
      <c r="G76" s="4"/>
      <c r="H76" s="4"/>
      <c r="I76" s="4"/>
    </row>
    <row r="77" spans="2:9" x14ac:dyDescent="0.3">
      <c r="B77" s="41" t="str">
        <f>IF(mb_auth_bas!B68=0,"",mb_auth_bas!B68)</f>
        <v/>
      </c>
      <c r="C77" s="4"/>
      <c r="D77" s="4"/>
      <c r="E77" s="4"/>
      <c r="F77" s="4"/>
      <c r="G77" s="4"/>
      <c r="H77" s="4"/>
      <c r="I77" s="4"/>
    </row>
    <row r="78" spans="2:9" x14ac:dyDescent="0.3">
      <c r="B78" s="41" t="str">
        <f>IF(mb_auth_bas!B69=0,"",mb_auth_bas!B69)</f>
        <v/>
      </c>
      <c r="C78" s="4"/>
      <c r="D78" s="4"/>
      <c r="E78" s="4"/>
      <c r="F78" s="4"/>
      <c r="G78" s="4"/>
      <c r="H78" s="4"/>
      <c r="I78" s="4"/>
    </row>
    <row r="79" spans="2:9" x14ac:dyDescent="0.3">
      <c r="B79" s="41" t="str">
        <f>IF(mb_auth_bas!B70=0,"",mb_auth_bas!B70)</f>
        <v/>
      </c>
      <c r="C79" s="4"/>
      <c r="D79" s="4"/>
      <c r="E79" s="4"/>
      <c r="F79" s="4"/>
      <c r="G79" s="4"/>
      <c r="H79" s="4"/>
      <c r="I79" s="4"/>
    </row>
    <row r="80" spans="2:9" x14ac:dyDescent="0.3">
      <c r="B80" s="41" t="str">
        <f>IF(mb_auth_bas!B71=0,"",mb_auth_bas!B71)</f>
        <v/>
      </c>
      <c r="C80" s="4"/>
      <c r="D80" s="4"/>
      <c r="E80" s="4"/>
      <c r="F80" s="4"/>
      <c r="G80" s="4"/>
      <c r="H80" s="4"/>
      <c r="I80" s="4"/>
    </row>
    <row r="81" spans="2:9" x14ac:dyDescent="0.3">
      <c r="B81" s="41" t="str">
        <f>IF(mb_auth_bas!B72=0,"",mb_auth_bas!B72)</f>
        <v/>
      </c>
      <c r="C81" s="4"/>
      <c r="D81" s="4"/>
      <c r="E81" s="4"/>
      <c r="F81" s="4"/>
      <c r="G81" s="4"/>
      <c r="H81" s="4"/>
      <c r="I81" s="4"/>
    </row>
    <row r="82" spans="2:9" x14ac:dyDescent="0.3">
      <c r="B82" s="41" t="str">
        <f>IF(mb_auth_bas!B73=0,"",mb_auth_bas!B73)</f>
        <v/>
      </c>
      <c r="C82" s="4"/>
      <c r="D82" s="4"/>
      <c r="E82" s="4"/>
      <c r="F82" s="4"/>
      <c r="G82" s="4"/>
      <c r="H82" s="4"/>
      <c r="I82" s="4"/>
    </row>
    <row r="83" spans="2:9" x14ac:dyDescent="0.3">
      <c r="B83" s="41" t="str">
        <f>IF(mb_auth_bas!B74=0,"",mb_auth_bas!B74)</f>
        <v/>
      </c>
      <c r="C83" s="4"/>
      <c r="D83" s="4"/>
      <c r="E83" s="4"/>
      <c r="F83" s="4"/>
      <c r="G83" s="4"/>
      <c r="H83" s="4"/>
      <c r="I83" s="4"/>
    </row>
    <row r="84" spans="2:9" x14ac:dyDescent="0.3">
      <c r="B84" s="41" t="str">
        <f>IF(mb_auth_bas!B75=0,"",mb_auth_bas!B75)</f>
        <v/>
      </c>
      <c r="C84" s="4"/>
      <c r="D84" s="4"/>
      <c r="E84" s="4"/>
      <c r="F84" s="4"/>
      <c r="G84" s="4"/>
      <c r="H84" s="4"/>
      <c r="I84" s="4"/>
    </row>
    <row r="85" spans="2:9" x14ac:dyDescent="0.3">
      <c r="B85" s="41" t="str">
        <f>IF(mb_auth_bas!B76=0,"",mb_auth_bas!B76)</f>
        <v/>
      </c>
      <c r="C85" s="4"/>
      <c r="D85" s="4"/>
      <c r="E85" s="4"/>
      <c r="F85" s="4"/>
      <c r="G85" s="4"/>
      <c r="H85" s="4"/>
      <c r="I85" s="4"/>
    </row>
    <row r="86" spans="2:9" x14ac:dyDescent="0.3">
      <c r="B86" s="41" t="str">
        <f>IF(mb_auth_bas!B77=0,"",mb_auth_bas!B77)</f>
        <v/>
      </c>
      <c r="C86" s="4"/>
      <c r="D86" s="4"/>
      <c r="E86" s="4"/>
      <c r="F86" s="4"/>
      <c r="G86" s="4"/>
      <c r="H86" s="4"/>
      <c r="I86" s="4"/>
    </row>
    <row r="87" spans="2:9" x14ac:dyDescent="0.3">
      <c r="B87" s="41" t="str">
        <f>IF(mb_auth_bas!B78=0,"",mb_auth_bas!B78)</f>
        <v/>
      </c>
      <c r="C87" s="4"/>
      <c r="D87" s="4"/>
      <c r="E87" s="4"/>
      <c r="F87" s="4"/>
      <c r="G87" s="4"/>
      <c r="H87" s="4"/>
      <c r="I87" s="4"/>
    </row>
    <row r="88" spans="2:9" x14ac:dyDescent="0.3">
      <c r="B88" s="41" t="str">
        <f>IF(mb_auth_bas!B79=0,"",mb_auth_bas!B79)</f>
        <v/>
      </c>
      <c r="C88" s="4"/>
      <c r="D88" s="4"/>
      <c r="E88" s="4"/>
      <c r="F88" s="4"/>
      <c r="G88" s="4"/>
      <c r="H88" s="4"/>
      <c r="I88" s="4"/>
    </row>
    <row r="89" spans="2:9" x14ac:dyDescent="0.3">
      <c r="B89" s="41" t="str">
        <f>IF(mb_auth_bas!B80=0,"",mb_auth_bas!B80)</f>
        <v/>
      </c>
      <c r="C89" s="4"/>
      <c r="D89" s="4"/>
      <c r="E89" s="4"/>
      <c r="F89" s="4"/>
      <c r="G89" s="4"/>
      <c r="H89" s="4"/>
      <c r="I89" s="4"/>
    </row>
    <row r="90" spans="2:9" x14ac:dyDescent="0.3">
      <c r="B90" s="41" t="str">
        <f>IF(mb_auth_bas!B81=0,"",mb_auth_bas!B81)</f>
        <v/>
      </c>
      <c r="C90" s="4"/>
      <c r="D90" s="4"/>
      <c r="E90" s="4"/>
      <c r="F90" s="4"/>
      <c r="G90" s="4"/>
      <c r="H90" s="4"/>
      <c r="I90" s="4"/>
    </row>
    <row r="91" spans="2:9" x14ac:dyDescent="0.3">
      <c r="B91" s="41" t="str">
        <f>IF(mb_auth_bas!B82=0,"",mb_auth_bas!B82)</f>
        <v/>
      </c>
      <c r="C91" s="4"/>
      <c r="D91" s="4"/>
      <c r="E91" s="4"/>
      <c r="F91" s="4"/>
      <c r="G91" s="4"/>
      <c r="H91" s="4"/>
      <c r="I91" s="4"/>
    </row>
    <row r="92" spans="2:9" x14ac:dyDescent="0.3">
      <c r="B92" s="41" t="str">
        <f>IF(mb_auth_bas!B83=0,"",mb_auth_bas!B83)</f>
        <v/>
      </c>
      <c r="C92" s="4"/>
      <c r="D92" s="4"/>
      <c r="E92" s="4"/>
      <c r="F92" s="4"/>
      <c r="G92" s="4"/>
      <c r="H92" s="4"/>
      <c r="I92" s="4"/>
    </row>
    <row r="93" spans="2:9" x14ac:dyDescent="0.3">
      <c r="B93" s="41" t="str">
        <f>IF(mb_auth_bas!B84=0,"",mb_auth_bas!B84)</f>
        <v/>
      </c>
      <c r="C93" s="4"/>
      <c r="D93" s="4"/>
      <c r="E93" s="4"/>
      <c r="F93" s="4"/>
      <c r="G93" s="4"/>
      <c r="H93" s="4"/>
      <c r="I93" s="4"/>
    </row>
    <row r="94" spans="2:9" x14ac:dyDescent="0.3">
      <c r="B94" s="41" t="str">
        <f>IF(mb_auth_bas!B85=0,"",mb_auth_bas!B85)</f>
        <v/>
      </c>
      <c r="C94" s="4"/>
      <c r="D94" s="4"/>
      <c r="E94" s="4"/>
      <c r="F94" s="4"/>
      <c r="G94" s="4"/>
      <c r="H94" s="4"/>
      <c r="I94" s="4"/>
    </row>
    <row r="95" spans="2:9" x14ac:dyDescent="0.3">
      <c r="B95" s="41" t="str">
        <f>IF(mb_auth_bas!B86=0,"",mb_auth_bas!B86)</f>
        <v/>
      </c>
      <c r="C95" s="4"/>
      <c r="D95" s="4"/>
      <c r="E95" s="4"/>
      <c r="F95" s="4"/>
      <c r="G95" s="4"/>
      <c r="H95" s="4"/>
      <c r="I95" s="4"/>
    </row>
    <row r="96" spans="2:9" x14ac:dyDescent="0.3">
      <c r="B96" s="41" t="str">
        <f>IF(mb_auth_bas!B87=0,"",mb_auth_bas!B87)</f>
        <v/>
      </c>
      <c r="C96" s="4"/>
      <c r="D96" s="4"/>
      <c r="E96" s="4"/>
      <c r="F96" s="4"/>
      <c r="G96" s="4"/>
      <c r="H96" s="4"/>
      <c r="I96" s="4"/>
    </row>
    <row r="97" spans="2:9" x14ac:dyDescent="0.3">
      <c r="B97" s="41" t="str">
        <f>IF(mb_auth_bas!B88=0,"",mb_auth_bas!B88)</f>
        <v/>
      </c>
      <c r="C97" s="4"/>
      <c r="D97" s="4"/>
      <c r="E97" s="4"/>
      <c r="F97" s="4"/>
      <c r="G97" s="4"/>
      <c r="H97" s="4"/>
      <c r="I97" s="4"/>
    </row>
    <row r="98" spans="2:9" x14ac:dyDescent="0.3">
      <c r="B98" s="41" t="str">
        <f>IF(mb_auth_bas!B89=0,"",mb_auth_bas!B89)</f>
        <v/>
      </c>
      <c r="C98" s="4"/>
      <c r="D98" s="4"/>
      <c r="E98" s="4"/>
      <c r="F98" s="4"/>
      <c r="G98" s="4"/>
      <c r="H98" s="4"/>
      <c r="I98" s="4"/>
    </row>
    <row r="99" spans="2:9" x14ac:dyDescent="0.3">
      <c r="B99" s="41" t="str">
        <f>IF(mb_auth_bas!B90=0,"",mb_auth_bas!B90)</f>
        <v/>
      </c>
      <c r="C99" s="4"/>
      <c r="D99" s="4"/>
      <c r="E99" s="4"/>
      <c r="F99" s="4"/>
      <c r="G99" s="4"/>
      <c r="H99" s="4"/>
      <c r="I99" s="4"/>
    </row>
    <row r="100" spans="2:9" x14ac:dyDescent="0.3">
      <c r="B100" s="41" t="str">
        <f>IF(mb_auth_bas!B91=0,"",mb_auth_bas!B91)</f>
        <v/>
      </c>
      <c r="C100" s="4"/>
      <c r="D100" s="4"/>
      <c r="E100" s="4"/>
      <c r="F100" s="4"/>
      <c r="G100" s="4"/>
      <c r="H100" s="4"/>
      <c r="I100" s="4"/>
    </row>
    <row r="101" spans="2:9" x14ac:dyDescent="0.3">
      <c r="B101" s="41" t="str">
        <f>IF(mb_auth_bas!B92=0,"",mb_auth_bas!B92)</f>
        <v/>
      </c>
      <c r="C101" s="4"/>
      <c r="D101" s="4"/>
      <c r="E101" s="4"/>
      <c r="F101" s="4"/>
      <c r="G101" s="4"/>
      <c r="H101" s="4"/>
      <c r="I101" s="4"/>
    </row>
    <row r="102" spans="2:9" x14ac:dyDescent="0.3">
      <c r="B102" s="41" t="str">
        <f>IF(mb_auth_bas!B93=0,"",mb_auth_bas!B93)</f>
        <v/>
      </c>
      <c r="C102" s="4"/>
      <c r="D102" s="4"/>
      <c r="E102" s="4"/>
      <c r="F102" s="4"/>
      <c r="G102" s="4"/>
      <c r="H102" s="4"/>
      <c r="I102" s="4"/>
    </row>
    <row r="103" spans="2:9" x14ac:dyDescent="0.3">
      <c r="B103" s="41" t="str">
        <f>IF(mb_auth_bas!B94=0,"",mb_auth_bas!B94)</f>
        <v/>
      </c>
      <c r="C103" s="4"/>
      <c r="D103" s="4"/>
      <c r="E103" s="4"/>
      <c r="F103" s="4"/>
      <c r="G103" s="4"/>
      <c r="H103" s="4"/>
      <c r="I103" s="4"/>
    </row>
    <row r="104" spans="2:9" x14ac:dyDescent="0.3">
      <c r="B104" s="41" t="str">
        <f>IF(mb_auth_bas!B95=0,"",mb_auth_bas!B95)</f>
        <v/>
      </c>
      <c r="C104" s="4"/>
      <c r="D104" s="4"/>
      <c r="E104" s="4"/>
      <c r="F104" s="4"/>
      <c r="G104" s="4"/>
      <c r="H104" s="4"/>
      <c r="I104" s="4"/>
    </row>
    <row r="105" spans="2:9" x14ac:dyDescent="0.3">
      <c r="B105" s="41" t="str">
        <f>IF(mb_auth_bas!B96=0,"",mb_auth_bas!B96)</f>
        <v/>
      </c>
      <c r="C105" s="4"/>
      <c r="D105" s="4"/>
      <c r="E105" s="4"/>
      <c r="F105" s="4"/>
      <c r="G105" s="4"/>
      <c r="H105" s="4"/>
      <c r="I105" s="4"/>
    </row>
    <row r="106" spans="2:9" x14ac:dyDescent="0.3">
      <c r="B106" s="41" t="str">
        <f>IF(mb_auth_bas!B97=0,"",mb_auth_bas!B97)</f>
        <v/>
      </c>
      <c r="C106" s="4"/>
      <c r="D106" s="4"/>
      <c r="E106" s="4"/>
      <c r="F106" s="4"/>
      <c r="G106" s="4"/>
      <c r="H106" s="4"/>
      <c r="I106" s="4"/>
    </row>
    <row r="107" spans="2:9" x14ac:dyDescent="0.3">
      <c r="B107" s="41" t="str">
        <f>IF(mb_auth_bas!B98=0,"",mb_auth_bas!B98)</f>
        <v/>
      </c>
      <c r="C107" s="4"/>
      <c r="D107" s="4"/>
      <c r="E107" s="4"/>
      <c r="F107" s="4"/>
      <c r="G107" s="4"/>
      <c r="H107" s="4"/>
      <c r="I107" s="4"/>
    </row>
    <row r="108" spans="2:9" x14ac:dyDescent="0.3">
      <c r="B108" s="41" t="str">
        <f>IF(mb_auth_bas!B99=0,"",mb_auth_bas!B99)</f>
        <v/>
      </c>
      <c r="C108" s="4"/>
      <c r="D108" s="4"/>
      <c r="E108" s="4"/>
      <c r="F108" s="4"/>
      <c r="G108" s="4"/>
      <c r="H108" s="4"/>
      <c r="I108" s="4"/>
    </row>
    <row r="109" spans="2:9" x14ac:dyDescent="0.3">
      <c r="B109" s="41" t="str">
        <f>IF(mb_auth_bas!B100=0,"",mb_auth_bas!B100)</f>
        <v/>
      </c>
      <c r="C109" s="4"/>
      <c r="D109" s="4"/>
      <c r="E109" s="4"/>
      <c r="F109" s="4"/>
      <c r="G109" s="4"/>
      <c r="H109" s="4"/>
      <c r="I109" s="4"/>
    </row>
    <row r="110" spans="2:9" x14ac:dyDescent="0.3">
      <c r="B110" s="41" t="str">
        <f>IF(mb_auth_bas!B101=0,"",mb_auth_bas!B101)</f>
        <v/>
      </c>
      <c r="C110" s="4"/>
      <c r="D110" s="4"/>
      <c r="E110" s="4"/>
      <c r="F110" s="4"/>
      <c r="G110" s="4"/>
      <c r="H110" s="4"/>
      <c r="I110" s="4"/>
    </row>
    <row r="111" spans="2:9" x14ac:dyDescent="0.3">
      <c r="B111" s="41" t="str">
        <f>IF(mb_auth_bas!B102=0,"",mb_auth_bas!B102)</f>
        <v/>
      </c>
      <c r="C111" s="4"/>
      <c r="D111" s="4"/>
      <c r="E111" s="4"/>
      <c r="F111" s="4"/>
      <c r="G111" s="4"/>
      <c r="H111" s="4"/>
      <c r="I111" s="4"/>
    </row>
    <row r="112" spans="2:9" x14ac:dyDescent="0.3">
      <c r="B112" s="41" t="str">
        <f>IF(mb_auth_bas!B103=0,"",mb_auth_bas!B103)</f>
        <v/>
      </c>
      <c r="C112" s="4"/>
      <c r="D112" s="4"/>
      <c r="E112" s="4"/>
      <c r="F112" s="4"/>
      <c r="G112" s="4"/>
      <c r="H112" s="4"/>
      <c r="I112" s="4"/>
    </row>
    <row r="113" spans="2:9" x14ac:dyDescent="0.3">
      <c r="B113" s="41" t="str">
        <f>IF(mb_auth_bas!B104=0,"",mb_auth_bas!B104)</f>
        <v/>
      </c>
      <c r="C113" s="4"/>
      <c r="D113" s="4"/>
      <c r="E113" s="4"/>
      <c r="F113" s="4"/>
      <c r="G113" s="4"/>
      <c r="H113" s="4"/>
      <c r="I113" s="4"/>
    </row>
    <row r="114" spans="2:9" x14ac:dyDescent="0.3">
      <c r="B114" s="41" t="str">
        <f>IF(mb_auth_bas!B105=0,"",mb_auth_bas!B105)</f>
        <v/>
      </c>
      <c r="C114" s="4"/>
      <c r="D114" s="4"/>
      <c r="E114" s="4"/>
      <c r="F114" s="4"/>
      <c r="G114" s="4"/>
      <c r="H114" s="4"/>
      <c r="I114" s="4"/>
    </row>
    <row r="115" spans="2:9" x14ac:dyDescent="0.3">
      <c r="B115" s="41" t="str">
        <f>IF(mb_auth_bas!B106=0,"",mb_auth_bas!B106)</f>
        <v/>
      </c>
      <c r="C115" s="4"/>
      <c r="D115" s="4"/>
      <c r="E115" s="4"/>
      <c r="F115" s="4"/>
      <c r="G115" s="4"/>
      <c r="H115" s="4"/>
      <c r="I115" s="4"/>
    </row>
    <row r="116" spans="2:9" x14ac:dyDescent="0.3">
      <c r="B116" s="41" t="str">
        <f>IF(mb_auth_bas!B107=0,"",mb_auth_bas!B107)</f>
        <v/>
      </c>
      <c r="C116" s="4"/>
      <c r="D116" s="4"/>
      <c r="E116" s="4"/>
      <c r="F116" s="4"/>
      <c r="G116" s="4"/>
      <c r="H116" s="4"/>
      <c r="I116" s="4"/>
    </row>
    <row r="117" spans="2:9" x14ac:dyDescent="0.3">
      <c r="B117" s="41" t="str">
        <f>IF(mb_auth_bas!B108=0,"",mb_auth_bas!B108)</f>
        <v/>
      </c>
      <c r="C117" s="4"/>
      <c r="D117" s="4"/>
      <c r="E117" s="4"/>
      <c r="F117" s="4"/>
      <c r="G117" s="4"/>
      <c r="H117" s="4"/>
      <c r="I117" s="4"/>
    </row>
    <row r="118" spans="2:9" x14ac:dyDescent="0.3">
      <c r="B118" s="41" t="str">
        <f>IF(mb_auth_bas!B109=0,"",mb_auth_bas!B109)</f>
        <v/>
      </c>
      <c r="C118" s="4"/>
      <c r="D118" s="4"/>
      <c r="E118" s="4"/>
      <c r="F118" s="4"/>
      <c r="G118" s="4"/>
      <c r="H118" s="4"/>
      <c r="I118" s="4"/>
    </row>
    <row r="119" spans="2:9" x14ac:dyDescent="0.3">
      <c r="B119" s="41" t="str">
        <f>IF(mb_auth_bas!B110=0,"",mb_auth_bas!B110)</f>
        <v/>
      </c>
      <c r="C119" s="4"/>
      <c r="D119" s="4"/>
      <c r="E119" s="4"/>
      <c r="F119" s="4"/>
      <c r="G119" s="4"/>
      <c r="H119" s="4"/>
      <c r="I119" s="4"/>
    </row>
    <row r="120" spans="2:9" x14ac:dyDescent="0.3">
      <c r="B120" s="41" t="str">
        <f>IF(mb_auth_bas!B111=0,"",mb_auth_bas!B111)</f>
        <v/>
      </c>
      <c r="C120" s="4"/>
      <c r="D120" s="4"/>
      <c r="E120" s="4"/>
      <c r="F120" s="4"/>
      <c r="G120" s="4"/>
      <c r="H120" s="4"/>
      <c r="I120" s="4"/>
    </row>
    <row r="121" spans="2:9" x14ac:dyDescent="0.3">
      <c r="B121" s="41" t="str">
        <f>IF(mb_auth_bas!B112=0,"",mb_auth_bas!B112)</f>
        <v/>
      </c>
      <c r="C121" s="4"/>
      <c r="D121" s="4"/>
      <c r="E121" s="4"/>
      <c r="F121" s="4"/>
      <c r="G121" s="4"/>
      <c r="H121" s="4"/>
      <c r="I121" s="4"/>
    </row>
    <row r="122" spans="2:9" x14ac:dyDescent="0.3">
      <c r="B122" s="41" t="str">
        <f>IF(mb_auth_bas!B113=0,"",mb_auth_bas!B113)</f>
        <v/>
      </c>
      <c r="C122" s="4"/>
      <c r="D122" s="4"/>
      <c r="E122" s="4"/>
      <c r="F122" s="4"/>
      <c r="G122" s="4"/>
      <c r="H122" s="4"/>
      <c r="I122" s="4"/>
    </row>
    <row r="123" spans="2:9" x14ac:dyDescent="0.3">
      <c r="B123" s="41" t="str">
        <f>IF(mb_auth_bas!B114=0,"",mb_auth_bas!B114)</f>
        <v/>
      </c>
      <c r="C123" s="4"/>
      <c r="D123" s="4"/>
      <c r="E123" s="4"/>
      <c r="F123" s="4"/>
      <c r="G123" s="4"/>
      <c r="H123" s="4"/>
      <c r="I123" s="4"/>
    </row>
    <row r="124" spans="2:9" x14ac:dyDescent="0.3">
      <c r="B124" s="41" t="str">
        <f>IF(mb_auth_bas!B115=0,"",mb_auth_bas!B115)</f>
        <v/>
      </c>
      <c r="C124" s="4"/>
      <c r="D124" s="4"/>
      <c r="E124" s="4"/>
      <c r="F124" s="4"/>
      <c r="G124" s="4"/>
      <c r="H124" s="4"/>
      <c r="I124" s="4"/>
    </row>
    <row r="125" spans="2:9" x14ac:dyDescent="0.3">
      <c r="B125" s="41" t="str">
        <f>IF(mb_auth_bas!B116=0,"",mb_auth_bas!B116)</f>
        <v/>
      </c>
      <c r="C125" s="4"/>
      <c r="D125" s="4"/>
      <c r="E125" s="4"/>
      <c r="F125" s="4"/>
      <c r="G125" s="4"/>
      <c r="H125" s="4"/>
      <c r="I125" s="4"/>
    </row>
    <row r="126" spans="2:9" x14ac:dyDescent="0.3">
      <c r="B126" s="41" t="str">
        <f>IF(mb_auth_bas!B117=0,"",mb_auth_bas!B117)</f>
        <v/>
      </c>
      <c r="C126" s="4"/>
      <c r="D126" s="4"/>
      <c r="E126" s="4"/>
      <c r="F126" s="4"/>
      <c r="G126" s="4"/>
      <c r="H126" s="4"/>
      <c r="I126" s="4"/>
    </row>
    <row r="127" spans="2:9" x14ac:dyDescent="0.3">
      <c r="B127" s="41" t="str">
        <f>IF(mb_auth_bas!B118=0,"",mb_auth_bas!B118)</f>
        <v/>
      </c>
      <c r="C127" s="4"/>
      <c r="D127" s="4"/>
      <c r="E127" s="4"/>
      <c r="F127" s="4"/>
      <c r="G127" s="4"/>
      <c r="H127" s="4"/>
      <c r="I127" s="4"/>
    </row>
    <row r="128" spans="2:9" x14ac:dyDescent="0.3">
      <c r="B128" s="41" t="str">
        <f>IF(mb_auth_bas!B119=0,"",mb_auth_bas!B119)</f>
        <v/>
      </c>
      <c r="C128" s="4"/>
      <c r="D128" s="4"/>
      <c r="E128" s="4"/>
      <c r="F128" s="4"/>
      <c r="G128" s="4"/>
      <c r="H128" s="4"/>
      <c r="I128" s="4"/>
    </row>
    <row r="129" spans="2:9" x14ac:dyDescent="0.3">
      <c r="B129" s="41" t="str">
        <f>IF(mb_auth_bas!B120=0,"",mb_auth_bas!B120)</f>
        <v/>
      </c>
      <c r="C129" s="4"/>
      <c r="D129" s="4"/>
      <c r="E129" s="4"/>
      <c r="F129" s="4"/>
      <c r="G129" s="4"/>
      <c r="H129" s="4"/>
      <c r="I129" s="4"/>
    </row>
    <row r="130" spans="2:9" x14ac:dyDescent="0.3">
      <c r="B130" s="41" t="str">
        <f>IF(mb_auth_bas!B121=0,"",mb_auth_bas!B121)</f>
        <v/>
      </c>
      <c r="C130" s="4"/>
      <c r="D130" s="4"/>
      <c r="E130" s="4"/>
      <c r="F130" s="4"/>
      <c r="G130" s="4"/>
      <c r="H130" s="4"/>
      <c r="I130" s="4"/>
    </row>
    <row r="131" spans="2:9" x14ac:dyDescent="0.3">
      <c r="B131" s="41" t="str">
        <f>IF(mb_auth_bas!B122=0,"",mb_auth_bas!B122)</f>
        <v/>
      </c>
      <c r="C131" s="4"/>
      <c r="D131" s="4"/>
      <c r="E131" s="4"/>
      <c r="F131" s="4"/>
      <c r="G131" s="4"/>
      <c r="H131" s="4"/>
      <c r="I131" s="4"/>
    </row>
    <row r="132" spans="2:9" x14ac:dyDescent="0.3">
      <c r="B132" s="41" t="str">
        <f>IF(mb_auth_bas!B123=0,"",mb_auth_bas!B123)</f>
        <v/>
      </c>
      <c r="C132" s="4"/>
      <c r="D132" s="4"/>
      <c r="E132" s="4"/>
      <c r="F132" s="4"/>
      <c r="G132" s="4"/>
      <c r="H132" s="4"/>
      <c r="I132" s="4"/>
    </row>
    <row r="133" spans="2:9" x14ac:dyDescent="0.3">
      <c r="B133" s="41" t="str">
        <f>IF(mb_auth_bas!B124=0,"",mb_auth_bas!B124)</f>
        <v/>
      </c>
      <c r="C133" s="4"/>
      <c r="D133" s="4"/>
      <c r="E133" s="4"/>
      <c r="F133" s="4"/>
      <c r="G133" s="4"/>
      <c r="H133" s="4"/>
      <c r="I133" s="4"/>
    </row>
    <row r="134" spans="2:9" x14ac:dyDescent="0.3">
      <c r="B134" s="41" t="str">
        <f>IF(mb_auth_bas!B125=0,"",mb_auth_bas!B125)</f>
        <v/>
      </c>
      <c r="C134" s="4"/>
      <c r="D134" s="4"/>
      <c r="E134" s="4"/>
      <c r="F134" s="4"/>
      <c r="G134" s="4"/>
      <c r="H134" s="4"/>
      <c r="I134" s="4"/>
    </row>
    <row r="135" spans="2:9" x14ac:dyDescent="0.3">
      <c r="B135" s="41" t="str">
        <f>IF(mb_auth_bas!B126=0,"",mb_auth_bas!B126)</f>
        <v/>
      </c>
      <c r="C135" s="4"/>
      <c r="D135" s="4"/>
      <c r="E135" s="4"/>
      <c r="F135" s="4"/>
      <c r="G135" s="4"/>
      <c r="H135" s="4"/>
      <c r="I135" s="4"/>
    </row>
    <row r="136" spans="2:9" x14ac:dyDescent="0.3">
      <c r="B136" s="41" t="str">
        <f>IF(mb_auth_bas!B127=0,"",mb_auth_bas!B127)</f>
        <v/>
      </c>
      <c r="C136" s="4"/>
      <c r="D136" s="4"/>
      <c r="E136" s="4"/>
      <c r="F136" s="4"/>
      <c r="G136" s="4"/>
      <c r="H136" s="4"/>
      <c r="I136" s="4"/>
    </row>
    <row r="137" spans="2:9" x14ac:dyDescent="0.3">
      <c r="B137" s="41" t="str">
        <f>IF(mb_auth_bas!B128=0,"",mb_auth_bas!B128)</f>
        <v/>
      </c>
      <c r="C137" s="4"/>
      <c r="D137" s="4"/>
      <c r="E137" s="4"/>
      <c r="F137" s="4"/>
      <c r="G137" s="4"/>
      <c r="H137" s="4"/>
      <c r="I137" s="4"/>
    </row>
    <row r="138" spans="2:9" x14ac:dyDescent="0.3">
      <c r="B138" s="41" t="str">
        <f>IF(mb_auth_bas!B129=0,"",mb_auth_bas!B129)</f>
        <v/>
      </c>
      <c r="C138" s="4"/>
      <c r="D138" s="4"/>
      <c r="E138" s="4"/>
      <c r="F138" s="4"/>
      <c r="G138" s="4"/>
      <c r="H138" s="4"/>
      <c r="I138" s="4"/>
    </row>
    <row r="139" spans="2:9" x14ac:dyDescent="0.3">
      <c r="B139" s="41" t="str">
        <f>IF(mb_auth_bas!B130=0,"",mb_auth_bas!B130)</f>
        <v/>
      </c>
      <c r="C139" s="4"/>
      <c r="D139" s="4"/>
      <c r="E139" s="4"/>
      <c r="F139" s="4"/>
      <c r="G139" s="4"/>
      <c r="H139" s="4"/>
      <c r="I139" s="4"/>
    </row>
    <row r="140" spans="2:9" x14ac:dyDescent="0.3">
      <c r="B140" s="41" t="str">
        <f>IF(mb_auth_bas!B131=0,"",mb_auth_bas!B131)</f>
        <v/>
      </c>
      <c r="C140" s="4"/>
      <c r="D140" s="4"/>
      <c r="E140" s="4"/>
      <c r="F140" s="4"/>
      <c r="G140" s="4"/>
      <c r="H140" s="4"/>
      <c r="I140" s="4"/>
    </row>
    <row r="141" spans="2:9" x14ac:dyDescent="0.3">
      <c r="B141" s="41" t="str">
        <f>IF(mb_auth_bas!B132=0,"",mb_auth_bas!B132)</f>
        <v/>
      </c>
      <c r="C141" s="4"/>
      <c r="D141" s="4"/>
      <c r="E141" s="4"/>
      <c r="F141" s="4"/>
      <c r="G141" s="4"/>
      <c r="H141" s="4"/>
      <c r="I141" s="4"/>
    </row>
    <row r="142" spans="2:9" x14ac:dyDescent="0.3">
      <c r="B142" s="41" t="str">
        <f>IF(mb_auth_bas!B133=0,"",mb_auth_bas!B133)</f>
        <v/>
      </c>
      <c r="C142" s="4"/>
      <c r="D142" s="4"/>
      <c r="E142" s="4"/>
      <c r="F142" s="4"/>
      <c r="G142" s="4"/>
      <c r="H142" s="4"/>
      <c r="I142" s="4"/>
    </row>
    <row r="143" spans="2:9" x14ac:dyDescent="0.3">
      <c r="B143" s="41" t="str">
        <f>IF(mb_auth_bas!B134=0,"",mb_auth_bas!B134)</f>
        <v/>
      </c>
      <c r="C143" s="4"/>
      <c r="D143" s="4"/>
      <c r="E143" s="4"/>
      <c r="F143" s="4"/>
      <c r="G143" s="4"/>
      <c r="H143" s="4"/>
      <c r="I143" s="4"/>
    </row>
    <row r="144" spans="2:9" x14ac:dyDescent="0.3">
      <c r="B144" s="41" t="str">
        <f>IF(mb_auth_bas!B135=0,"",mb_auth_bas!B135)</f>
        <v/>
      </c>
      <c r="C144" s="4"/>
      <c r="D144" s="4"/>
      <c r="E144" s="4"/>
      <c r="F144" s="4"/>
      <c r="G144" s="4"/>
      <c r="H144" s="4"/>
      <c r="I144" s="4"/>
    </row>
    <row r="145" spans="2:9" x14ac:dyDescent="0.3">
      <c r="B145" s="41" t="str">
        <f>IF(mb_auth_bas!B136=0,"",mb_auth_bas!B136)</f>
        <v/>
      </c>
      <c r="C145" s="4"/>
      <c r="D145" s="4"/>
      <c r="E145" s="4"/>
      <c r="F145" s="4"/>
      <c r="G145" s="4"/>
      <c r="H145" s="4"/>
      <c r="I145" s="4"/>
    </row>
    <row r="146" spans="2:9" x14ac:dyDescent="0.3">
      <c r="B146" s="41" t="str">
        <f>IF(mb_auth_bas!B137=0,"",mb_auth_bas!B137)</f>
        <v/>
      </c>
      <c r="C146" s="4"/>
      <c r="D146" s="4"/>
      <c r="E146" s="4"/>
      <c r="F146" s="4"/>
      <c r="G146" s="4"/>
      <c r="H146" s="4"/>
      <c r="I146" s="4"/>
    </row>
    <row r="147" spans="2:9" x14ac:dyDescent="0.3">
      <c r="B147" s="41" t="str">
        <f>IF(mb_auth_bas!B138=0,"",mb_auth_bas!B138)</f>
        <v/>
      </c>
      <c r="C147" s="4"/>
      <c r="D147" s="4"/>
      <c r="E147" s="4"/>
      <c r="F147" s="4"/>
      <c r="G147" s="4"/>
      <c r="H147" s="4"/>
      <c r="I147" s="4"/>
    </row>
    <row r="148" spans="2:9" x14ac:dyDescent="0.3">
      <c r="B148" s="41" t="str">
        <f>IF(mb_auth_bas!B139=0,"",mb_auth_bas!B139)</f>
        <v/>
      </c>
      <c r="C148" s="4"/>
      <c r="D148" s="4"/>
      <c r="E148" s="4"/>
      <c r="F148" s="4"/>
      <c r="G148" s="4"/>
      <c r="H148" s="4"/>
      <c r="I148" s="4"/>
    </row>
    <row r="149" spans="2:9" x14ac:dyDescent="0.3">
      <c r="B149" s="41" t="str">
        <f>IF(mb_auth_bas!B140=0,"",mb_auth_bas!B140)</f>
        <v/>
      </c>
      <c r="C149" s="4"/>
      <c r="D149" s="4"/>
      <c r="E149" s="4"/>
      <c r="F149" s="4"/>
      <c r="G149" s="4"/>
      <c r="H149" s="4"/>
      <c r="I149" s="4"/>
    </row>
    <row r="150" spans="2:9" x14ac:dyDescent="0.3">
      <c r="B150" s="41" t="str">
        <f>IF(mb_auth_bas!B141=0,"",mb_auth_bas!B141)</f>
        <v/>
      </c>
      <c r="C150" s="4"/>
      <c r="D150" s="4"/>
      <c r="E150" s="4"/>
      <c r="F150" s="4"/>
      <c r="G150" s="4"/>
      <c r="H150" s="4"/>
      <c r="I150" s="4"/>
    </row>
    <row r="151" spans="2:9" x14ac:dyDescent="0.3">
      <c r="B151" s="41" t="str">
        <f>IF(mb_auth_bas!B142=0,"",mb_auth_bas!B142)</f>
        <v/>
      </c>
      <c r="C151" s="4"/>
      <c r="D151" s="4"/>
      <c r="E151" s="4"/>
      <c r="F151" s="4"/>
      <c r="G151" s="4"/>
      <c r="H151" s="4"/>
      <c r="I151" s="4"/>
    </row>
    <row r="152" spans="2:9" x14ac:dyDescent="0.3">
      <c r="B152" s="41" t="str">
        <f>IF(mb_auth_bas!B143=0,"",mb_auth_bas!B143)</f>
        <v/>
      </c>
      <c r="C152" s="4"/>
      <c r="D152" s="4"/>
      <c r="E152" s="4"/>
      <c r="F152" s="4"/>
      <c r="G152" s="4"/>
      <c r="H152" s="4"/>
      <c r="I152" s="4"/>
    </row>
    <row r="153" spans="2:9" x14ac:dyDescent="0.3">
      <c r="B153" s="41" t="str">
        <f>IF(mb_auth_bas!B144=0,"",mb_auth_bas!B144)</f>
        <v/>
      </c>
      <c r="C153" s="4"/>
      <c r="D153" s="4"/>
      <c r="E153" s="4"/>
      <c r="F153" s="4"/>
      <c r="G153" s="4"/>
      <c r="H153" s="4"/>
      <c r="I153" s="4"/>
    </row>
    <row r="154" spans="2:9" x14ac:dyDescent="0.3">
      <c r="B154" s="41" t="str">
        <f>IF(mb_auth_bas!B145=0,"",mb_auth_bas!B145)</f>
        <v/>
      </c>
      <c r="C154" s="4"/>
      <c r="D154" s="4"/>
      <c r="E154" s="4"/>
      <c r="F154" s="4"/>
      <c r="G154" s="4"/>
      <c r="H154" s="4"/>
      <c r="I154" s="4"/>
    </row>
    <row r="155" spans="2:9" x14ac:dyDescent="0.3">
      <c r="B155" s="41" t="str">
        <f>IF(mb_auth_bas!B146=0,"",mb_auth_bas!B146)</f>
        <v/>
      </c>
      <c r="C155" s="4"/>
      <c r="D155" s="4"/>
      <c r="E155" s="4"/>
      <c r="F155" s="4"/>
      <c r="G155" s="4"/>
      <c r="H155" s="4"/>
      <c r="I155" s="4"/>
    </row>
    <row r="156" spans="2:9" x14ac:dyDescent="0.3">
      <c r="B156" s="41" t="str">
        <f>IF(mb_auth_bas!B147=0,"",mb_auth_bas!B147)</f>
        <v/>
      </c>
      <c r="C156" s="4"/>
      <c r="D156" s="4"/>
      <c r="E156" s="4"/>
      <c r="F156" s="4"/>
      <c r="G156" s="4"/>
      <c r="H156" s="4"/>
      <c r="I156" s="4"/>
    </row>
    <row r="157" spans="2:9" x14ac:dyDescent="0.3">
      <c r="B157" s="41" t="str">
        <f>IF(mb_auth_bas!B148=0,"",mb_auth_bas!B148)</f>
        <v/>
      </c>
      <c r="C157" s="4"/>
      <c r="D157" s="4"/>
      <c r="E157" s="4"/>
      <c r="F157" s="4"/>
      <c r="G157" s="4"/>
      <c r="H157" s="4"/>
      <c r="I157" s="4"/>
    </row>
    <row r="158" spans="2:9" x14ac:dyDescent="0.3">
      <c r="B158" s="41" t="str">
        <f>IF(mb_auth_bas!B149=0,"",mb_auth_bas!B149)</f>
        <v/>
      </c>
      <c r="C158" s="4"/>
      <c r="D158" s="4"/>
      <c r="E158" s="4"/>
      <c r="F158" s="4"/>
      <c r="G158" s="4"/>
      <c r="H158" s="4"/>
      <c r="I158" s="4"/>
    </row>
    <row r="159" spans="2:9" x14ac:dyDescent="0.3">
      <c r="B159" s="41" t="str">
        <f>IF(mb_auth_bas!B150=0,"",mb_auth_bas!B150)</f>
        <v/>
      </c>
      <c r="C159" s="4"/>
      <c r="D159" s="4"/>
      <c r="E159" s="4"/>
      <c r="F159" s="4"/>
      <c r="G159" s="4"/>
      <c r="H159" s="4"/>
      <c r="I159" s="4"/>
    </row>
    <row r="160" spans="2:9" x14ac:dyDescent="0.3">
      <c r="B160" s="41" t="str">
        <f>IF(mb_auth_bas!B151=0,"",mb_auth_bas!B151)</f>
        <v/>
      </c>
      <c r="C160" s="4"/>
      <c r="D160" s="4"/>
      <c r="E160" s="4"/>
      <c r="F160" s="4"/>
      <c r="G160" s="4"/>
      <c r="H160" s="4"/>
      <c r="I160" s="4"/>
    </row>
    <row r="161" spans="2:9" x14ac:dyDescent="0.3">
      <c r="B161" s="41" t="str">
        <f>IF(mb_auth_bas!B152=0,"",mb_auth_bas!B152)</f>
        <v/>
      </c>
      <c r="C161" s="4"/>
      <c r="D161" s="4"/>
      <c r="E161" s="4"/>
      <c r="F161" s="4"/>
      <c r="G161" s="4"/>
      <c r="H161" s="4"/>
      <c r="I161" s="4"/>
    </row>
    <row r="162" spans="2:9" x14ac:dyDescent="0.3">
      <c r="B162" s="41" t="str">
        <f>IF(mb_auth_bas!B153=0,"",mb_auth_bas!B153)</f>
        <v/>
      </c>
      <c r="C162" s="4"/>
      <c r="D162" s="4"/>
      <c r="E162" s="4"/>
      <c r="F162" s="4"/>
      <c r="G162" s="4"/>
      <c r="H162" s="4"/>
      <c r="I162" s="4"/>
    </row>
    <row r="163" spans="2:9" x14ac:dyDescent="0.3">
      <c r="B163" s="41" t="str">
        <f>IF(mb_auth_bas!B154=0,"",mb_auth_bas!B154)</f>
        <v/>
      </c>
      <c r="C163" s="4"/>
      <c r="D163" s="4"/>
      <c r="E163" s="4"/>
      <c r="F163" s="4"/>
      <c r="G163" s="4"/>
      <c r="H163" s="4"/>
      <c r="I163" s="4"/>
    </row>
    <row r="164" spans="2:9" x14ac:dyDescent="0.3">
      <c r="B164" s="41" t="str">
        <f>IF(mb_auth_bas!B155=0,"",mb_auth_bas!B155)</f>
        <v/>
      </c>
      <c r="C164" s="4"/>
      <c r="D164" s="4"/>
      <c r="E164" s="4"/>
      <c r="F164" s="4"/>
      <c r="G164" s="4"/>
      <c r="H164" s="4"/>
      <c r="I164" s="4"/>
    </row>
    <row r="165" spans="2:9" x14ac:dyDescent="0.3">
      <c r="B165" s="41" t="str">
        <f>IF(mb_auth_bas!B156=0,"",mb_auth_bas!B156)</f>
        <v/>
      </c>
      <c r="C165" s="4"/>
      <c r="D165" s="4"/>
      <c r="E165" s="4"/>
      <c r="F165" s="4"/>
      <c r="G165" s="4"/>
      <c r="H165" s="4"/>
      <c r="I165" s="4"/>
    </row>
    <row r="166" spans="2:9" x14ac:dyDescent="0.3">
      <c r="B166" s="41" t="str">
        <f>IF(mb_auth_bas!B157=0,"",mb_auth_bas!B157)</f>
        <v/>
      </c>
      <c r="C166" s="4"/>
      <c r="D166" s="4"/>
      <c r="E166" s="4"/>
      <c r="F166" s="4"/>
      <c r="G166" s="4"/>
      <c r="H166" s="4"/>
      <c r="I166" s="4"/>
    </row>
    <row r="167" spans="2:9" x14ac:dyDescent="0.3">
      <c r="B167" s="41" t="str">
        <f>IF(mb_auth_bas!B158=0,"",mb_auth_bas!B158)</f>
        <v/>
      </c>
      <c r="C167" s="4"/>
      <c r="D167" s="4"/>
      <c r="E167" s="4"/>
      <c r="F167" s="4"/>
      <c r="G167" s="4"/>
      <c r="H167" s="4"/>
      <c r="I167" s="4"/>
    </row>
    <row r="168" spans="2:9" x14ac:dyDescent="0.3">
      <c r="B168" s="41" t="str">
        <f>IF(mb_auth_bas!B159=0,"",mb_auth_bas!B159)</f>
        <v/>
      </c>
      <c r="C168" s="4"/>
      <c r="D168" s="4"/>
      <c r="E168" s="4"/>
      <c r="F168" s="4"/>
      <c r="G168" s="4"/>
      <c r="H168" s="4"/>
      <c r="I168" s="4"/>
    </row>
    <row r="169" spans="2:9" x14ac:dyDescent="0.3">
      <c r="B169" s="41" t="str">
        <f>IF(mb_auth_bas!B160=0,"",mb_auth_bas!B160)</f>
        <v/>
      </c>
      <c r="C169" s="4"/>
      <c r="D169" s="4"/>
      <c r="E169" s="4"/>
      <c r="F169" s="4"/>
      <c r="G169" s="4"/>
      <c r="H169" s="4"/>
      <c r="I169" s="4"/>
    </row>
    <row r="170" spans="2:9" x14ac:dyDescent="0.3">
      <c r="B170" s="41" t="str">
        <f>IF(mb_auth_bas!B161=0,"",mb_auth_bas!B161)</f>
        <v/>
      </c>
      <c r="C170" s="4"/>
      <c r="D170" s="4"/>
      <c r="E170" s="4"/>
      <c r="F170" s="4"/>
      <c r="G170" s="4"/>
      <c r="H170" s="4"/>
      <c r="I170" s="4"/>
    </row>
    <row r="171" spans="2:9" x14ac:dyDescent="0.3">
      <c r="B171" s="41" t="str">
        <f>IF(mb_auth_bas!B162=0,"",mb_auth_bas!B162)</f>
        <v/>
      </c>
      <c r="C171" s="4"/>
      <c r="D171" s="4"/>
      <c r="E171" s="4"/>
      <c r="F171" s="4"/>
      <c r="G171" s="4"/>
      <c r="H171" s="4"/>
      <c r="I171" s="4"/>
    </row>
    <row r="172" spans="2:9" x14ac:dyDescent="0.3">
      <c r="B172" s="41" t="str">
        <f>IF(mb_auth_bas!B163=0,"",mb_auth_bas!B163)</f>
        <v/>
      </c>
      <c r="C172" s="4"/>
      <c r="D172" s="4"/>
      <c r="E172" s="4"/>
      <c r="F172" s="4"/>
      <c r="G172" s="4"/>
      <c r="H172" s="4"/>
      <c r="I172" s="4"/>
    </row>
    <row r="173" spans="2:9" x14ac:dyDescent="0.3">
      <c r="B173" s="41" t="str">
        <f>IF(mb_auth_bas!B164=0,"",mb_auth_bas!B164)</f>
        <v/>
      </c>
      <c r="C173" s="4"/>
      <c r="D173" s="4"/>
      <c r="E173" s="4"/>
      <c r="F173" s="4"/>
      <c r="G173" s="4"/>
      <c r="H173" s="4"/>
      <c r="I173" s="4"/>
    </row>
    <row r="174" spans="2:9" x14ac:dyDescent="0.3">
      <c r="B174" s="41" t="str">
        <f>IF(mb_auth_bas!B165=0,"",mb_auth_bas!B165)</f>
        <v/>
      </c>
      <c r="C174" s="4"/>
      <c r="D174" s="4"/>
      <c r="E174" s="4"/>
      <c r="F174" s="4"/>
      <c r="G174" s="4"/>
      <c r="H174" s="4"/>
      <c r="I174" s="4"/>
    </row>
    <row r="175" spans="2:9" x14ac:dyDescent="0.3">
      <c r="B175" s="41" t="str">
        <f>IF(mb_auth_bas!B166=0,"",mb_auth_bas!B166)</f>
        <v/>
      </c>
      <c r="C175" s="4"/>
      <c r="D175" s="4"/>
      <c r="E175" s="4"/>
      <c r="F175" s="4"/>
      <c r="G175" s="4"/>
      <c r="H175" s="4"/>
      <c r="I175" s="4"/>
    </row>
    <row r="176" spans="2:9" x14ac:dyDescent="0.3">
      <c r="B176" s="41" t="str">
        <f>IF(mb_auth_bas!B167=0,"",mb_auth_bas!B167)</f>
        <v/>
      </c>
      <c r="C176" s="4"/>
      <c r="D176" s="4"/>
      <c r="E176" s="4"/>
      <c r="F176" s="4"/>
      <c r="G176" s="4"/>
      <c r="H176" s="4"/>
      <c r="I176" s="4"/>
    </row>
    <row r="177" spans="2:9" x14ac:dyDescent="0.3">
      <c r="B177" s="41" t="str">
        <f>IF(mb_auth_bas!B168=0,"",mb_auth_bas!B168)</f>
        <v/>
      </c>
      <c r="C177" s="4"/>
      <c r="D177" s="4"/>
      <c r="E177" s="4"/>
      <c r="F177" s="4"/>
      <c r="G177" s="4"/>
      <c r="H177" s="4"/>
      <c r="I177" s="4"/>
    </row>
    <row r="178" spans="2:9" x14ac:dyDescent="0.3">
      <c r="B178" s="41" t="str">
        <f>IF(mb_auth_bas!B169=0,"",mb_auth_bas!B169)</f>
        <v/>
      </c>
      <c r="C178" s="4"/>
      <c r="D178" s="4"/>
      <c r="E178" s="4"/>
      <c r="F178" s="4"/>
      <c r="G178" s="4"/>
      <c r="H178" s="4"/>
      <c r="I178" s="4"/>
    </row>
    <row r="179" spans="2:9" x14ac:dyDescent="0.3">
      <c r="B179" s="41" t="str">
        <f>IF(mb_auth_bas!B170=0,"",mb_auth_bas!B170)</f>
        <v/>
      </c>
      <c r="C179" s="4"/>
      <c r="D179" s="4"/>
      <c r="E179" s="4"/>
      <c r="F179" s="4"/>
      <c r="G179" s="4"/>
      <c r="H179" s="4"/>
      <c r="I179" s="4"/>
    </row>
    <row r="180" spans="2:9" x14ac:dyDescent="0.3">
      <c r="B180" s="41" t="str">
        <f>IF(mb_auth_bas!B171=0,"",mb_auth_bas!B171)</f>
        <v/>
      </c>
      <c r="C180" s="4"/>
      <c r="D180" s="4"/>
      <c r="E180" s="4"/>
      <c r="F180" s="4"/>
      <c r="G180" s="4"/>
      <c r="H180" s="4"/>
      <c r="I180" s="4"/>
    </row>
    <row r="181" spans="2:9" x14ac:dyDescent="0.3">
      <c r="B181" s="41" t="str">
        <f>IF(mb_auth_bas!B172=0,"",mb_auth_bas!B172)</f>
        <v/>
      </c>
      <c r="C181" s="4"/>
      <c r="D181" s="4"/>
      <c r="E181" s="4"/>
      <c r="F181" s="4"/>
      <c r="G181" s="4"/>
      <c r="H181" s="4"/>
      <c r="I181" s="4"/>
    </row>
    <row r="182" spans="2:9" x14ac:dyDescent="0.3">
      <c r="B182" s="41" t="str">
        <f>IF(mb_auth_bas!B173=0,"",mb_auth_bas!B173)</f>
        <v/>
      </c>
      <c r="C182" s="4"/>
      <c r="D182" s="4"/>
      <c r="E182" s="4"/>
      <c r="F182" s="4"/>
      <c r="G182" s="4"/>
      <c r="H182" s="4"/>
      <c r="I182" s="4"/>
    </row>
    <row r="183" spans="2:9" x14ac:dyDescent="0.3">
      <c r="B183" s="41" t="str">
        <f>IF(mb_auth_bas!B174=0,"",mb_auth_bas!B174)</f>
        <v/>
      </c>
      <c r="C183" s="4"/>
      <c r="D183" s="4"/>
      <c r="E183" s="4"/>
      <c r="F183" s="4"/>
      <c r="G183" s="4"/>
      <c r="H183" s="4"/>
      <c r="I183" s="4"/>
    </row>
    <row r="184" spans="2:9" x14ac:dyDescent="0.3">
      <c r="B184" s="41" t="str">
        <f>IF(mb_auth_bas!B175=0,"",mb_auth_bas!B175)</f>
        <v/>
      </c>
      <c r="C184" s="4"/>
      <c r="D184" s="4"/>
      <c r="E184" s="4"/>
      <c r="F184" s="4"/>
      <c r="G184" s="4"/>
      <c r="H184" s="4"/>
      <c r="I184" s="4"/>
    </row>
    <row r="185" spans="2:9" x14ac:dyDescent="0.3">
      <c r="B185" s="41" t="str">
        <f>IF(mb_auth_bas!B176=0,"",mb_auth_bas!B176)</f>
        <v/>
      </c>
      <c r="C185" s="4"/>
      <c r="D185" s="4"/>
      <c r="E185" s="4"/>
      <c r="F185" s="4"/>
      <c r="G185" s="4"/>
      <c r="H185" s="4"/>
      <c r="I185" s="4"/>
    </row>
    <row r="186" spans="2:9" x14ac:dyDescent="0.3">
      <c r="B186" s="41" t="str">
        <f>IF(mb_auth_bas!B177=0,"",mb_auth_bas!B177)</f>
        <v/>
      </c>
      <c r="C186" s="4"/>
      <c r="D186" s="4"/>
      <c r="E186" s="4"/>
      <c r="F186" s="4"/>
      <c r="G186" s="4"/>
      <c r="H186" s="4"/>
      <c r="I186" s="4"/>
    </row>
    <row r="187" spans="2:9" x14ac:dyDescent="0.3">
      <c r="B187" s="41" t="str">
        <f>IF(mb_auth_bas!B178=0,"",mb_auth_bas!B178)</f>
        <v/>
      </c>
      <c r="C187" s="4"/>
      <c r="D187" s="4"/>
      <c r="E187" s="4"/>
      <c r="F187" s="4"/>
      <c r="G187" s="4"/>
      <c r="H187" s="4"/>
      <c r="I187" s="4"/>
    </row>
    <row r="188" spans="2:9" x14ac:dyDescent="0.3">
      <c r="B188" s="41" t="str">
        <f>IF(mb_auth_bas!B179=0,"",mb_auth_bas!B179)</f>
        <v/>
      </c>
      <c r="C188" s="4"/>
      <c r="D188" s="4"/>
      <c r="E188" s="4"/>
      <c r="F188" s="4"/>
      <c r="G188" s="4"/>
      <c r="H188" s="4"/>
      <c r="I188" s="4"/>
    </row>
    <row r="189" spans="2:9" x14ac:dyDescent="0.3">
      <c r="B189" s="41" t="str">
        <f>IF(mb_auth_bas!B180=0,"",mb_auth_bas!B180)</f>
        <v/>
      </c>
      <c r="C189" s="4"/>
      <c r="D189" s="4"/>
      <c r="E189" s="4"/>
      <c r="F189" s="4"/>
      <c r="G189" s="4"/>
      <c r="H189" s="4"/>
      <c r="I189" s="4"/>
    </row>
    <row r="190" spans="2:9" x14ac:dyDescent="0.3">
      <c r="B190" s="41" t="str">
        <f>IF(mb_auth_bas!B181=0,"",mb_auth_bas!B181)</f>
        <v/>
      </c>
      <c r="C190" s="4"/>
      <c r="D190" s="4"/>
      <c r="E190" s="4"/>
      <c r="F190" s="4"/>
      <c r="G190" s="4"/>
      <c r="H190" s="4"/>
      <c r="I190" s="4"/>
    </row>
    <row r="191" spans="2:9" x14ac:dyDescent="0.3">
      <c r="B191" s="41" t="str">
        <f>IF(mb_auth_bas!B182=0,"",mb_auth_bas!B182)</f>
        <v/>
      </c>
      <c r="C191" s="4"/>
      <c r="D191" s="4"/>
      <c r="E191" s="4"/>
      <c r="F191" s="4"/>
      <c r="G191" s="4"/>
      <c r="H191" s="4"/>
      <c r="I191" s="4"/>
    </row>
    <row r="192" spans="2:9" x14ac:dyDescent="0.3">
      <c r="B192" s="41" t="str">
        <f>IF(mb_auth_bas!B183=0,"",mb_auth_bas!B183)</f>
        <v/>
      </c>
      <c r="C192" s="4"/>
      <c r="D192" s="4"/>
      <c r="E192" s="4"/>
      <c r="F192" s="4"/>
      <c r="G192" s="4"/>
      <c r="H192" s="4"/>
      <c r="I192" s="4"/>
    </row>
    <row r="193" spans="2:9" x14ac:dyDescent="0.3">
      <c r="B193" s="41" t="str">
        <f>IF(mb_auth_bas!B184=0,"",mb_auth_bas!B184)</f>
        <v/>
      </c>
      <c r="C193" s="4"/>
      <c r="D193" s="4"/>
      <c r="E193" s="4"/>
      <c r="F193" s="4"/>
      <c r="G193" s="4"/>
      <c r="H193" s="4"/>
      <c r="I193" s="4"/>
    </row>
    <row r="194" spans="2:9" x14ac:dyDescent="0.3">
      <c r="B194" s="41" t="str">
        <f>IF(mb_auth_bas!B185=0,"",mb_auth_bas!B185)</f>
        <v/>
      </c>
      <c r="C194" s="4"/>
      <c r="D194" s="4"/>
      <c r="E194" s="4"/>
      <c r="F194" s="4"/>
      <c r="G194" s="4"/>
      <c r="H194" s="4"/>
      <c r="I194" s="4"/>
    </row>
    <row r="195" spans="2:9" x14ac:dyDescent="0.3">
      <c r="B195" s="41" t="str">
        <f>IF(mb_auth_bas!B186=0,"",mb_auth_bas!B186)</f>
        <v/>
      </c>
      <c r="C195" s="4"/>
      <c r="D195" s="4"/>
      <c r="E195" s="4"/>
      <c r="F195" s="4"/>
      <c r="G195" s="4"/>
      <c r="H195" s="4"/>
      <c r="I195" s="4"/>
    </row>
    <row r="196" spans="2:9" x14ac:dyDescent="0.3">
      <c r="B196" s="41" t="str">
        <f>IF(mb_auth_bas!B187=0,"",mb_auth_bas!B187)</f>
        <v/>
      </c>
      <c r="C196" s="4"/>
      <c r="D196" s="4"/>
      <c r="E196" s="4"/>
      <c r="F196" s="4"/>
      <c r="G196" s="4"/>
      <c r="H196" s="4"/>
      <c r="I196" s="4"/>
    </row>
    <row r="197" spans="2:9" x14ac:dyDescent="0.3">
      <c r="B197" s="41" t="str">
        <f>IF(mb_auth_bas!B188=0,"",mb_auth_bas!B188)</f>
        <v/>
      </c>
      <c r="C197" s="4"/>
      <c r="D197" s="4"/>
      <c r="E197" s="4"/>
      <c r="F197" s="4"/>
      <c r="G197" s="4"/>
      <c r="H197" s="4"/>
      <c r="I197" s="4"/>
    </row>
    <row r="198" spans="2:9" x14ac:dyDescent="0.3">
      <c r="B198" s="41" t="str">
        <f>IF(mb_auth_bas!B189=0,"",mb_auth_bas!B189)</f>
        <v/>
      </c>
      <c r="C198" s="4"/>
      <c r="D198" s="4"/>
      <c r="E198" s="4"/>
      <c r="F198" s="4"/>
      <c r="G198" s="4"/>
      <c r="H198" s="4"/>
      <c r="I198" s="4"/>
    </row>
    <row r="199" spans="2:9" x14ac:dyDescent="0.3">
      <c r="B199" s="41" t="str">
        <f>IF(mb_auth_bas!B190=0,"",mb_auth_bas!B190)</f>
        <v/>
      </c>
      <c r="C199" s="4"/>
      <c r="D199" s="4"/>
      <c r="E199" s="4"/>
      <c r="F199" s="4"/>
      <c r="G199" s="4"/>
      <c r="H199" s="4"/>
      <c r="I199" s="4"/>
    </row>
    <row r="200" spans="2:9" x14ac:dyDescent="0.3">
      <c r="B200" s="41" t="str">
        <f>IF(mb_auth_bas!B191=0,"",mb_auth_bas!B191)</f>
        <v/>
      </c>
      <c r="C200" s="4"/>
      <c r="D200" s="4"/>
      <c r="E200" s="4"/>
      <c r="F200" s="4"/>
      <c r="G200" s="4"/>
      <c r="H200" s="4"/>
      <c r="I200" s="4"/>
    </row>
    <row r="201" spans="2:9" x14ac:dyDescent="0.3">
      <c r="B201" s="41" t="str">
        <f>IF(mb_auth_bas!B192=0,"",mb_auth_bas!B192)</f>
        <v/>
      </c>
      <c r="C201" s="4"/>
      <c r="D201" s="4"/>
      <c r="E201" s="4"/>
      <c r="F201" s="4"/>
      <c r="G201" s="4"/>
      <c r="H201" s="4"/>
      <c r="I201" s="4"/>
    </row>
    <row r="202" spans="2:9" x14ac:dyDescent="0.3">
      <c r="B202" s="41" t="str">
        <f>IF(mb_auth_bas!B193=0,"",mb_auth_bas!B193)</f>
        <v/>
      </c>
      <c r="C202" s="4"/>
      <c r="D202" s="4"/>
      <c r="E202" s="4"/>
      <c r="F202" s="4"/>
      <c r="G202" s="4"/>
      <c r="H202" s="4"/>
      <c r="I202" s="4"/>
    </row>
    <row r="203" spans="2:9" x14ac:dyDescent="0.3">
      <c r="B203" s="41" t="str">
        <f>IF(mb_auth_bas!B194=0,"",mb_auth_bas!B194)</f>
        <v/>
      </c>
      <c r="C203" s="4"/>
      <c r="D203" s="4"/>
      <c r="E203" s="4"/>
      <c r="F203" s="4"/>
      <c r="G203" s="4"/>
      <c r="H203" s="4"/>
      <c r="I203" s="4"/>
    </row>
    <row r="204" spans="2:9" x14ac:dyDescent="0.3">
      <c r="B204" s="41" t="str">
        <f>IF(mb_auth_bas!B195=0,"",mb_auth_bas!B195)</f>
        <v/>
      </c>
      <c r="C204" s="4"/>
      <c r="D204" s="4"/>
      <c r="E204" s="4"/>
      <c r="F204" s="4"/>
      <c r="G204" s="4"/>
      <c r="H204" s="4"/>
      <c r="I204" s="4"/>
    </row>
    <row r="205" spans="2:9" x14ac:dyDescent="0.3">
      <c r="B205" s="41" t="str">
        <f>IF(mb_auth_bas!B196=0,"",mb_auth_bas!B196)</f>
        <v/>
      </c>
      <c r="C205" s="4"/>
      <c r="D205" s="4"/>
      <c r="E205" s="4"/>
      <c r="F205" s="4"/>
      <c r="G205" s="4"/>
      <c r="H205" s="4"/>
      <c r="I205" s="4"/>
    </row>
    <row r="206" spans="2:9" x14ac:dyDescent="0.3">
      <c r="B206" s="41" t="str">
        <f>IF(mb_auth_bas!B197=0,"",mb_auth_bas!B197)</f>
        <v/>
      </c>
      <c r="C206" s="4"/>
      <c r="D206" s="4"/>
      <c r="E206" s="4"/>
      <c r="F206" s="4"/>
      <c r="G206" s="4"/>
      <c r="H206" s="4"/>
      <c r="I206" s="4"/>
    </row>
    <row r="207" spans="2:9" x14ac:dyDescent="0.3">
      <c r="B207" s="41" t="str">
        <f>IF(mb_auth_bas!B198=0,"",mb_auth_bas!B198)</f>
        <v/>
      </c>
      <c r="C207" s="4"/>
      <c r="D207" s="4"/>
      <c r="E207" s="4"/>
      <c r="F207" s="4"/>
      <c r="G207" s="4"/>
      <c r="H207" s="4"/>
      <c r="I207" s="4"/>
    </row>
    <row r="208" spans="2:9" x14ac:dyDescent="0.3">
      <c r="B208" s="41" t="str">
        <f>IF(mb_auth_bas!B199=0,"",mb_auth_bas!B199)</f>
        <v/>
      </c>
      <c r="C208" s="4"/>
      <c r="D208" s="4"/>
      <c r="E208" s="4"/>
      <c r="F208" s="4"/>
      <c r="G208" s="4"/>
      <c r="H208" s="4"/>
      <c r="I208" s="4"/>
    </row>
    <row r="209" spans="2:9" x14ac:dyDescent="0.3">
      <c r="B209" s="41" t="str">
        <f>IF(mb_auth_bas!B200=0,"",mb_auth_bas!B200)</f>
        <v/>
      </c>
      <c r="C209" s="4"/>
      <c r="D209" s="4"/>
      <c r="E209" s="4"/>
      <c r="F209" s="4"/>
      <c r="G209" s="4"/>
      <c r="H209" s="4"/>
      <c r="I209" s="4"/>
    </row>
    <row r="210" spans="2:9" x14ac:dyDescent="0.3">
      <c r="B210" s="41" t="str">
        <f>IF(mb_auth_bas!B201=0,"",mb_auth_bas!B201)</f>
        <v/>
      </c>
      <c r="C210" s="4"/>
      <c r="D210" s="4"/>
      <c r="E210" s="4"/>
      <c r="F210" s="4"/>
      <c r="G210" s="4"/>
      <c r="H210" s="4"/>
      <c r="I210" s="4"/>
    </row>
    <row r="211" spans="2:9" x14ac:dyDescent="0.3">
      <c r="B211" s="41" t="str">
        <f>IF(mb_auth_bas!B202=0,"",mb_auth_bas!B202)</f>
        <v/>
      </c>
      <c r="C211" s="4"/>
      <c r="D211" s="4"/>
      <c r="E211" s="4"/>
      <c r="F211" s="4"/>
      <c r="G211" s="4"/>
      <c r="H211" s="4"/>
      <c r="I211" s="4"/>
    </row>
    <row r="212" spans="2:9" x14ac:dyDescent="0.3">
      <c r="B212" s="41" t="str">
        <f>IF(mb_auth_bas!B203=0,"",mb_auth_bas!B203)</f>
        <v/>
      </c>
      <c r="C212" s="4"/>
      <c r="D212" s="4"/>
      <c r="E212" s="4"/>
      <c r="F212" s="4"/>
      <c r="G212" s="4"/>
      <c r="H212" s="4"/>
      <c r="I212" s="4"/>
    </row>
    <row r="213" spans="2:9" x14ac:dyDescent="0.3">
      <c r="B213" s="41" t="str">
        <f>IF(mb_auth_bas!B204=0,"",mb_auth_bas!B204)</f>
        <v/>
      </c>
      <c r="C213" s="4"/>
      <c r="D213" s="4"/>
      <c r="E213" s="4"/>
      <c r="F213" s="4"/>
      <c r="G213" s="4"/>
      <c r="H213" s="4"/>
      <c r="I213" s="4"/>
    </row>
    <row r="214" spans="2:9" x14ac:dyDescent="0.3">
      <c r="B214" s="41" t="str">
        <f>IF(mb_auth_bas!B205=0,"",mb_auth_bas!B205)</f>
        <v/>
      </c>
      <c r="C214" s="4"/>
      <c r="D214" s="4"/>
      <c r="E214" s="4"/>
      <c r="F214" s="4"/>
      <c r="G214" s="4"/>
      <c r="H214" s="4"/>
      <c r="I214" s="4"/>
    </row>
    <row r="215" spans="2:9" x14ac:dyDescent="0.3">
      <c r="B215" s="41" t="str">
        <f>IF(mb_auth_bas!B206=0,"",mb_auth_bas!B206)</f>
        <v/>
      </c>
      <c r="C215" s="4"/>
      <c r="D215" s="4"/>
      <c r="E215" s="4"/>
      <c r="F215" s="4"/>
      <c r="G215" s="4"/>
      <c r="H215" s="4"/>
      <c r="I215" s="4"/>
    </row>
    <row r="216" spans="2:9" x14ac:dyDescent="0.3">
      <c r="B216" s="41" t="str">
        <f>IF(mb_auth_bas!B207=0,"",mb_auth_bas!B207)</f>
        <v/>
      </c>
      <c r="C216" s="4"/>
      <c r="D216" s="4"/>
      <c r="E216" s="4"/>
      <c r="F216" s="4"/>
      <c r="G216" s="4"/>
      <c r="H216" s="4"/>
      <c r="I216" s="4"/>
    </row>
    <row r="217" spans="2:9" x14ac:dyDescent="0.3">
      <c r="B217" s="41" t="str">
        <f>IF(mb_auth_bas!B208=0,"",mb_auth_bas!B208)</f>
        <v/>
      </c>
      <c r="C217" s="4"/>
      <c r="D217" s="4"/>
      <c r="E217" s="4"/>
      <c r="F217" s="4"/>
      <c r="G217" s="4"/>
      <c r="H217" s="4"/>
      <c r="I217" s="4"/>
    </row>
    <row r="218" spans="2:9" x14ac:dyDescent="0.3">
      <c r="B218" s="41" t="str">
        <f>IF(mb_auth_bas!B209=0,"",mb_auth_bas!B209)</f>
        <v/>
      </c>
      <c r="C218" s="4"/>
      <c r="D218" s="4"/>
      <c r="E218" s="4"/>
      <c r="F218" s="4"/>
      <c r="G218" s="4"/>
      <c r="H218" s="4"/>
      <c r="I218" s="4"/>
    </row>
    <row r="219" spans="2:9" x14ac:dyDescent="0.3">
      <c r="B219" s="41" t="str">
        <f>IF(mb_auth_bas!B210=0,"",mb_auth_bas!B210)</f>
        <v/>
      </c>
      <c r="C219" s="4"/>
      <c r="D219" s="4"/>
      <c r="E219" s="4"/>
      <c r="F219" s="4"/>
      <c r="G219" s="4"/>
      <c r="H219" s="4"/>
      <c r="I219" s="4"/>
    </row>
    <row r="220" spans="2:9" x14ac:dyDescent="0.3">
      <c r="B220" s="41" t="str">
        <f>IF(mb_auth_bas!B211=0,"",mb_auth_bas!B211)</f>
        <v/>
      </c>
      <c r="C220" s="4"/>
      <c r="D220" s="4"/>
      <c r="E220" s="4"/>
      <c r="F220" s="4"/>
      <c r="G220" s="4"/>
      <c r="H220" s="4"/>
      <c r="I220" s="4"/>
    </row>
    <row r="221" spans="2:9" x14ac:dyDescent="0.3">
      <c r="B221" s="41" t="str">
        <f>IF(mb_auth_bas!B212=0,"",mb_auth_bas!B212)</f>
        <v/>
      </c>
      <c r="C221" s="4"/>
      <c r="D221" s="4"/>
      <c r="E221" s="4"/>
      <c r="F221" s="4"/>
      <c r="G221" s="4"/>
      <c r="H221" s="4"/>
      <c r="I221" s="4"/>
    </row>
    <row r="222" spans="2:9" x14ac:dyDescent="0.3">
      <c r="B222" s="41" t="str">
        <f>IF(mb_auth_bas!B213=0,"",mb_auth_bas!B213)</f>
        <v/>
      </c>
      <c r="C222" s="4"/>
      <c r="D222" s="4"/>
      <c r="E222" s="4"/>
      <c r="F222" s="4"/>
      <c r="G222" s="4"/>
      <c r="H222" s="4"/>
      <c r="I222" s="4"/>
    </row>
    <row r="223" spans="2:9" x14ac:dyDescent="0.3">
      <c r="B223" s="41" t="str">
        <f>IF(mb_auth_bas!B214=0,"",mb_auth_bas!B214)</f>
        <v/>
      </c>
      <c r="C223" s="4"/>
      <c r="D223" s="4"/>
      <c r="E223" s="4"/>
      <c r="F223" s="4"/>
      <c r="G223" s="4"/>
      <c r="H223" s="4"/>
      <c r="I223" s="4"/>
    </row>
    <row r="224" spans="2:9" x14ac:dyDescent="0.3">
      <c r="B224" s="41" t="str">
        <f>IF(mb_auth_bas!B215=0,"",mb_auth_bas!B215)</f>
        <v/>
      </c>
      <c r="C224" s="4"/>
      <c r="D224" s="4"/>
      <c r="E224" s="4"/>
      <c r="F224" s="4"/>
      <c r="G224" s="4"/>
      <c r="H224" s="4"/>
      <c r="I224" s="4"/>
    </row>
    <row r="225" spans="2:9" x14ac:dyDescent="0.3">
      <c r="B225" s="41" t="str">
        <f>IF(mb_auth_bas!B216=0,"",mb_auth_bas!B216)</f>
        <v/>
      </c>
      <c r="C225" s="4"/>
      <c r="D225" s="4"/>
      <c r="E225" s="4"/>
      <c r="F225" s="4"/>
      <c r="G225" s="4"/>
      <c r="H225" s="4"/>
      <c r="I225" s="4"/>
    </row>
    <row r="226" spans="2:9" x14ac:dyDescent="0.3">
      <c r="B226" s="41" t="str">
        <f>IF(mb_auth_bas!B217=0,"",mb_auth_bas!B217)</f>
        <v/>
      </c>
      <c r="C226" s="4"/>
      <c r="D226" s="4"/>
      <c r="E226" s="4"/>
      <c r="F226" s="4"/>
      <c r="G226" s="4"/>
      <c r="H226" s="4"/>
      <c r="I226" s="4"/>
    </row>
    <row r="227" spans="2:9" x14ac:dyDescent="0.3">
      <c r="B227" s="41" t="str">
        <f>IF(mb_auth_bas!B218=0,"",mb_auth_bas!B218)</f>
        <v/>
      </c>
      <c r="C227" s="4"/>
      <c r="D227" s="4"/>
      <c r="E227" s="4"/>
      <c r="F227" s="4"/>
      <c r="G227" s="4"/>
      <c r="H227" s="4"/>
      <c r="I227" s="4"/>
    </row>
    <row r="228" spans="2:9" x14ac:dyDescent="0.3">
      <c r="B228" s="41" t="str">
        <f>IF(mb_auth_bas!B219=0,"",mb_auth_bas!B219)</f>
        <v/>
      </c>
      <c r="C228" s="4"/>
      <c r="D228" s="4"/>
      <c r="E228" s="4"/>
      <c r="F228" s="4"/>
      <c r="G228" s="4"/>
      <c r="H228" s="4"/>
      <c r="I228" s="4"/>
    </row>
    <row r="229" spans="2:9" x14ac:dyDescent="0.3">
      <c r="B229" s="41" t="str">
        <f>IF(mb_auth_bas!B220=0,"",mb_auth_bas!B220)</f>
        <v/>
      </c>
      <c r="C229" s="4"/>
      <c r="D229" s="4"/>
      <c r="E229" s="4"/>
      <c r="F229" s="4"/>
      <c r="G229" s="4"/>
      <c r="H229" s="4"/>
      <c r="I229" s="4"/>
    </row>
    <row r="230" spans="2:9" x14ac:dyDescent="0.3">
      <c r="B230" s="41" t="str">
        <f>IF(mb_auth_bas!B221=0,"",mb_auth_bas!B221)</f>
        <v/>
      </c>
      <c r="C230" s="4"/>
      <c r="D230" s="4"/>
      <c r="E230" s="4"/>
      <c r="F230" s="4"/>
      <c r="G230" s="4"/>
      <c r="H230" s="4"/>
      <c r="I230" s="4"/>
    </row>
    <row r="231" spans="2:9" x14ac:dyDescent="0.3">
      <c r="B231" s="41" t="str">
        <f>IF(mb_auth_bas!B222=0,"",mb_auth_bas!B222)</f>
        <v/>
      </c>
      <c r="C231" s="4"/>
      <c r="D231" s="4"/>
      <c r="E231" s="4"/>
      <c r="F231" s="4"/>
      <c r="G231" s="4"/>
      <c r="H231" s="4"/>
      <c r="I231" s="4"/>
    </row>
    <row r="232" spans="2:9" x14ac:dyDescent="0.3">
      <c r="B232" s="41" t="str">
        <f>IF(mb_auth_bas!B223=0,"",mb_auth_bas!B223)</f>
        <v/>
      </c>
      <c r="C232" s="4"/>
      <c r="D232" s="4"/>
      <c r="E232" s="4"/>
      <c r="F232" s="4"/>
      <c r="G232" s="4"/>
      <c r="H232" s="4"/>
      <c r="I232" s="4"/>
    </row>
    <row r="233" spans="2:9" x14ac:dyDescent="0.3">
      <c r="B233" s="41" t="str">
        <f>IF(mb_auth_bas!B224=0,"",mb_auth_bas!B224)</f>
        <v/>
      </c>
      <c r="C233" s="4"/>
      <c r="D233" s="4"/>
      <c r="E233" s="4"/>
      <c r="F233" s="4"/>
      <c r="G233" s="4"/>
      <c r="H233" s="4"/>
      <c r="I233" s="4"/>
    </row>
    <row r="234" spans="2:9" x14ac:dyDescent="0.3">
      <c r="B234" s="41" t="str">
        <f>IF(mb_auth_bas!B225=0,"",mb_auth_bas!B225)</f>
        <v/>
      </c>
      <c r="C234" s="4"/>
      <c r="D234" s="4"/>
      <c r="E234" s="4"/>
      <c r="F234" s="4"/>
      <c r="G234" s="4"/>
      <c r="H234" s="4"/>
      <c r="I234" s="4"/>
    </row>
    <row r="235" spans="2:9" x14ac:dyDescent="0.3">
      <c r="B235" s="41" t="str">
        <f>IF(mb_auth_bas!B226=0,"",mb_auth_bas!B226)</f>
        <v/>
      </c>
      <c r="C235" s="4"/>
      <c r="D235" s="4"/>
      <c r="E235" s="4"/>
      <c r="F235" s="4"/>
      <c r="G235" s="4"/>
      <c r="H235" s="4"/>
      <c r="I235" s="4"/>
    </row>
    <row r="236" spans="2:9" x14ac:dyDescent="0.3">
      <c r="B236" s="41" t="str">
        <f>IF(mb_auth_bas!B227=0,"",mb_auth_bas!B227)</f>
        <v/>
      </c>
      <c r="C236" s="4"/>
      <c r="D236" s="4"/>
      <c r="E236" s="4"/>
      <c r="F236" s="4"/>
      <c r="G236" s="4"/>
      <c r="H236" s="4"/>
      <c r="I236" s="4"/>
    </row>
    <row r="237" spans="2:9" x14ac:dyDescent="0.3">
      <c r="B237" s="41" t="str">
        <f>IF(mb_auth_bas!B228=0,"",mb_auth_bas!B228)</f>
        <v/>
      </c>
      <c r="C237" s="4"/>
      <c r="D237" s="4"/>
      <c r="E237" s="4"/>
      <c r="F237" s="4"/>
      <c r="G237" s="4"/>
      <c r="H237" s="4"/>
      <c r="I237" s="4"/>
    </row>
    <row r="238" spans="2:9" x14ac:dyDescent="0.3">
      <c r="B238" s="41" t="str">
        <f>IF(mb_auth_bas!B229=0,"",mb_auth_bas!B229)</f>
        <v/>
      </c>
      <c r="C238" s="4"/>
      <c r="D238" s="4"/>
      <c r="E238" s="4"/>
      <c r="F238" s="4"/>
      <c r="G238" s="4"/>
      <c r="H238" s="4"/>
      <c r="I238" s="4"/>
    </row>
    <row r="239" spans="2:9" x14ac:dyDescent="0.3">
      <c r="B239" s="41" t="str">
        <f>IF(mb_auth_bas!B230=0,"",mb_auth_bas!B230)</f>
        <v/>
      </c>
      <c r="C239" s="4"/>
      <c r="D239" s="4"/>
      <c r="E239" s="4"/>
      <c r="F239" s="4"/>
      <c r="G239" s="4"/>
      <c r="H239" s="4"/>
      <c r="I239" s="4"/>
    </row>
    <row r="240" spans="2:9" x14ac:dyDescent="0.3">
      <c r="B240" s="41" t="str">
        <f>IF(mb_auth_bas!B231=0,"",mb_auth_bas!B231)</f>
        <v/>
      </c>
      <c r="C240" s="4"/>
      <c r="D240" s="4"/>
      <c r="E240" s="4"/>
      <c r="F240" s="4"/>
      <c r="G240" s="4"/>
      <c r="H240" s="4"/>
      <c r="I240" s="4"/>
    </row>
    <row r="241" spans="2:9" x14ac:dyDescent="0.3">
      <c r="B241" s="41" t="str">
        <f>IF(mb_auth_bas!B232=0,"",mb_auth_bas!B232)</f>
        <v/>
      </c>
      <c r="C241" s="4"/>
      <c r="D241" s="4"/>
      <c r="E241" s="4"/>
      <c r="F241" s="4"/>
      <c r="G241" s="4"/>
      <c r="H241" s="4"/>
      <c r="I241" s="4"/>
    </row>
    <row r="242" spans="2:9" x14ac:dyDescent="0.3">
      <c r="B242" s="41" t="str">
        <f>IF(mb_auth_bas!B233=0,"",mb_auth_bas!B233)</f>
        <v/>
      </c>
      <c r="C242" s="4"/>
      <c r="D242" s="4"/>
      <c r="E242" s="4"/>
      <c r="F242" s="4"/>
      <c r="G242" s="4"/>
      <c r="H242" s="4"/>
      <c r="I242" s="4"/>
    </row>
    <row r="243" spans="2:9" x14ac:dyDescent="0.3">
      <c r="B243" s="41" t="str">
        <f>IF(mb_auth_bas!B234=0,"",mb_auth_bas!B234)</f>
        <v/>
      </c>
      <c r="C243" s="4"/>
      <c r="D243" s="4"/>
      <c r="E243" s="4"/>
      <c r="F243" s="4"/>
      <c r="G243" s="4"/>
      <c r="H243" s="4"/>
      <c r="I243" s="4"/>
    </row>
    <row r="244" spans="2:9" x14ac:dyDescent="0.3">
      <c r="B244" s="41" t="str">
        <f>IF(mb_auth_bas!B235=0,"",mb_auth_bas!B235)</f>
        <v/>
      </c>
      <c r="C244" s="4"/>
      <c r="D244" s="4"/>
      <c r="E244" s="4"/>
      <c r="F244" s="4"/>
      <c r="G244" s="4"/>
      <c r="H244" s="4"/>
      <c r="I244" s="4"/>
    </row>
    <row r="245" spans="2:9" x14ac:dyDescent="0.3">
      <c r="B245" s="41" t="str">
        <f>IF(mb_auth_bas!B236=0,"",mb_auth_bas!B236)</f>
        <v/>
      </c>
      <c r="C245" s="4"/>
      <c r="D245" s="4"/>
      <c r="E245" s="4"/>
      <c r="F245" s="4"/>
      <c r="G245" s="4"/>
      <c r="H245" s="4"/>
      <c r="I245" s="4"/>
    </row>
    <row r="246" spans="2:9" x14ac:dyDescent="0.3">
      <c r="B246" s="41" t="str">
        <f>IF(mb_auth_bas!B237=0,"",mb_auth_bas!B237)</f>
        <v/>
      </c>
      <c r="C246" s="4"/>
      <c r="D246" s="4"/>
      <c r="E246" s="4"/>
      <c r="F246" s="4"/>
      <c r="G246" s="4"/>
      <c r="H246" s="4"/>
      <c r="I246" s="4"/>
    </row>
    <row r="247" spans="2:9" x14ac:dyDescent="0.3">
      <c r="B247" s="41" t="str">
        <f>IF(mb_auth_bas!B238=0,"",mb_auth_bas!B238)</f>
        <v/>
      </c>
      <c r="C247" s="4"/>
      <c r="D247" s="4"/>
      <c r="E247" s="4"/>
      <c r="F247" s="4"/>
      <c r="G247" s="4"/>
      <c r="H247" s="4"/>
      <c r="I247" s="4"/>
    </row>
    <row r="248" spans="2:9" x14ac:dyDescent="0.3">
      <c r="B248" s="41" t="str">
        <f>IF(mb_auth_bas!B239=0,"",mb_auth_bas!B239)</f>
        <v/>
      </c>
      <c r="C248" s="4"/>
      <c r="D248" s="4"/>
      <c r="E248" s="4"/>
      <c r="F248" s="4"/>
      <c r="G248" s="4"/>
      <c r="H248" s="4"/>
      <c r="I248" s="4"/>
    </row>
    <row r="249" spans="2:9" x14ac:dyDescent="0.3">
      <c r="B249" s="41" t="str">
        <f>IF(mb_auth_bas!B240=0,"",mb_auth_bas!B240)</f>
        <v/>
      </c>
      <c r="C249" s="4"/>
      <c r="D249" s="4"/>
      <c r="E249" s="4"/>
      <c r="F249" s="4"/>
      <c r="G249" s="4"/>
      <c r="H249" s="4"/>
      <c r="I249" s="4"/>
    </row>
    <row r="250" spans="2:9" x14ac:dyDescent="0.3">
      <c r="B250" s="41" t="str">
        <f>IF(mb_auth_bas!B241=0,"",mb_auth_bas!B241)</f>
        <v/>
      </c>
      <c r="C250" s="4"/>
      <c r="D250" s="4"/>
      <c r="E250" s="4"/>
      <c r="F250" s="4"/>
      <c r="G250" s="4"/>
      <c r="H250" s="4"/>
      <c r="I250" s="4"/>
    </row>
    <row r="251" spans="2:9" x14ac:dyDescent="0.3">
      <c r="B251" s="41" t="str">
        <f>IF(mb_auth_bas!B242=0,"",mb_auth_bas!B242)</f>
        <v/>
      </c>
      <c r="C251" s="4"/>
      <c r="D251" s="4"/>
      <c r="E251" s="4"/>
      <c r="F251" s="4"/>
      <c r="G251" s="4"/>
      <c r="H251" s="4"/>
      <c r="I251" s="4"/>
    </row>
    <row r="252" spans="2:9" x14ac:dyDescent="0.3">
      <c r="B252" s="41" t="str">
        <f>IF(mb_auth_bas!B243=0,"",mb_auth_bas!B243)</f>
        <v/>
      </c>
      <c r="C252" s="4"/>
      <c r="D252" s="4"/>
      <c r="E252" s="4"/>
      <c r="F252" s="4"/>
      <c r="G252" s="4"/>
      <c r="H252" s="4"/>
      <c r="I252" s="4"/>
    </row>
    <row r="253" spans="2:9" x14ac:dyDescent="0.3">
      <c r="B253" s="41" t="str">
        <f>IF(mb_auth_bas!B244=0,"",mb_auth_bas!B244)</f>
        <v/>
      </c>
      <c r="C253" s="4"/>
      <c r="D253" s="4"/>
      <c r="E253" s="4"/>
      <c r="F253" s="4"/>
      <c r="G253" s="4"/>
      <c r="H253" s="4"/>
      <c r="I253" s="4"/>
    </row>
    <row r="254" spans="2:9" x14ac:dyDescent="0.3">
      <c r="B254" s="41" t="str">
        <f>IF(mb_auth_bas!B245=0,"",mb_auth_bas!B245)</f>
        <v/>
      </c>
      <c r="C254" s="4"/>
      <c r="D254" s="4"/>
      <c r="E254" s="4"/>
      <c r="F254" s="4"/>
      <c r="G254" s="4"/>
      <c r="H254" s="4"/>
      <c r="I254" s="4"/>
    </row>
    <row r="255" spans="2:9" x14ac:dyDescent="0.3">
      <c r="B255" s="41" t="str">
        <f>IF(mb_auth_bas!B246=0,"",mb_auth_bas!B246)</f>
        <v/>
      </c>
      <c r="C255" s="4"/>
      <c r="D255" s="4"/>
      <c r="E255" s="4"/>
      <c r="F255" s="4"/>
      <c r="G255" s="4"/>
      <c r="H255" s="4"/>
      <c r="I255" s="4"/>
    </row>
    <row r="256" spans="2:9" x14ac:dyDescent="0.3">
      <c r="B256" s="41" t="str">
        <f>IF(mb_auth_bas!B247=0,"",mb_auth_bas!B247)</f>
        <v/>
      </c>
      <c r="C256" s="4"/>
      <c r="D256" s="4"/>
      <c r="E256" s="4"/>
      <c r="F256" s="4"/>
      <c r="G256" s="4"/>
      <c r="H256" s="4"/>
      <c r="I256" s="4"/>
    </row>
    <row r="257" spans="2:9" x14ac:dyDescent="0.3">
      <c r="B257" s="41" t="str">
        <f>IF(mb_auth_bas!B248=0,"",mb_auth_bas!B248)</f>
        <v/>
      </c>
      <c r="C257" s="4"/>
      <c r="D257" s="4"/>
      <c r="E257" s="4"/>
      <c r="F257" s="4"/>
      <c r="G257" s="4"/>
      <c r="H257" s="4"/>
      <c r="I257" s="4"/>
    </row>
    <row r="258" spans="2:9" x14ac:dyDescent="0.3">
      <c r="B258" s="41" t="str">
        <f>IF(mb_auth_bas!B249=0,"",mb_auth_bas!B249)</f>
        <v/>
      </c>
      <c r="C258" s="4"/>
      <c r="D258" s="4"/>
      <c r="E258" s="4"/>
      <c r="F258" s="4"/>
      <c r="G258" s="4"/>
      <c r="H258" s="4"/>
      <c r="I258" s="4"/>
    </row>
    <row r="259" spans="2:9" x14ac:dyDescent="0.3">
      <c r="B259" s="41" t="str">
        <f>IF(mb_auth_bas!B250=0,"",mb_auth_bas!B250)</f>
        <v/>
      </c>
      <c r="C259" s="4"/>
      <c r="D259" s="4"/>
      <c r="E259" s="4"/>
      <c r="F259" s="4"/>
      <c r="G259" s="4"/>
      <c r="H259" s="4"/>
      <c r="I259" s="4"/>
    </row>
    <row r="260" spans="2:9" x14ac:dyDescent="0.3">
      <c r="B260" s="41" t="str">
        <f>IF(mb_auth_bas!B251=0,"",mb_auth_bas!B251)</f>
        <v/>
      </c>
      <c r="C260" s="4"/>
      <c r="D260" s="4"/>
      <c r="E260" s="4"/>
      <c r="F260" s="4"/>
      <c r="G260" s="4"/>
      <c r="H260" s="4"/>
      <c r="I260" s="4"/>
    </row>
    <row r="261" spans="2:9" x14ac:dyDescent="0.3">
      <c r="B261" s="41" t="str">
        <f>IF(mb_auth_bas!B252=0,"",mb_auth_bas!B252)</f>
        <v/>
      </c>
    </row>
    <row r="262" spans="2:9" x14ac:dyDescent="0.3">
      <c r="B262" s="41" t="str">
        <f>IF(mb_auth_bas!B253=0,"",mb_auth_bas!B253)</f>
        <v/>
      </c>
    </row>
    <row r="263" spans="2:9" x14ac:dyDescent="0.3">
      <c r="B263" s="41" t="str">
        <f>IF(mb_auth_bas!B254=0,"",mb_auth_bas!B254)</f>
        <v/>
      </c>
    </row>
    <row r="264" spans="2:9" x14ac:dyDescent="0.3">
      <c r="B264" s="41" t="str">
        <f>IF(mb_auth_bas!B255=0,"",mb_auth_bas!B255)</f>
        <v/>
      </c>
    </row>
    <row r="265" spans="2:9" x14ac:dyDescent="0.3">
      <c r="B265" s="41" t="str">
        <f>IF(mb_auth_bas!B256=0,"",mb_auth_bas!B256)</f>
        <v/>
      </c>
    </row>
    <row r="266" spans="2:9" x14ac:dyDescent="0.3">
      <c r="B266" s="41" t="str">
        <f>IF(mb_auth_bas!B257=0,"",mb_auth_bas!B257)</f>
        <v/>
      </c>
    </row>
    <row r="267" spans="2:9" x14ac:dyDescent="0.3">
      <c r="B267" s="41" t="str">
        <f>IF(mb_auth_bas!B258=0,"",mb_auth_bas!B258)</f>
        <v/>
      </c>
    </row>
    <row r="268" spans="2:9" x14ac:dyDescent="0.3">
      <c r="B268" s="41" t="str">
        <f>IF(mb_auth_bas!B259=0,"",mb_auth_bas!B259)</f>
        <v/>
      </c>
    </row>
    <row r="269" spans="2:9" x14ac:dyDescent="0.3">
      <c r="B269" s="41" t="str">
        <f>IF(mb_auth_bas!B260=0,"",mb_auth_bas!B260)</f>
        <v/>
      </c>
    </row>
    <row r="270" spans="2:9" x14ac:dyDescent="0.3">
      <c r="B270" s="41" t="str">
        <f>IF(mb_auth_bas!B261=0,"",mb_auth_bas!B261)</f>
        <v/>
      </c>
    </row>
    <row r="271" spans="2:9" x14ac:dyDescent="0.3">
      <c r="B271" s="41" t="str">
        <f>IF(mb_auth_bas!B262=0,"",mb_auth_bas!B262)</f>
        <v/>
      </c>
    </row>
    <row r="272" spans="2:9" x14ac:dyDescent="0.3">
      <c r="B272" s="41" t="str">
        <f>IF(mb_auth_bas!B263=0,"",mb_auth_bas!B263)</f>
        <v/>
      </c>
    </row>
    <row r="273" spans="2:2" x14ac:dyDescent="0.3">
      <c r="B273" s="41" t="str">
        <f>IF(mb_auth_bas!B264=0,"",mb_auth_bas!B264)</f>
        <v/>
      </c>
    </row>
    <row r="274" spans="2:2" x14ac:dyDescent="0.3">
      <c r="B274" s="41" t="str">
        <f>IF(mb_auth_bas!B265=0,"",mb_auth_bas!B265)</f>
        <v/>
      </c>
    </row>
    <row r="275" spans="2:2" x14ac:dyDescent="0.3">
      <c r="B275" s="41" t="str">
        <f>IF(mb_auth_bas!B266=0,"",mb_auth_bas!B266)</f>
        <v/>
      </c>
    </row>
    <row r="276" spans="2:2" x14ac:dyDescent="0.3">
      <c r="B276" s="41" t="str">
        <f>IF(mb_auth_bas!B267=0,"",mb_auth_bas!B267)</f>
        <v/>
      </c>
    </row>
    <row r="277" spans="2:2" x14ac:dyDescent="0.3">
      <c r="B277" s="41" t="str">
        <f>IF(mb_auth_bas!B268=0,"",mb_auth_bas!B268)</f>
        <v/>
      </c>
    </row>
    <row r="278" spans="2:2" x14ac:dyDescent="0.3">
      <c r="B278" s="41" t="str">
        <f>IF(mb_auth_bas!B269=0,"",mb_auth_bas!B269)</f>
        <v/>
      </c>
    </row>
    <row r="279" spans="2:2" x14ac:dyDescent="0.3">
      <c r="B279" s="41" t="str">
        <f>IF(mb_auth_bas!B270=0,"",mb_auth_bas!B270)</f>
        <v/>
      </c>
    </row>
    <row r="280" spans="2:2" x14ac:dyDescent="0.3">
      <c r="B280" s="41" t="str">
        <f>IF(mb_auth_bas!B271=0,"",mb_auth_bas!B271)</f>
        <v/>
      </c>
    </row>
    <row r="281" spans="2:2" x14ac:dyDescent="0.3">
      <c r="B281" s="41" t="str">
        <f>IF(mb_auth_bas!B272=0,"",mb_auth_bas!B272)</f>
        <v/>
      </c>
    </row>
    <row r="282" spans="2:2" x14ac:dyDescent="0.3">
      <c r="B282" s="41" t="str">
        <f>IF(mb_auth_bas!B273=0,"",mb_auth_bas!B273)</f>
        <v/>
      </c>
    </row>
    <row r="283" spans="2:2" x14ac:dyDescent="0.3">
      <c r="B283" s="41" t="str">
        <f>IF(mb_auth_bas!B274=0,"",mb_auth_bas!B274)</f>
        <v/>
      </c>
    </row>
    <row r="284" spans="2:2" x14ac:dyDescent="0.3">
      <c r="B284" s="41" t="str">
        <f>IF(mb_auth_bas!B275=0,"",mb_auth_bas!B275)</f>
        <v/>
      </c>
    </row>
    <row r="285" spans="2:2" x14ac:dyDescent="0.3">
      <c r="B285" s="41" t="str">
        <f>IF(mb_auth_bas!B276=0,"",mb_auth_bas!B276)</f>
        <v/>
      </c>
    </row>
    <row r="286" spans="2:2" x14ac:dyDescent="0.3">
      <c r="B286" s="41" t="str">
        <f>IF(mb_auth_bas!B277=0,"",mb_auth_bas!B277)</f>
        <v/>
      </c>
    </row>
    <row r="287" spans="2:2" x14ac:dyDescent="0.3">
      <c r="B287" s="41" t="str">
        <f>IF(mb_auth_bas!B278=0,"",mb_auth_bas!B278)</f>
        <v/>
      </c>
    </row>
    <row r="288" spans="2:2" x14ac:dyDescent="0.3">
      <c r="B288" s="41" t="str">
        <f>IF(mb_auth_bas!B279=0,"",mb_auth_bas!B279)</f>
        <v/>
      </c>
    </row>
    <row r="289" spans="2:2" x14ac:dyDescent="0.3">
      <c r="B289" s="41" t="str">
        <f>IF(mb_auth_bas!B280=0,"",mb_auth_bas!B280)</f>
        <v/>
      </c>
    </row>
    <row r="290" spans="2:2" x14ac:dyDescent="0.3">
      <c r="B290" s="41" t="str">
        <f>IF(mb_auth_bas!B281=0,"",mb_auth_bas!B281)</f>
        <v/>
      </c>
    </row>
    <row r="291" spans="2:2" x14ac:dyDescent="0.3">
      <c r="B291" s="41" t="str">
        <f>IF(mb_auth_bas!B282=0,"",mb_auth_bas!B282)</f>
        <v/>
      </c>
    </row>
    <row r="292" spans="2:2" x14ac:dyDescent="0.3">
      <c r="B292" s="41" t="str">
        <f>IF(mb_auth_bas!B283=0,"",mb_auth_bas!B283)</f>
        <v/>
      </c>
    </row>
    <row r="293" spans="2:2" x14ac:dyDescent="0.3">
      <c r="B293" s="41" t="str">
        <f>IF(mb_auth_bas!B284=0,"",mb_auth_bas!B284)</f>
        <v/>
      </c>
    </row>
    <row r="294" spans="2:2" x14ac:dyDescent="0.3">
      <c r="B294" s="41" t="str">
        <f>IF(mb_auth_bas!B285=0,"",mb_auth_bas!B285)</f>
        <v/>
      </c>
    </row>
    <row r="295" spans="2:2" x14ac:dyDescent="0.3">
      <c r="B295" s="41" t="str">
        <f>IF(mb_auth_bas!B286=0,"",mb_auth_bas!B286)</f>
        <v/>
      </c>
    </row>
    <row r="296" spans="2:2" x14ac:dyDescent="0.3">
      <c r="B296" s="41" t="str">
        <f>IF(mb_auth_bas!B287=0,"",mb_auth_bas!B287)</f>
        <v/>
      </c>
    </row>
    <row r="297" spans="2:2" x14ac:dyDescent="0.3">
      <c r="B297" s="41" t="str">
        <f>IF(mb_auth_bas!B288=0,"",mb_auth_bas!B288)</f>
        <v/>
      </c>
    </row>
    <row r="298" spans="2:2" x14ac:dyDescent="0.3">
      <c r="B298" s="41" t="str">
        <f>IF(mb_auth_bas!B289=0,"",mb_auth_bas!B289)</f>
        <v/>
      </c>
    </row>
    <row r="299" spans="2:2" x14ac:dyDescent="0.3">
      <c r="B299" s="41" t="str">
        <f>IF(mb_auth_bas!B290=0,"",mb_auth_bas!B290)</f>
        <v/>
      </c>
    </row>
    <row r="300" spans="2:2" x14ac:dyDescent="0.3">
      <c r="B300" s="41" t="str">
        <f>IF(mb_auth_bas!B291=0,"",mb_auth_bas!B291)</f>
        <v/>
      </c>
    </row>
    <row r="301" spans="2:2" x14ac:dyDescent="0.3">
      <c r="B301" s="41" t="str">
        <f>IF(mb_auth_bas!B292=0,"",mb_auth_bas!B292)</f>
        <v/>
      </c>
    </row>
    <row r="302" spans="2:2" x14ac:dyDescent="0.3">
      <c r="B302" s="41" t="str">
        <f>IF(mb_auth_bas!B293=0,"",mb_auth_bas!B293)</f>
        <v/>
      </c>
    </row>
    <row r="303" spans="2:2" x14ac:dyDescent="0.3">
      <c r="B303" s="41" t="str">
        <f>IF(mb_auth_bas!B294=0,"",mb_auth_bas!B294)</f>
        <v/>
      </c>
    </row>
    <row r="304" spans="2:2" x14ac:dyDescent="0.3">
      <c r="B304" s="41" t="str">
        <f>IF(mb_auth_bas!B295=0,"",mb_auth_bas!B295)</f>
        <v/>
      </c>
    </row>
    <row r="305" spans="2:2" x14ac:dyDescent="0.3">
      <c r="B305" s="41" t="str">
        <f>IF(mb_auth_bas!B296=0,"",mb_auth_bas!B296)</f>
        <v/>
      </c>
    </row>
    <row r="306" spans="2:2" x14ac:dyDescent="0.3">
      <c r="B306" s="41" t="str">
        <f>IF(mb_auth_bas!B297=0,"",mb_auth_bas!B297)</f>
        <v/>
      </c>
    </row>
    <row r="307" spans="2:2" x14ac:dyDescent="0.3">
      <c r="B307" s="41" t="str">
        <f>IF(mb_auth_bas!B298=0,"",mb_auth_bas!B298)</f>
        <v/>
      </c>
    </row>
    <row r="308" spans="2:2" x14ac:dyDescent="0.3">
      <c r="B308" s="41" t="str">
        <f>IF(mb_auth_bas!B299=0,"",mb_auth_bas!B299)</f>
        <v/>
      </c>
    </row>
    <row r="309" spans="2:2" x14ac:dyDescent="0.3">
      <c r="B309" s="41" t="str">
        <f>IF(mb_auth_bas!B300=0,"",mb_auth_bas!B300)</f>
        <v/>
      </c>
    </row>
    <row r="310" spans="2:2" x14ac:dyDescent="0.3">
      <c r="B310" s="41" t="str">
        <f>IF(mb_auth_bas!B301=0,"",mb_auth_bas!B301)</f>
        <v/>
      </c>
    </row>
    <row r="311" spans="2:2" x14ac:dyDescent="0.3">
      <c r="B311" s="41" t="str">
        <f>IF(mb_auth_bas!B302=0,"",mb_auth_bas!B302)</f>
        <v/>
      </c>
    </row>
    <row r="312" spans="2:2" x14ac:dyDescent="0.3">
      <c r="B312" s="41" t="str">
        <f>IF(mb_auth_bas!B303=0,"",mb_auth_bas!B303)</f>
        <v/>
      </c>
    </row>
    <row r="313" spans="2:2" x14ac:dyDescent="0.3">
      <c r="B313" s="41" t="str">
        <f>IF(mb_auth_bas!B304=0,"",mb_auth_bas!B304)</f>
        <v/>
      </c>
    </row>
    <row r="314" spans="2:2" x14ac:dyDescent="0.3">
      <c r="B314" s="41" t="str">
        <f>IF(mb_auth_bas!B305=0,"",mb_auth_bas!B305)</f>
        <v/>
      </c>
    </row>
    <row r="315" spans="2:2" x14ac:dyDescent="0.3">
      <c r="B315" s="41" t="str">
        <f>IF(mb_auth_bas!B306=0,"",mb_auth_bas!B306)</f>
        <v/>
      </c>
    </row>
    <row r="316" spans="2:2" x14ac:dyDescent="0.3">
      <c r="B316" s="41" t="str">
        <f>IF(mb_auth_bas!B307=0,"",mb_auth_bas!B307)</f>
        <v/>
      </c>
    </row>
    <row r="317" spans="2:2" x14ac:dyDescent="0.3">
      <c r="B317" s="41" t="str">
        <f>IF(mb_auth_bas!B308=0,"",mb_auth_bas!B308)</f>
        <v/>
      </c>
    </row>
    <row r="318" spans="2:2" x14ac:dyDescent="0.3">
      <c r="B318" s="41" t="str">
        <f>IF(mb_auth_bas!B309=0,"",mb_auth_bas!B309)</f>
        <v/>
      </c>
    </row>
    <row r="319" spans="2:2" x14ac:dyDescent="0.3">
      <c r="B319" s="41" t="str">
        <f>IF(mb_auth_bas!B310=0,"",mb_auth_bas!B310)</f>
        <v/>
      </c>
    </row>
    <row r="320" spans="2:2" x14ac:dyDescent="0.3">
      <c r="B320" s="41" t="str">
        <f>IF(mb_auth_bas!B311=0,"",mb_auth_bas!B311)</f>
        <v/>
      </c>
    </row>
    <row r="321" spans="2:2" x14ac:dyDescent="0.3">
      <c r="B321" s="41" t="str">
        <f>IF(mb_auth_bas!B312=0,"",mb_auth_bas!B312)</f>
        <v/>
      </c>
    </row>
    <row r="322" spans="2:2" x14ac:dyDescent="0.3">
      <c r="B322" s="41" t="str">
        <f>IF(mb_auth_bas!B313=0,"",mb_auth_bas!B313)</f>
        <v/>
      </c>
    </row>
    <row r="323" spans="2:2" x14ac:dyDescent="0.3">
      <c r="B323" s="41" t="str">
        <f>IF(mb_auth_bas!B314=0,"",mb_auth_bas!B314)</f>
        <v/>
      </c>
    </row>
    <row r="324" spans="2:2" x14ac:dyDescent="0.3">
      <c r="B324" s="41" t="str">
        <f>IF(mb_auth_bas!B315=0,"",mb_auth_bas!B315)</f>
        <v/>
      </c>
    </row>
    <row r="325" spans="2:2" x14ac:dyDescent="0.3">
      <c r="B325" s="41" t="str">
        <f>IF(mb_auth_bas!B316=0,"",mb_auth_bas!B316)</f>
        <v/>
      </c>
    </row>
    <row r="326" spans="2:2" x14ac:dyDescent="0.3">
      <c r="B326" s="41" t="str">
        <f>IF(mb_auth_bas!B317=0,"",mb_auth_bas!B317)</f>
        <v/>
      </c>
    </row>
    <row r="327" spans="2:2" x14ac:dyDescent="0.3">
      <c r="B327" s="41" t="str">
        <f>IF(mb_auth_bas!B318=0,"",mb_auth_bas!B318)</f>
        <v/>
      </c>
    </row>
    <row r="328" spans="2:2" x14ac:dyDescent="0.3">
      <c r="B328" s="41" t="str">
        <f>IF(mb_auth_bas!B319=0,"",mb_auth_bas!B319)</f>
        <v/>
      </c>
    </row>
    <row r="329" spans="2:2" x14ac:dyDescent="0.3">
      <c r="B329" s="41" t="str">
        <f>IF(mb_auth_bas!B320=0,"",mb_auth_bas!B320)</f>
        <v/>
      </c>
    </row>
    <row r="330" spans="2:2" x14ac:dyDescent="0.3">
      <c r="B330" s="41" t="str">
        <f>IF(mb_auth_bas!B321=0,"",mb_auth_bas!B321)</f>
        <v/>
      </c>
    </row>
    <row r="331" spans="2:2" x14ac:dyDescent="0.3">
      <c r="B331" s="41" t="str">
        <f>IF(mb_auth_bas!B322=0,"",mb_auth_bas!B322)</f>
        <v/>
      </c>
    </row>
    <row r="332" spans="2:2" x14ac:dyDescent="0.3">
      <c r="B332" s="41" t="str">
        <f>IF(mb_auth_bas!B323=0,"",mb_auth_bas!B323)</f>
        <v/>
      </c>
    </row>
    <row r="333" spans="2:2" x14ac:dyDescent="0.3">
      <c r="B333" s="41" t="str">
        <f>IF(mb_auth_bas!B324=0,"",mb_auth_bas!B324)</f>
        <v/>
      </c>
    </row>
    <row r="334" spans="2:2" x14ac:dyDescent="0.3">
      <c r="B334" s="41" t="str">
        <f>IF(mb_auth_bas!B325=0,"",mb_auth_bas!B325)</f>
        <v/>
      </c>
    </row>
    <row r="335" spans="2:2" x14ac:dyDescent="0.3">
      <c r="B335" s="41" t="str">
        <f>IF(mb_auth_bas!B326=0,"",mb_auth_bas!B326)</f>
        <v/>
      </c>
    </row>
    <row r="336" spans="2:2" x14ac:dyDescent="0.3">
      <c r="B336" s="41" t="str">
        <f>IF(mb_auth_bas!B327=0,"",mb_auth_bas!B327)</f>
        <v/>
      </c>
    </row>
    <row r="337" spans="2:2" x14ac:dyDescent="0.3">
      <c r="B337" s="41" t="str">
        <f>IF(mb_auth_bas!B328=0,"",mb_auth_bas!B328)</f>
        <v/>
      </c>
    </row>
    <row r="338" spans="2:2" x14ac:dyDescent="0.3">
      <c r="B338" s="41" t="str">
        <f>IF(mb_auth_bas!B329=0,"",mb_auth_bas!B329)</f>
        <v/>
      </c>
    </row>
    <row r="339" spans="2:2" x14ac:dyDescent="0.3">
      <c r="B339" s="41" t="str">
        <f>IF(mb_auth_bas!B330=0,"",mb_auth_bas!B330)</f>
        <v/>
      </c>
    </row>
    <row r="340" spans="2:2" x14ac:dyDescent="0.3">
      <c r="B340" s="41" t="str">
        <f>IF(mb_auth_bas!B331=0,"",mb_auth_bas!B331)</f>
        <v/>
      </c>
    </row>
    <row r="341" spans="2:2" x14ac:dyDescent="0.3">
      <c r="B341" s="41" t="str">
        <f>IF(mb_auth_bas!B332=0,"",mb_auth_bas!B332)</f>
        <v/>
      </c>
    </row>
    <row r="342" spans="2:2" x14ac:dyDescent="0.3">
      <c r="B342" s="41" t="str">
        <f>IF(mb_auth_bas!B333=0,"",mb_auth_bas!B333)</f>
        <v/>
      </c>
    </row>
    <row r="343" spans="2:2" x14ac:dyDescent="0.3">
      <c r="B343" s="41" t="str">
        <f>IF(mb_auth_bas!B334=0,"",mb_auth_bas!B334)</f>
        <v/>
      </c>
    </row>
    <row r="344" spans="2:2" x14ac:dyDescent="0.3">
      <c r="B344" s="41" t="str">
        <f>IF(mb_auth_bas!B335=0,"",mb_auth_bas!B335)</f>
        <v/>
      </c>
    </row>
    <row r="345" spans="2:2" x14ac:dyDescent="0.3">
      <c r="B345" s="41" t="str">
        <f>IF(mb_auth_bas!B336=0,"",mb_auth_bas!B336)</f>
        <v/>
      </c>
    </row>
    <row r="346" spans="2:2" x14ac:dyDescent="0.3">
      <c r="B346" s="41" t="str">
        <f>IF(mb_auth_bas!B337=0,"",mb_auth_bas!B337)</f>
        <v/>
      </c>
    </row>
    <row r="347" spans="2:2" x14ac:dyDescent="0.3">
      <c r="B347" s="41" t="str">
        <f>IF(mb_auth_bas!B338=0,"",mb_auth_bas!B338)</f>
        <v/>
      </c>
    </row>
    <row r="348" spans="2:2" x14ac:dyDescent="0.3">
      <c r="B348" s="41" t="str">
        <f>IF(mb_auth_bas!B339=0,"",mb_auth_bas!B339)</f>
        <v/>
      </c>
    </row>
    <row r="349" spans="2:2" x14ac:dyDescent="0.3">
      <c r="B349" s="41" t="str">
        <f>IF(mb_auth_bas!B340=0,"",mb_auth_bas!B340)</f>
        <v/>
      </c>
    </row>
    <row r="350" spans="2:2" x14ac:dyDescent="0.3">
      <c r="B350" s="41" t="str">
        <f>IF(mb_auth_bas!B341=0,"",mb_auth_bas!B341)</f>
        <v/>
      </c>
    </row>
    <row r="351" spans="2:2" x14ac:dyDescent="0.3">
      <c r="B351" s="41" t="str">
        <f>IF(mb_auth_bas!B342=0,"",mb_auth_bas!B342)</f>
        <v/>
      </c>
    </row>
    <row r="352" spans="2:2" x14ac:dyDescent="0.3">
      <c r="B352" s="41" t="str">
        <f>IF(mb_auth_bas!B343=0,"",mb_auth_bas!B343)</f>
        <v/>
      </c>
    </row>
    <row r="353" spans="2:2" x14ac:dyDescent="0.3">
      <c r="B353" s="41" t="str">
        <f>IF(mb_auth_bas!B344=0,"",mb_auth_bas!B344)</f>
        <v/>
      </c>
    </row>
    <row r="354" spans="2:2" x14ac:dyDescent="0.3">
      <c r="B354" s="41" t="str">
        <f>IF(mb_auth_bas!B345=0,"",mb_auth_bas!B345)</f>
        <v/>
      </c>
    </row>
    <row r="355" spans="2:2" x14ac:dyDescent="0.3">
      <c r="B355" s="41" t="str">
        <f>IF(mb_auth_bas!B346=0,"",mb_auth_bas!B346)</f>
        <v/>
      </c>
    </row>
    <row r="356" spans="2:2" x14ac:dyDescent="0.3">
      <c r="B356" s="41" t="str">
        <f>IF(mb_auth_bas!B347=0,"",mb_auth_bas!B347)</f>
        <v/>
      </c>
    </row>
    <row r="357" spans="2:2" x14ac:dyDescent="0.3">
      <c r="B357" s="41" t="str">
        <f>IF(mb_auth_bas!B348=0,"",mb_auth_bas!B348)</f>
        <v/>
      </c>
    </row>
    <row r="358" spans="2:2" x14ac:dyDescent="0.3">
      <c r="B358" s="41" t="str">
        <f>IF(mb_auth_bas!B349=0,"",mb_auth_bas!B349)</f>
        <v/>
      </c>
    </row>
    <row r="359" spans="2:2" x14ac:dyDescent="0.3">
      <c r="B359" s="41" t="str">
        <f>IF(mb_auth_bas!B350=0,"",mb_auth_bas!B350)</f>
        <v/>
      </c>
    </row>
    <row r="360" spans="2:2" x14ac:dyDescent="0.3">
      <c r="B360" s="41" t="str">
        <f>IF(mb_auth_bas!B351=0,"",mb_auth_bas!B351)</f>
        <v/>
      </c>
    </row>
    <row r="361" spans="2:2" x14ac:dyDescent="0.3">
      <c r="B361" s="41" t="str">
        <f>IF(mb_auth_bas!B352=0,"",mb_auth_bas!B352)</f>
        <v/>
      </c>
    </row>
    <row r="362" spans="2:2" x14ac:dyDescent="0.3">
      <c r="B362" s="41" t="str">
        <f>IF(mb_auth_bas!B353=0,"",mb_auth_bas!B353)</f>
        <v/>
      </c>
    </row>
    <row r="363" spans="2:2" x14ac:dyDescent="0.3">
      <c r="B363" s="41" t="str">
        <f>IF(mb_auth_bas!B354=0,"",mb_auth_bas!B354)</f>
        <v/>
      </c>
    </row>
    <row r="364" spans="2:2" x14ac:dyDescent="0.3">
      <c r="B364" s="41" t="str">
        <f>IF(mb_auth_bas!B355=0,"",mb_auth_bas!B355)</f>
        <v/>
      </c>
    </row>
    <row r="365" spans="2:2" x14ac:dyDescent="0.3">
      <c r="B365" s="41" t="str">
        <f>IF(mb_auth_bas!B356=0,"",mb_auth_bas!B356)</f>
        <v/>
      </c>
    </row>
    <row r="366" spans="2:2" x14ac:dyDescent="0.3">
      <c r="B366" s="41" t="str">
        <f>IF(mb_auth_bas!B357=0,"",mb_auth_bas!B357)</f>
        <v/>
      </c>
    </row>
    <row r="367" spans="2:2" x14ac:dyDescent="0.3">
      <c r="B367" s="41" t="str">
        <f>IF(mb_auth_bas!B358=0,"",mb_auth_bas!B358)</f>
        <v/>
      </c>
    </row>
    <row r="368" spans="2:2" x14ac:dyDescent="0.3">
      <c r="B368" s="41" t="str">
        <f>IF(mb_auth_bas!B359=0,"",mb_auth_bas!B359)</f>
        <v/>
      </c>
    </row>
    <row r="369" spans="2:2" x14ac:dyDescent="0.3">
      <c r="B369" s="41" t="str">
        <f>IF(mb_auth_bas!B360=0,"",mb_auth_bas!B360)</f>
        <v/>
      </c>
    </row>
    <row r="370" spans="2:2" x14ac:dyDescent="0.3">
      <c r="B370" s="41" t="str">
        <f>IF(mb_auth_bas!B361=0,"",mb_auth_bas!B361)</f>
        <v/>
      </c>
    </row>
    <row r="371" spans="2:2" x14ac:dyDescent="0.3">
      <c r="B371" s="41" t="str">
        <f>IF(mb_auth_bas!B362=0,"",mb_auth_bas!B362)</f>
        <v/>
      </c>
    </row>
    <row r="372" spans="2:2" x14ac:dyDescent="0.3">
      <c r="B372" s="41" t="str">
        <f>IF(mb_auth_bas!B363=0,"",mb_auth_bas!B363)</f>
        <v/>
      </c>
    </row>
    <row r="373" spans="2:2" x14ac:dyDescent="0.3">
      <c r="B373" s="41" t="str">
        <f>IF(mb_auth_bas!B364=0,"",mb_auth_bas!B364)</f>
        <v/>
      </c>
    </row>
    <row r="374" spans="2:2" x14ac:dyDescent="0.3">
      <c r="B374" s="41" t="str">
        <f>IF(mb_auth_bas!B365=0,"",mb_auth_bas!B365)</f>
        <v/>
      </c>
    </row>
    <row r="375" spans="2:2" x14ac:dyDescent="0.3">
      <c r="B375" s="41" t="str">
        <f>IF(mb_auth_bas!B366=0,"",mb_auth_bas!B366)</f>
        <v/>
      </c>
    </row>
    <row r="376" spans="2:2" x14ac:dyDescent="0.3">
      <c r="B376" s="41" t="str">
        <f>IF(mb_auth_bas!B367=0,"",mb_auth_bas!B367)</f>
        <v/>
      </c>
    </row>
    <row r="377" spans="2:2" x14ac:dyDescent="0.3">
      <c r="B377" s="41" t="str">
        <f>IF(mb_auth_bas!B368=0,"",mb_auth_bas!B368)</f>
        <v/>
      </c>
    </row>
    <row r="378" spans="2:2" x14ac:dyDescent="0.3">
      <c r="B378" s="41" t="str">
        <f>IF(mb_auth_bas!B369=0,"",mb_auth_bas!B369)</f>
        <v/>
      </c>
    </row>
    <row r="379" spans="2:2" x14ac:dyDescent="0.3">
      <c r="B379" s="41" t="str">
        <f>IF(mb_auth_bas!B370=0,"",mb_auth_bas!B370)</f>
        <v/>
      </c>
    </row>
    <row r="380" spans="2:2" x14ac:dyDescent="0.3">
      <c r="B380" s="41" t="str">
        <f>IF(mb_auth_bas!B371=0,"",mb_auth_bas!B371)</f>
        <v/>
      </c>
    </row>
    <row r="381" spans="2:2" x14ac:dyDescent="0.3">
      <c r="B381" s="41" t="str">
        <f>IF(mb_auth_bas!B372=0,"",mb_auth_bas!B372)</f>
        <v/>
      </c>
    </row>
    <row r="382" spans="2:2" x14ac:dyDescent="0.3">
      <c r="B382" s="41" t="str">
        <f>IF(mb_auth_bas!B373=0,"",mb_auth_bas!B373)</f>
        <v/>
      </c>
    </row>
    <row r="383" spans="2:2" x14ac:dyDescent="0.3">
      <c r="B383" s="41" t="str">
        <f>IF(mb_auth_bas!B374=0,"",mb_auth_bas!B374)</f>
        <v/>
      </c>
    </row>
    <row r="384" spans="2:2" x14ac:dyDescent="0.3">
      <c r="B384" s="41" t="str">
        <f>IF(mb_auth_bas!B375=0,"",mb_auth_bas!B375)</f>
        <v/>
      </c>
    </row>
    <row r="385" spans="2:2" x14ac:dyDescent="0.3">
      <c r="B385" s="41" t="str">
        <f>IF(mb_auth_bas!B376=0,"",mb_auth_bas!B376)</f>
        <v/>
      </c>
    </row>
    <row r="386" spans="2:2" x14ac:dyDescent="0.3">
      <c r="B386" s="41" t="str">
        <f>IF(mb_auth_bas!B377=0,"",mb_auth_bas!B377)</f>
        <v/>
      </c>
    </row>
    <row r="387" spans="2:2" x14ac:dyDescent="0.3">
      <c r="B387" s="41" t="str">
        <f>IF(mb_auth_bas!B378=0,"",mb_auth_bas!B378)</f>
        <v/>
      </c>
    </row>
    <row r="388" spans="2:2" x14ac:dyDescent="0.3">
      <c r="B388" s="41" t="str">
        <f>IF(mb_auth_bas!B379=0,"",mb_auth_bas!B379)</f>
        <v/>
      </c>
    </row>
    <row r="389" spans="2:2" x14ac:dyDescent="0.3">
      <c r="B389" s="41" t="str">
        <f>IF(mb_auth_bas!B380=0,"",mb_auth_bas!B380)</f>
        <v/>
      </c>
    </row>
    <row r="390" spans="2:2" x14ac:dyDescent="0.3">
      <c r="B390" s="41" t="str">
        <f>IF(mb_auth_bas!B381=0,"",mb_auth_bas!B381)</f>
        <v/>
      </c>
    </row>
    <row r="391" spans="2:2" x14ac:dyDescent="0.3">
      <c r="B391" s="41" t="str">
        <f>IF(mb_auth_bas!B382=0,"",mb_auth_bas!B382)</f>
        <v/>
      </c>
    </row>
    <row r="392" spans="2:2" x14ac:dyDescent="0.3">
      <c r="B392" s="41" t="str">
        <f>IF(mb_auth_bas!B383=0,"",mb_auth_bas!B383)</f>
        <v/>
      </c>
    </row>
    <row r="393" spans="2:2" x14ac:dyDescent="0.3">
      <c r="B393" s="41" t="str">
        <f>IF(mb_auth_bas!B384=0,"",mb_auth_bas!B384)</f>
        <v/>
      </c>
    </row>
    <row r="394" spans="2:2" x14ac:dyDescent="0.3">
      <c r="B394" s="41" t="str">
        <f>IF(mb_auth_bas!B385=0,"",mb_auth_bas!B385)</f>
        <v/>
      </c>
    </row>
    <row r="395" spans="2:2" x14ac:dyDescent="0.3">
      <c r="B395" s="41" t="str">
        <f>IF(mb_auth_bas!B386=0,"",mb_auth_bas!B386)</f>
        <v/>
      </c>
    </row>
    <row r="396" spans="2:2" x14ac:dyDescent="0.3">
      <c r="B396" s="41" t="str">
        <f>IF(mb_auth_bas!B387=0,"",mb_auth_bas!B387)</f>
        <v/>
      </c>
    </row>
    <row r="397" spans="2:2" x14ac:dyDescent="0.3">
      <c r="B397" s="41" t="str">
        <f>IF(mb_auth_bas!B388=0,"",mb_auth_bas!B388)</f>
        <v/>
      </c>
    </row>
    <row r="398" spans="2:2" x14ac:dyDescent="0.3">
      <c r="B398" s="41" t="str">
        <f>IF(mb_auth_bas!B389=0,"",mb_auth_bas!B389)</f>
        <v/>
      </c>
    </row>
    <row r="399" spans="2:2" x14ac:dyDescent="0.3">
      <c r="B399" s="41" t="str">
        <f>IF(mb_auth_bas!B390=0,"",mb_auth_bas!B390)</f>
        <v/>
      </c>
    </row>
    <row r="400" spans="2:2" x14ac:dyDescent="0.3">
      <c r="B400" s="41" t="str">
        <f>IF(mb_auth_bas!B391=0,"",mb_auth_bas!B391)</f>
        <v/>
      </c>
    </row>
    <row r="401" spans="2:2" x14ac:dyDescent="0.3">
      <c r="B401" s="41" t="str">
        <f>IF(mb_auth_bas!B392=0,"",mb_auth_bas!B392)</f>
        <v/>
      </c>
    </row>
    <row r="402" spans="2:2" x14ac:dyDescent="0.3">
      <c r="B402" s="41" t="str">
        <f>IF(mb_auth_bas!B393=0,"",mb_auth_bas!B393)</f>
        <v/>
      </c>
    </row>
    <row r="403" spans="2:2" x14ac:dyDescent="0.3">
      <c r="B403" s="41" t="str">
        <f>IF(mb_auth_bas!B394=0,"",mb_auth_bas!B394)</f>
        <v/>
      </c>
    </row>
    <row r="404" spans="2:2" x14ac:dyDescent="0.3">
      <c r="B404" s="41" t="str">
        <f>IF(mb_auth_bas!B395=0,"",mb_auth_bas!B395)</f>
        <v/>
      </c>
    </row>
    <row r="405" spans="2:2" x14ac:dyDescent="0.3">
      <c r="B405" s="41" t="str">
        <f>IF(mb_auth_bas!B396=0,"",mb_auth_bas!B396)</f>
        <v/>
      </c>
    </row>
    <row r="406" spans="2:2" x14ac:dyDescent="0.3">
      <c r="B406" s="41" t="str">
        <f>IF(mb_auth_bas!B397=0,"",mb_auth_bas!B397)</f>
        <v/>
      </c>
    </row>
    <row r="407" spans="2:2" x14ac:dyDescent="0.3">
      <c r="B407" s="41" t="str">
        <f>IF(mb_auth_bas!B398=0,"",mb_auth_bas!B398)</f>
        <v/>
      </c>
    </row>
    <row r="408" spans="2:2" x14ac:dyDescent="0.3">
      <c r="B408" s="41" t="str">
        <f>IF(mb_auth_bas!B399=0,"",mb_auth_bas!B399)</f>
        <v/>
      </c>
    </row>
    <row r="409" spans="2:2" x14ac:dyDescent="0.3">
      <c r="B409" s="41" t="str">
        <f>IF(mb_auth_bas!B400=0,"",mb_auth_bas!B400)</f>
        <v/>
      </c>
    </row>
    <row r="410" spans="2:2" x14ac:dyDescent="0.3">
      <c r="B410" s="41" t="str">
        <f>IF(mb_auth_bas!B401=0,"",mb_auth_bas!B401)</f>
        <v/>
      </c>
    </row>
    <row r="411" spans="2:2" x14ac:dyDescent="0.3">
      <c r="B411" s="41" t="str">
        <f>IF(mb_auth_bas!B402=0,"",mb_auth_bas!B402)</f>
        <v/>
      </c>
    </row>
    <row r="412" spans="2:2" x14ac:dyDescent="0.3">
      <c r="B412" s="41" t="str">
        <f>IF(mb_auth_bas!B403=0,"",mb_auth_bas!B403)</f>
        <v/>
      </c>
    </row>
    <row r="413" spans="2:2" x14ac:dyDescent="0.3">
      <c r="B413" s="41" t="str">
        <f>IF(mb_auth_bas!B404=0,"",mb_auth_bas!B404)</f>
        <v/>
      </c>
    </row>
    <row r="414" spans="2:2" x14ac:dyDescent="0.3">
      <c r="B414" s="41" t="str">
        <f>IF(mb_auth_bas!B405=0,"",mb_auth_bas!B405)</f>
        <v/>
      </c>
    </row>
    <row r="415" spans="2:2" x14ac:dyDescent="0.3">
      <c r="B415" s="41" t="str">
        <f>IF(mb_auth_bas!B406=0,"",mb_auth_bas!B406)</f>
        <v/>
      </c>
    </row>
    <row r="416" spans="2:2" x14ac:dyDescent="0.3">
      <c r="B416" s="41" t="str">
        <f>IF(mb_auth_bas!B407=0,"",mb_auth_bas!B407)</f>
        <v/>
      </c>
    </row>
    <row r="417" spans="2:2" x14ac:dyDescent="0.3">
      <c r="B417" s="41" t="str">
        <f>IF(mb_auth_bas!B408=0,"",mb_auth_bas!B408)</f>
        <v/>
      </c>
    </row>
    <row r="418" spans="2:2" x14ac:dyDescent="0.3">
      <c r="B418" s="41" t="str">
        <f>IF(mb_auth_bas!B409=0,"",mb_auth_bas!B409)</f>
        <v/>
      </c>
    </row>
    <row r="419" spans="2:2" x14ac:dyDescent="0.3">
      <c r="B419" s="41" t="str">
        <f>IF(mb_auth_bas!B410=0,"",mb_auth_bas!B410)</f>
        <v/>
      </c>
    </row>
    <row r="420" spans="2:2" x14ac:dyDescent="0.3">
      <c r="B420" s="41" t="str">
        <f>IF(mb_auth_bas!B411=0,"",mb_auth_bas!B411)</f>
        <v/>
      </c>
    </row>
    <row r="421" spans="2:2" x14ac:dyDescent="0.3">
      <c r="B421" s="41" t="str">
        <f>IF(mb_auth_bas!B412=0,"",mb_auth_bas!B412)</f>
        <v/>
      </c>
    </row>
    <row r="422" spans="2:2" x14ac:dyDescent="0.3">
      <c r="B422" s="41" t="str">
        <f>IF(mb_auth_bas!B413=0,"",mb_auth_bas!B413)</f>
        <v/>
      </c>
    </row>
    <row r="423" spans="2:2" x14ac:dyDescent="0.3">
      <c r="B423" s="41" t="str">
        <f>IF(mb_auth_bas!B414=0,"",mb_auth_bas!B414)</f>
        <v/>
      </c>
    </row>
    <row r="424" spans="2:2" x14ac:dyDescent="0.3">
      <c r="B424" s="41" t="str">
        <f>IF(mb_auth_bas!B415=0,"",mb_auth_bas!B415)</f>
        <v/>
      </c>
    </row>
    <row r="425" spans="2:2" x14ac:dyDescent="0.3">
      <c r="B425" s="41" t="str">
        <f>IF(mb_auth_bas!B416=0,"",mb_auth_bas!B416)</f>
        <v/>
      </c>
    </row>
    <row r="426" spans="2:2" x14ac:dyDescent="0.3">
      <c r="B426" s="41" t="str">
        <f>IF(mb_auth_bas!B417=0,"",mb_auth_bas!B417)</f>
        <v/>
      </c>
    </row>
    <row r="427" spans="2:2" x14ac:dyDescent="0.3">
      <c r="B427" s="41" t="str">
        <f>IF(mb_auth_bas!B418=0,"",mb_auth_bas!B418)</f>
        <v/>
      </c>
    </row>
    <row r="428" spans="2:2" x14ac:dyDescent="0.3">
      <c r="B428" s="41" t="str">
        <f>IF(mb_auth_bas!B419=0,"",mb_auth_bas!B419)</f>
        <v/>
      </c>
    </row>
    <row r="429" spans="2:2" x14ac:dyDescent="0.3">
      <c r="B429" s="41" t="str">
        <f>IF(mb_auth_bas!B420=0,"",mb_auth_bas!B420)</f>
        <v/>
      </c>
    </row>
    <row r="430" spans="2:2" x14ac:dyDescent="0.3">
      <c r="B430" s="41" t="str">
        <f>IF(mb_auth_bas!B421=0,"",mb_auth_bas!B421)</f>
        <v/>
      </c>
    </row>
    <row r="431" spans="2:2" x14ac:dyDescent="0.3">
      <c r="B431" s="41" t="str">
        <f>IF(mb_auth_bas!B422=0,"",mb_auth_bas!B422)</f>
        <v/>
      </c>
    </row>
    <row r="432" spans="2:2" x14ac:dyDescent="0.3">
      <c r="B432" s="41" t="str">
        <f>IF(mb_auth_bas!B423=0,"",mb_auth_bas!B423)</f>
        <v/>
      </c>
    </row>
    <row r="433" spans="2:2" x14ac:dyDescent="0.3">
      <c r="B433" s="41" t="str">
        <f>IF(mb_auth_bas!B424=0,"",mb_auth_bas!B424)</f>
        <v/>
      </c>
    </row>
    <row r="434" spans="2:2" x14ac:dyDescent="0.3">
      <c r="B434" s="41" t="str">
        <f>IF(mb_auth_bas!B425=0,"",mb_auth_bas!B425)</f>
        <v/>
      </c>
    </row>
    <row r="435" spans="2:2" x14ac:dyDescent="0.3">
      <c r="B435" s="41" t="str">
        <f>IF(mb_auth_bas!B426=0,"",mb_auth_bas!B426)</f>
        <v/>
      </c>
    </row>
    <row r="436" spans="2:2" x14ac:dyDescent="0.3">
      <c r="B436" s="41" t="str">
        <f>IF(mb_auth_bas!B427=0,"",mb_auth_bas!B427)</f>
        <v/>
      </c>
    </row>
    <row r="437" spans="2:2" x14ac:dyDescent="0.3">
      <c r="B437" s="41" t="str">
        <f>IF(mb_auth_bas!B428=0,"",mb_auth_bas!B428)</f>
        <v/>
      </c>
    </row>
    <row r="438" spans="2:2" x14ac:dyDescent="0.3">
      <c r="B438" s="41" t="str">
        <f>IF(mb_auth_bas!B429=0,"",mb_auth_bas!B429)</f>
        <v/>
      </c>
    </row>
    <row r="439" spans="2:2" x14ac:dyDescent="0.3">
      <c r="B439" s="41" t="str">
        <f>IF(mb_auth_bas!B430=0,"",mb_auth_bas!B430)</f>
        <v/>
      </c>
    </row>
    <row r="440" spans="2:2" x14ac:dyDescent="0.3">
      <c r="B440" s="41" t="str">
        <f>IF(mb_auth_bas!B431=0,"",mb_auth_bas!B431)</f>
        <v/>
      </c>
    </row>
    <row r="441" spans="2:2" x14ac:dyDescent="0.3">
      <c r="B441" s="41" t="str">
        <f>IF(mb_auth_bas!B432=0,"",mb_auth_bas!B432)</f>
        <v/>
      </c>
    </row>
    <row r="442" spans="2:2" x14ac:dyDescent="0.3">
      <c r="B442" s="41" t="str">
        <f>IF(mb_auth_bas!B433=0,"",mb_auth_bas!B433)</f>
        <v/>
      </c>
    </row>
    <row r="443" spans="2:2" x14ac:dyDescent="0.3">
      <c r="B443" s="41" t="str">
        <f>IF(mb_auth_bas!B434=0,"",mb_auth_bas!B434)</f>
        <v/>
      </c>
    </row>
    <row r="444" spans="2:2" x14ac:dyDescent="0.3">
      <c r="B444" s="41" t="str">
        <f>IF(mb_auth_bas!B435=0,"",mb_auth_bas!B435)</f>
        <v/>
      </c>
    </row>
    <row r="445" spans="2:2" x14ac:dyDescent="0.3">
      <c r="B445" s="41" t="str">
        <f>IF(mb_auth_bas!B436=0,"",mb_auth_bas!B436)</f>
        <v/>
      </c>
    </row>
    <row r="446" spans="2:2" x14ac:dyDescent="0.3">
      <c r="B446" s="41" t="str">
        <f>IF(mb_auth_bas!B437=0,"",mb_auth_bas!B437)</f>
        <v/>
      </c>
    </row>
    <row r="447" spans="2:2" x14ac:dyDescent="0.3">
      <c r="B447" s="41" t="str">
        <f>IF(mb_auth_bas!B438=0,"",mb_auth_bas!B438)</f>
        <v/>
      </c>
    </row>
    <row r="448" spans="2:2" x14ac:dyDescent="0.3">
      <c r="B448" s="41" t="str">
        <f>IF(mb_auth_bas!B439=0,"",mb_auth_bas!B439)</f>
        <v/>
      </c>
    </row>
    <row r="449" spans="2:2" x14ac:dyDescent="0.3">
      <c r="B449" s="41" t="str">
        <f>IF(mb_auth_bas!B440=0,"",mb_auth_bas!B440)</f>
        <v/>
      </c>
    </row>
    <row r="450" spans="2:2" x14ac:dyDescent="0.3">
      <c r="B450" s="41" t="str">
        <f>IF(mb_auth_bas!B441=0,"",mb_auth_bas!B441)</f>
        <v/>
      </c>
    </row>
    <row r="451" spans="2:2" x14ac:dyDescent="0.3">
      <c r="B451" s="41" t="str">
        <f>IF(mb_auth_bas!B442=0,"",mb_auth_bas!B442)</f>
        <v/>
      </c>
    </row>
    <row r="452" spans="2:2" x14ac:dyDescent="0.3">
      <c r="B452" s="41" t="str">
        <f>IF(mb_auth_bas!B443=0,"",mb_auth_bas!B443)</f>
        <v/>
      </c>
    </row>
    <row r="453" spans="2:2" x14ac:dyDescent="0.3">
      <c r="B453" s="41" t="str">
        <f>IF(mb_auth_bas!B444=0,"",mb_auth_bas!B444)</f>
        <v/>
      </c>
    </row>
    <row r="454" spans="2:2" x14ac:dyDescent="0.3">
      <c r="B454" s="41" t="str">
        <f>IF(mb_auth_bas!B445=0,"",mb_auth_bas!B445)</f>
        <v/>
      </c>
    </row>
    <row r="455" spans="2:2" x14ac:dyDescent="0.3">
      <c r="B455" s="41" t="str">
        <f>IF(mb_auth_bas!B446=0,"",mb_auth_bas!B446)</f>
        <v/>
      </c>
    </row>
    <row r="456" spans="2:2" x14ac:dyDescent="0.3">
      <c r="B456" s="41" t="str">
        <f>IF(mb_auth_bas!B447=0,"",mb_auth_bas!B447)</f>
        <v/>
      </c>
    </row>
    <row r="457" spans="2:2" x14ac:dyDescent="0.3">
      <c r="B457" s="41" t="str">
        <f>IF(mb_auth_bas!B448=0,"",mb_auth_bas!B448)</f>
        <v/>
      </c>
    </row>
    <row r="458" spans="2:2" x14ac:dyDescent="0.3">
      <c r="B458" s="41" t="str">
        <f>IF(mb_auth_bas!B449=0,"",mb_auth_bas!B449)</f>
        <v/>
      </c>
    </row>
    <row r="459" spans="2:2" x14ac:dyDescent="0.3">
      <c r="B459" s="41" t="str">
        <f>IF(mb_auth_bas!B450=0,"",mb_auth_bas!B450)</f>
        <v/>
      </c>
    </row>
    <row r="460" spans="2:2" x14ac:dyDescent="0.3">
      <c r="B460" s="41" t="str">
        <f>IF(mb_auth_bas!B451=0,"",mb_auth_bas!B451)</f>
        <v/>
      </c>
    </row>
    <row r="461" spans="2:2" x14ac:dyDescent="0.3">
      <c r="B461" s="41" t="str">
        <f>IF(mb_auth_bas!B452=0,"",mb_auth_bas!B452)</f>
        <v/>
      </c>
    </row>
    <row r="462" spans="2:2" x14ac:dyDescent="0.3">
      <c r="B462" s="41" t="str">
        <f>IF(mb_auth_bas!B453=0,"",mb_auth_bas!B453)</f>
        <v/>
      </c>
    </row>
    <row r="463" spans="2:2" x14ac:dyDescent="0.3">
      <c r="B463" s="41" t="str">
        <f>IF(mb_auth_bas!B454=0,"",mb_auth_bas!B454)</f>
        <v/>
      </c>
    </row>
    <row r="464" spans="2:2" x14ac:dyDescent="0.3">
      <c r="B464" s="41" t="str">
        <f>IF(mb_auth_bas!B455=0,"",mb_auth_bas!B455)</f>
        <v/>
      </c>
    </row>
    <row r="465" spans="2:2" x14ac:dyDescent="0.3">
      <c r="B465" s="41" t="str">
        <f>IF(mb_auth_bas!B456=0,"",mb_auth_bas!B456)</f>
        <v/>
      </c>
    </row>
    <row r="466" spans="2:2" x14ac:dyDescent="0.3">
      <c r="B466" s="41" t="str">
        <f>IF(mb_auth_bas!B457=0,"",mb_auth_bas!B457)</f>
        <v/>
      </c>
    </row>
    <row r="467" spans="2:2" x14ac:dyDescent="0.3">
      <c r="B467" s="41" t="str">
        <f>IF(mb_auth_bas!B458=0,"",mb_auth_bas!B458)</f>
        <v/>
      </c>
    </row>
    <row r="468" spans="2:2" x14ac:dyDescent="0.3">
      <c r="B468" s="41" t="str">
        <f>IF(mb_auth_bas!B459=0,"",mb_auth_bas!B459)</f>
        <v/>
      </c>
    </row>
    <row r="469" spans="2:2" x14ac:dyDescent="0.3">
      <c r="B469" s="41" t="str">
        <f>IF(mb_auth_bas!B460=0,"",mb_auth_bas!B460)</f>
        <v/>
      </c>
    </row>
    <row r="470" spans="2:2" x14ac:dyDescent="0.3">
      <c r="B470" s="41" t="str">
        <f>IF(mb_auth_bas!B461=0,"",mb_auth_bas!B461)</f>
        <v/>
      </c>
    </row>
    <row r="471" spans="2:2" x14ac:dyDescent="0.3">
      <c r="B471" s="41" t="str">
        <f>IF(mb_auth_bas!B462=0,"",mb_auth_bas!B462)</f>
        <v/>
      </c>
    </row>
    <row r="472" spans="2:2" x14ac:dyDescent="0.3">
      <c r="B472" s="41" t="str">
        <f>IF(mb_auth_bas!B463=0,"",mb_auth_bas!B463)</f>
        <v/>
      </c>
    </row>
    <row r="473" spans="2:2" x14ac:dyDescent="0.3">
      <c r="B473" s="41" t="str">
        <f>IF(mb_auth_bas!B464=0,"",mb_auth_bas!B464)</f>
        <v/>
      </c>
    </row>
    <row r="474" spans="2:2" x14ac:dyDescent="0.3">
      <c r="B474" s="41" t="str">
        <f>IF(mb_auth_bas!B465=0,"",mb_auth_bas!B465)</f>
        <v/>
      </c>
    </row>
    <row r="475" spans="2:2" x14ac:dyDescent="0.3">
      <c r="B475" s="41" t="str">
        <f>IF(mb_auth_bas!B466=0,"",mb_auth_bas!B466)</f>
        <v/>
      </c>
    </row>
    <row r="476" spans="2:2" x14ac:dyDescent="0.3">
      <c r="B476" s="41" t="str">
        <f>IF(mb_auth_bas!B467=0,"",mb_auth_bas!B467)</f>
        <v/>
      </c>
    </row>
    <row r="477" spans="2:2" x14ac:dyDescent="0.3">
      <c r="B477" s="41" t="str">
        <f>IF(mb_auth_bas!B468=0,"",mb_auth_bas!B468)</f>
        <v/>
      </c>
    </row>
    <row r="478" spans="2:2" x14ac:dyDescent="0.3">
      <c r="B478" s="41" t="str">
        <f>IF(mb_auth_bas!B469=0,"",mb_auth_bas!B469)</f>
        <v/>
      </c>
    </row>
    <row r="479" spans="2:2" x14ac:dyDescent="0.3">
      <c r="B479" s="41" t="str">
        <f>IF(mb_auth_bas!B470=0,"",mb_auth_bas!B470)</f>
        <v/>
      </c>
    </row>
    <row r="480" spans="2:2" x14ac:dyDescent="0.3">
      <c r="B480" s="41" t="str">
        <f>IF(mb_auth_bas!B471=0,"",mb_auth_bas!B471)</f>
        <v/>
      </c>
    </row>
    <row r="481" spans="2:2" x14ac:dyDescent="0.3">
      <c r="B481" s="41" t="str">
        <f>IF(mb_auth_bas!B472=0,"",mb_auth_bas!B472)</f>
        <v/>
      </c>
    </row>
    <row r="482" spans="2:2" x14ac:dyDescent="0.3">
      <c r="B482" s="41" t="str">
        <f>IF(mb_auth_bas!B473=0,"",mb_auth_bas!B473)</f>
        <v/>
      </c>
    </row>
    <row r="483" spans="2:2" x14ac:dyDescent="0.3">
      <c r="B483" s="41" t="str">
        <f>IF(mb_auth_bas!B474=0,"",mb_auth_bas!B474)</f>
        <v/>
      </c>
    </row>
    <row r="484" spans="2:2" x14ac:dyDescent="0.3">
      <c r="B484" s="41" t="str">
        <f>IF(mb_auth_bas!B475=0,"",mb_auth_bas!B475)</f>
        <v/>
      </c>
    </row>
    <row r="485" spans="2:2" x14ac:dyDescent="0.3">
      <c r="B485" s="41" t="str">
        <f>IF(mb_auth_bas!B476=0,"",mb_auth_bas!B476)</f>
        <v/>
      </c>
    </row>
    <row r="486" spans="2:2" x14ac:dyDescent="0.3">
      <c r="B486" s="41" t="str">
        <f>IF(mb_auth_bas!B477=0,"",mb_auth_bas!B477)</f>
        <v/>
      </c>
    </row>
    <row r="487" spans="2:2" x14ac:dyDescent="0.3">
      <c r="B487" s="41" t="str">
        <f>IF(mb_auth_bas!B478=0,"",mb_auth_bas!B478)</f>
        <v/>
      </c>
    </row>
    <row r="488" spans="2:2" x14ac:dyDescent="0.3">
      <c r="B488" s="41" t="str">
        <f>IF(mb_auth_bas!B479=0,"",mb_auth_bas!B479)</f>
        <v/>
      </c>
    </row>
    <row r="489" spans="2:2" x14ac:dyDescent="0.3">
      <c r="B489" s="41" t="str">
        <f>IF(mb_auth_bas!B480=0,"",mb_auth_bas!B480)</f>
        <v/>
      </c>
    </row>
    <row r="490" spans="2:2" x14ac:dyDescent="0.3">
      <c r="B490" s="41" t="str">
        <f>IF(mb_auth_bas!B481=0,"",mb_auth_bas!B481)</f>
        <v/>
      </c>
    </row>
    <row r="491" spans="2:2" x14ac:dyDescent="0.3">
      <c r="B491" s="41" t="str">
        <f>IF(mb_auth_bas!B482=0,"",mb_auth_bas!B482)</f>
        <v/>
      </c>
    </row>
    <row r="492" spans="2:2" x14ac:dyDescent="0.3">
      <c r="B492" s="41" t="str">
        <f>IF(mb_auth_bas!B483=0,"",mb_auth_bas!B483)</f>
        <v/>
      </c>
    </row>
    <row r="493" spans="2:2" x14ac:dyDescent="0.3">
      <c r="B493" s="41" t="str">
        <f>IF(mb_auth_bas!B484=0,"",mb_auth_bas!B484)</f>
        <v/>
      </c>
    </row>
    <row r="494" spans="2:2" x14ac:dyDescent="0.3">
      <c r="B494" s="41" t="str">
        <f>IF(mb_auth_bas!B485=0,"",mb_auth_bas!B485)</f>
        <v/>
      </c>
    </row>
    <row r="495" spans="2:2" x14ac:dyDescent="0.3">
      <c r="B495" s="41" t="str">
        <f>IF(mb_auth_bas!B486=0,"",mb_auth_bas!B486)</f>
        <v/>
      </c>
    </row>
    <row r="496" spans="2:2" x14ac:dyDescent="0.3">
      <c r="B496" s="41" t="str">
        <f>IF(mb_auth_bas!B487=0,"",mb_auth_bas!B487)</f>
        <v/>
      </c>
    </row>
    <row r="497" spans="2:2" x14ac:dyDescent="0.3">
      <c r="B497" s="41" t="str">
        <f>IF(mb_auth_bas!B488=0,"",mb_auth_bas!B488)</f>
        <v/>
      </c>
    </row>
    <row r="498" spans="2:2" x14ac:dyDescent="0.3">
      <c r="B498" s="41" t="str">
        <f>IF(mb_auth_bas!B489=0,"",mb_auth_bas!B489)</f>
        <v/>
      </c>
    </row>
    <row r="499" spans="2:2" x14ac:dyDescent="0.3">
      <c r="B499" s="41" t="str">
        <f>IF(mb_auth_bas!B490=0,"",mb_auth_bas!B490)</f>
        <v/>
      </c>
    </row>
    <row r="500" spans="2:2" x14ac:dyDescent="0.3">
      <c r="B500" s="41" t="str">
        <f>IF(mb_auth_bas!B491=0,"",mb_auth_bas!B491)</f>
        <v/>
      </c>
    </row>
    <row r="501" spans="2:2" x14ac:dyDescent="0.3">
      <c r="B501" s="41" t="str">
        <f>IF(mb_auth_bas!B492=0,"",mb_auth_bas!B492)</f>
        <v/>
      </c>
    </row>
    <row r="502" spans="2:2" x14ac:dyDescent="0.3">
      <c r="B502" s="41" t="str">
        <f>IF(mb_auth_bas!B493=0,"",mb_auth_bas!B493)</f>
        <v/>
      </c>
    </row>
    <row r="503" spans="2:2" x14ac:dyDescent="0.3">
      <c r="B503" s="41" t="str">
        <f>IF(mb_auth_bas!B494=0,"",mb_auth_bas!B494)</f>
        <v/>
      </c>
    </row>
    <row r="504" spans="2:2" x14ac:dyDescent="0.3">
      <c r="B504" s="41" t="str">
        <f>IF(mb_auth_bas!B495=0,"",mb_auth_bas!B495)</f>
        <v/>
      </c>
    </row>
    <row r="505" spans="2:2" x14ac:dyDescent="0.3">
      <c r="B505" s="41" t="str">
        <f>IF(mb_auth_bas!B496=0,"",mb_auth_bas!B496)</f>
        <v/>
      </c>
    </row>
    <row r="506" spans="2:2" x14ac:dyDescent="0.3">
      <c r="B506" s="41" t="str">
        <f>IF(mb_auth_bas!B497=0,"",mb_auth_bas!B497)</f>
        <v/>
      </c>
    </row>
    <row r="507" spans="2:2" x14ac:dyDescent="0.3">
      <c r="B507" s="41" t="str">
        <f>IF(mb_auth_bas!B498=0,"",mb_auth_bas!B498)</f>
        <v/>
      </c>
    </row>
    <row r="508" spans="2:2" x14ac:dyDescent="0.3">
      <c r="B508" s="41" t="str">
        <f>IF(mb_auth_bas!B499=0,"",mb_auth_bas!B499)</f>
        <v/>
      </c>
    </row>
    <row r="509" spans="2:2" x14ac:dyDescent="0.3">
      <c r="B509" s="41" t="str">
        <f>IF(mb_auth_bas!B500=0,"",mb_auth_bas!B500)</f>
        <v/>
      </c>
    </row>
    <row r="510" spans="2:2" x14ac:dyDescent="0.3">
      <c r="B510" s="41" t="str">
        <f>IF(mb_auth_bas!B501=0,"",mb_auth_bas!B501)</f>
        <v/>
      </c>
    </row>
    <row r="511" spans="2:2" x14ac:dyDescent="0.3">
      <c r="B511" s="41" t="str">
        <f>IF(mb_auth_bas!B502=0,"",mb_auth_bas!B502)</f>
        <v/>
      </c>
    </row>
    <row r="512" spans="2:2" x14ac:dyDescent="0.3">
      <c r="B512" s="41" t="str">
        <f>IF(mb_auth_bas!B503=0,"",mb_auth_bas!B503)</f>
        <v/>
      </c>
    </row>
    <row r="513" spans="2:2" x14ac:dyDescent="0.3">
      <c r="B513" s="41" t="str">
        <f>IF(mb_auth_bas!B504=0,"",mb_auth_bas!B504)</f>
        <v/>
      </c>
    </row>
    <row r="514" spans="2:2" x14ac:dyDescent="0.3">
      <c r="B514" s="41" t="str">
        <f>IF(mb_auth_bas!B505=0,"",mb_auth_bas!B505)</f>
        <v/>
      </c>
    </row>
    <row r="515" spans="2:2" x14ac:dyDescent="0.3">
      <c r="B515" s="41" t="str">
        <f>IF(mb_auth_bas!B506=0,"",mb_auth_bas!B506)</f>
        <v/>
      </c>
    </row>
    <row r="516" spans="2:2" x14ac:dyDescent="0.3">
      <c r="B516" s="41" t="str">
        <f>IF(mb_auth_bas!B507=0,"",mb_auth_bas!B507)</f>
        <v/>
      </c>
    </row>
    <row r="517" spans="2:2" x14ac:dyDescent="0.3">
      <c r="B517" s="41" t="str">
        <f>IF(mb_auth_bas!B508=0,"",mb_auth_bas!B508)</f>
        <v/>
      </c>
    </row>
    <row r="518" spans="2:2" x14ac:dyDescent="0.3">
      <c r="B518" s="41" t="str">
        <f>IF(mb_auth_bas!B509=0,"",mb_auth_bas!B509)</f>
        <v/>
      </c>
    </row>
    <row r="519" spans="2:2" x14ac:dyDescent="0.3">
      <c r="B519" s="41" t="str">
        <f>IF(mb_auth_bas!B510=0,"",mb_auth_bas!B510)</f>
        <v/>
      </c>
    </row>
    <row r="520" spans="2:2" x14ac:dyDescent="0.3">
      <c r="B520" s="41" t="str">
        <f>IF(mb_auth_bas!B511=0,"",mb_auth_bas!B511)</f>
        <v/>
      </c>
    </row>
    <row r="521" spans="2:2" x14ac:dyDescent="0.3">
      <c r="B521" s="41" t="str">
        <f>IF(mb_auth_bas!B512=0,"",mb_auth_bas!B512)</f>
        <v/>
      </c>
    </row>
    <row r="522" spans="2:2" x14ac:dyDescent="0.3">
      <c r="B522" s="41" t="str">
        <f>IF(mb_auth_bas!B513=0,"",mb_auth_bas!B513)</f>
        <v/>
      </c>
    </row>
    <row r="523" spans="2:2" x14ac:dyDescent="0.3">
      <c r="B523" s="41" t="str">
        <f>IF(mb_auth_bas!B514=0,"",mb_auth_bas!B514)</f>
        <v/>
      </c>
    </row>
    <row r="524" spans="2:2" x14ac:dyDescent="0.3">
      <c r="B524" s="41" t="str">
        <f>IF(mb_auth_bas!B515=0,"",mb_auth_bas!B515)</f>
        <v/>
      </c>
    </row>
    <row r="525" spans="2:2" x14ac:dyDescent="0.3">
      <c r="B525" s="41" t="str">
        <f>IF(mb_auth_bas!B516=0,"",mb_auth_bas!B516)</f>
        <v/>
      </c>
    </row>
    <row r="526" spans="2:2" x14ac:dyDescent="0.3">
      <c r="B526" s="41" t="str">
        <f>IF(mb_auth_bas!B517=0,"",mb_auth_bas!B517)</f>
        <v/>
      </c>
    </row>
    <row r="527" spans="2:2" x14ac:dyDescent="0.3">
      <c r="B527" s="41" t="str">
        <f>IF(mb_auth_bas!B518=0,"",mb_auth_bas!B518)</f>
        <v/>
      </c>
    </row>
    <row r="528" spans="2:2" x14ac:dyDescent="0.3">
      <c r="B528" s="41" t="str">
        <f>IF(mb_auth_bas!B519=0,"",mb_auth_bas!B519)</f>
        <v/>
      </c>
    </row>
    <row r="529" spans="2:2" x14ac:dyDescent="0.3">
      <c r="B529" s="41" t="str">
        <f>IF(mb_auth_bas!B520=0,"",mb_auth_bas!B520)</f>
        <v/>
      </c>
    </row>
    <row r="530" spans="2:2" x14ac:dyDescent="0.3">
      <c r="B530" s="41" t="str">
        <f>IF(mb_auth_bas!B521=0,"",mb_auth_bas!B521)</f>
        <v/>
      </c>
    </row>
    <row r="531" spans="2:2" x14ac:dyDescent="0.3">
      <c r="B531" s="41" t="str">
        <f>IF(mb_auth_bas!B522=0,"",mb_auth_bas!B522)</f>
        <v/>
      </c>
    </row>
    <row r="532" spans="2:2" x14ac:dyDescent="0.3">
      <c r="B532" s="41" t="str">
        <f>IF(mb_auth_bas!B523=0,"",mb_auth_bas!B523)</f>
        <v/>
      </c>
    </row>
    <row r="533" spans="2:2" x14ac:dyDescent="0.3">
      <c r="B533" s="41" t="str">
        <f>IF(mb_auth_bas!B524=0,"",mb_auth_bas!B524)</f>
        <v/>
      </c>
    </row>
    <row r="534" spans="2:2" x14ac:dyDescent="0.3">
      <c r="B534" s="41" t="str">
        <f>IF(mb_auth_bas!B525=0,"",mb_auth_bas!B525)</f>
        <v/>
      </c>
    </row>
    <row r="535" spans="2:2" x14ac:dyDescent="0.3">
      <c r="B535" s="41" t="str">
        <f>IF(mb_auth_bas!B526=0,"",mb_auth_bas!B526)</f>
        <v/>
      </c>
    </row>
    <row r="536" spans="2:2" x14ac:dyDescent="0.3">
      <c r="B536" s="41" t="str">
        <f>IF(mb_auth_bas!B527=0,"",mb_auth_bas!B527)</f>
        <v/>
      </c>
    </row>
    <row r="537" spans="2:2" x14ac:dyDescent="0.3">
      <c r="B537" s="41" t="str">
        <f>IF(mb_auth_bas!B528=0,"",mb_auth_bas!B528)</f>
        <v/>
      </c>
    </row>
    <row r="538" spans="2:2" x14ac:dyDescent="0.3">
      <c r="B538" s="41" t="str">
        <f>IF(mb_auth_bas!B529=0,"",mb_auth_bas!B529)</f>
        <v/>
      </c>
    </row>
    <row r="539" spans="2:2" x14ac:dyDescent="0.3">
      <c r="B539" s="41" t="str">
        <f>IF(mb_auth_bas!B530=0,"",mb_auth_bas!B530)</f>
        <v/>
      </c>
    </row>
    <row r="540" spans="2:2" x14ac:dyDescent="0.3">
      <c r="B540" s="41" t="str">
        <f>IF(mb_auth_bas!B531=0,"",mb_auth_bas!B531)</f>
        <v/>
      </c>
    </row>
    <row r="541" spans="2:2" x14ac:dyDescent="0.3">
      <c r="B541" s="41" t="str">
        <f>IF(mb_auth_bas!B532=0,"",mb_auth_bas!B532)</f>
        <v/>
      </c>
    </row>
    <row r="542" spans="2:2" x14ac:dyDescent="0.3">
      <c r="B542" s="41" t="str">
        <f>IF(mb_auth_bas!B533=0,"",mb_auth_bas!B533)</f>
        <v/>
      </c>
    </row>
    <row r="543" spans="2:2" x14ac:dyDescent="0.3">
      <c r="B543" s="41" t="str">
        <f>IF(mb_auth_bas!B534=0,"",mb_auth_bas!B534)</f>
        <v/>
      </c>
    </row>
    <row r="544" spans="2:2" x14ac:dyDescent="0.3">
      <c r="B544" s="41" t="str">
        <f>IF(mb_auth_bas!B535=0,"",mb_auth_bas!B535)</f>
        <v/>
      </c>
    </row>
    <row r="545" spans="2:2" x14ac:dyDescent="0.3">
      <c r="B545" s="41" t="str">
        <f>IF(mb_auth_bas!B536=0,"",mb_auth_bas!B536)</f>
        <v/>
      </c>
    </row>
    <row r="546" spans="2:2" x14ac:dyDescent="0.3">
      <c r="B546" s="41" t="str">
        <f>IF(mb_auth_bas!B537=0,"",mb_auth_bas!B537)</f>
        <v/>
      </c>
    </row>
    <row r="547" spans="2:2" x14ac:dyDescent="0.3">
      <c r="B547" s="41" t="str">
        <f>IF(mb_auth_bas!B538=0,"",mb_auth_bas!B538)</f>
        <v/>
      </c>
    </row>
    <row r="548" spans="2:2" x14ac:dyDescent="0.3">
      <c r="B548" s="41" t="str">
        <f>IF(mb_auth_bas!B539=0,"",mb_auth_bas!B539)</f>
        <v/>
      </c>
    </row>
    <row r="549" spans="2:2" x14ac:dyDescent="0.3">
      <c r="B549" s="41" t="str">
        <f>IF(mb_auth_bas!B540=0,"",mb_auth_bas!B540)</f>
        <v/>
      </c>
    </row>
    <row r="550" spans="2:2" x14ac:dyDescent="0.3">
      <c r="B550" s="41" t="str">
        <f>IF(mb_auth_bas!B541=0,"",mb_auth_bas!B541)</f>
        <v/>
      </c>
    </row>
    <row r="551" spans="2:2" x14ac:dyDescent="0.3">
      <c r="B551" s="41" t="str">
        <f>IF(mb_auth_bas!B542=0,"",mb_auth_bas!B542)</f>
        <v/>
      </c>
    </row>
    <row r="552" spans="2:2" x14ac:dyDescent="0.3">
      <c r="B552" s="41" t="str">
        <f>IF(mb_auth_bas!B543=0,"",mb_auth_bas!B543)</f>
        <v/>
      </c>
    </row>
    <row r="553" spans="2:2" x14ac:dyDescent="0.3">
      <c r="B553" s="41" t="str">
        <f>IF(mb_auth_bas!B544=0,"",mb_auth_bas!B544)</f>
        <v/>
      </c>
    </row>
    <row r="554" spans="2:2" x14ac:dyDescent="0.3">
      <c r="B554" s="41" t="str">
        <f>IF(mb_auth_bas!B545=0,"",mb_auth_bas!B545)</f>
        <v/>
      </c>
    </row>
    <row r="555" spans="2:2" x14ac:dyDescent="0.3">
      <c r="B555" s="41" t="str">
        <f>IF(mb_auth_bas!B546=0,"",mb_auth_bas!B546)</f>
        <v/>
      </c>
    </row>
    <row r="556" spans="2:2" x14ac:dyDescent="0.3">
      <c r="B556" s="41" t="str">
        <f>IF(mb_auth_bas!B547=0,"",mb_auth_bas!B547)</f>
        <v/>
      </c>
    </row>
    <row r="557" spans="2:2" x14ac:dyDescent="0.3">
      <c r="B557" s="41" t="str">
        <f>IF(mb_auth_bas!B548=0,"",mb_auth_bas!B548)</f>
        <v/>
      </c>
    </row>
    <row r="558" spans="2:2" x14ac:dyDescent="0.3">
      <c r="B558" s="41" t="str">
        <f>IF(mb_auth_bas!B549=0,"",mb_auth_bas!B549)</f>
        <v/>
      </c>
    </row>
    <row r="559" spans="2:2" x14ac:dyDescent="0.3">
      <c r="B559" s="41" t="str">
        <f>IF(mb_auth_bas!B550=0,"",mb_auth_bas!B550)</f>
        <v/>
      </c>
    </row>
    <row r="560" spans="2:2" x14ac:dyDescent="0.3">
      <c r="B560" s="41" t="str">
        <f>IF(mb_auth_bas!B551=0,"",mb_auth_bas!B551)</f>
        <v/>
      </c>
    </row>
    <row r="561" spans="2:2" x14ac:dyDescent="0.3">
      <c r="B561" s="41" t="str">
        <f>IF(mb_auth_bas!B552=0,"",mb_auth_bas!B552)</f>
        <v/>
      </c>
    </row>
    <row r="562" spans="2:2" x14ac:dyDescent="0.3">
      <c r="B562" s="41" t="str">
        <f>IF(mb_auth_bas!B553=0,"",mb_auth_bas!B553)</f>
        <v/>
      </c>
    </row>
    <row r="563" spans="2:2" x14ac:dyDescent="0.3">
      <c r="B563" s="41" t="str">
        <f>IF(mb_auth_bas!B554=0,"",mb_auth_bas!B554)</f>
        <v/>
      </c>
    </row>
    <row r="564" spans="2:2" x14ac:dyDescent="0.3">
      <c r="B564" s="41" t="str">
        <f>IF(mb_auth_bas!B555=0,"",mb_auth_bas!B555)</f>
        <v/>
      </c>
    </row>
    <row r="565" spans="2:2" x14ac:dyDescent="0.3">
      <c r="B565" s="41" t="str">
        <f>IF(mb_auth_bas!B556=0,"",mb_auth_bas!B556)</f>
        <v/>
      </c>
    </row>
    <row r="566" spans="2:2" x14ac:dyDescent="0.3">
      <c r="B566" s="41" t="str">
        <f>IF(mb_auth_bas!B557=0,"",mb_auth_bas!B557)</f>
        <v/>
      </c>
    </row>
    <row r="567" spans="2:2" x14ac:dyDescent="0.3">
      <c r="B567" s="41" t="str">
        <f>IF(mb_auth_bas!B558=0,"",mb_auth_bas!B558)</f>
        <v/>
      </c>
    </row>
    <row r="568" spans="2:2" x14ac:dyDescent="0.3">
      <c r="B568" s="41" t="str">
        <f>IF(mb_auth_bas!B559=0,"",mb_auth_bas!B559)</f>
        <v/>
      </c>
    </row>
    <row r="569" spans="2:2" x14ac:dyDescent="0.3">
      <c r="B569" s="41" t="str">
        <f>IF(mb_auth_bas!B560=0,"",mb_auth_bas!B560)</f>
        <v/>
      </c>
    </row>
    <row r="570" spans="2:2" x14ac:dyDescent="0.3">
      <c r="B570" s="41" t="str">
        <f>IF(mb_auth_bas!B561=0,"",mb_auth_bas!B561)</f>
        <v/>
      </c>
    </row>
    <row r="571" spans="2:2" x14ac:dyDescent="0.3">
      <c r="B571" s="41" t="str">
        <f>IF(mb_auth_bas!B562=0,"",mb_auth_bas!B562)</f>
        <v/>
      </c>
    </row>
    <row r="572" spans="2:2" x14ac:dyDescent="0.3">
      <c r="B572" s="41" t="str">
        <f>IF(mb_auth_bas!B563=0,"",mb_auth_bas!B563)</f>
        <v/>
      </c>
    </row>
    <row r="573" spans="2:2" x14ac:dyDescent="0.3">
      <c r="B573" s="41" t="str">
        <f>IF(mb_auth_bas!B564=0,"",mb_auth_bas!B564)</f>
        <v/>
      </c>
    </row>
    <row r="574" spans="2:2" x14ac:dyDescent="0.3">
      <c r="B574" s="41" t="str">
        <f>IF(mb_auth_bas!B565=0,"",mb_auth_bas!B565)</f>
        <v/>
      </c>
    </row>
    <row r="575" spans="2:2" x14ac:dyDescent="0.3">
      <c r="B575" s="41" t="str">
        <f>IF(mb_auth_bas!B566=0,"",mb_auth_bas!B566)</f>
        <v/>
      </c>
    </row>
    <row r="576" spans="2:2" x14ac:dyDescent="0.3">
      <c r="B576" s="41" t="str">
        <f>IF(mb_auth_bas!B567=0,"",mb_auth_bas!B567)</f>
        <v/>
      </c>
    </row>
    <row r="577" spans="2:2" x14ac:dyDescent="0.3">
      <c r="B577" s="41" t="str">
        <f>IF(mb_auth_bas!B568=0,"",mb_auth_bas!B568)</f>
        <v/>
      </c>
    </row>
    <row r="578" spans="2:2" x14ac:dyDescent="0.3">
      <c r="B578" s="41" t="str">
        <f>IF(mb_auth_bas!B569=0,"",mb_auth_bas!B569)</f>
        <v/>
      </c>
    </row>
    <row r="579" spans="2:2" x14ac:dyDescent="0.3">
      <c r="B579" s="41" t="str">
        <f>IF(mb_auth_bas!B570=0,"",mb_auth_bas!B570)</f>
        <v/>
      </c>
    </row>
    <row r="580" spans="2:2" x14ac:dyDescent="0.3">
      <c r="B580" s="41" t="str">
        <f>IF(mb_auth_bas!B571=0,"",mb_auth_bas!B571)</f>
        <v/>
      </c>
    </row>
    <row r="581" spans="2:2" x14ac:dyDescent="0.3">
      <c r="B581" s="41" t="str">
        <f>IF(mb_auth_bas!B572=0,"",mb_auth_bas!B572)</f>
        <v/>
      </c>
    </row>
    <row r="582" spans="2:2" x14ac:dyDescent="0.3">
      <c r="B582" s="41" t="str">
        <f>IF(mb_auth_bas!B573=0,"",mb_auth_bas!B573)</f>
        <v/>
      </c>
    </row>
    <row r="583" spans="2:2" x14ac:dyDescent="0.3">
      <c r="B583" s="41" t="str">
        <f>IF(mb_auth_bas!B574=0,"",mb_auth_bas!B574)</f>
        <v/>
      </c>
    </row>
    <row r="584" spans="2:2" x14ac:dyDescent="0.3">
      <c r="B584" s="41" t="str">
        <f>IF(mb_auth_bas!B575=0,"",mb_auth_bas!B575)</f>
        <v/>
      </c>
    </row>
    <row r="585" spans="2:2" x14ac:dyDescent="0.3">
      <c r="B585" s="41" t="str">
        <f>IF(mb_auth_bas!B576=0,"",mb_auth_bas!B576)</f>
        <v/>
      </c>
    </row>
    <row r="586" spans="2:2" x14ac:dyDescent="0.3">
      <c r="B586" s="41" t="str">
        <f>IF(mb_auth_bas!B577=0,"",mb_auth_bas!B577)</f>
        <v/>
      </c>
    </row>
    <row r="587" spans="2:2" x14ac:dyDescent="0.3">
      <c r="B587" s="41" t="str">
        <f>IF(mb_auth_bas!B578=0,"",mb_auth_bas!B578)</f>
        <v/>
      </c>
    </row>
    <row r="588" spans="2:2" x14ac:dyDescent="0.3">
      <c r="B588" s="41" t="str">
        <f>IF(mb_auth_bas!B579=0,"",mb_auth_bas!B579)</f>
        <v/>
      </c>
    </row>
    <row r="589" spans="2:2" x14ac:dyDescent="0.3">
      <c r="B589" s="41" t="str">
        <f>IF(mb_auth_bas!B580=0,"",mb_auth_bas!B580)</f>
        <v/>
      </c>
    </row>
    <row r="590" spans="2:2" x14ac:dyDescent="0.3">
      <c r="B590" s="41" t="str">
        <f>IF(mb_auth_bas!B581=0,"",mb_auth_bas!B581)</f>
        <v/>
      </c>
    </row>
    <row r="591" spans="2:2" x14ac:dyDescent="0.3">
      <c r="B591" s="41" t="str">
        <f>IF(mb_auth_bas!B582=0,"",mb_auth_bas!B582)</f>
        <v/>
      </c>
    </row>
    <row r="592" spans="2:2" x14ac:dyDescent="0.3">
      <c r="B592" s="41" t="str">
        <f>IF(mb_auth_bas!B583=0,"",mb_auth_bas!B583)</f>
        <v/>
      </c>
    </row>
    <row r="593" spans="2:2" x14ac:dyDescent="0.3">
      <c r="B593" s="41" t="str">
        <f>IF(mb_auth_bas!B584=0,"",mb_auth_bas!B584)</f>
        <v/>
      </c>
    </row>
    <row r="594" spans="2:2" x14ac:dyDescent="0.3">
      <c r="B594" s="41" t="str">
        <f>IF(mb_auth_bas!B585=0,"",mb_auth_bas!B585)</f>
        <v/>
      </c>
    </row>
    <row r="595" spans="2:2" x14ac:dyDescent="0.3">
      <c r="B595" s="41" t="str">
        <f>IF(mb_auth_bas!B586=0,"",mb_auth_bas!B586)</f>
        <v/>
      </c>
    </row>
    <row r="596" spans="2:2" x14ac:dyDescent="0.3">
      <c r="B596" s="41" t="str">
        <f>IF(mb_auth_bas!B587=0,"",mb_auth_bas!B587)</f>
        <v/>
      </c>
    </row>
    <row r="597" spans="2:2" x14ac:dyDescent="0.3">
      <c r="B597" s="41" t="str">
        <f>IF(mb_auth_bas!B588=0,"",mb_auth_bas!B588)</f>
        <v/>
      </c>
    </row>
    <row r="598" spans="2:2" x14ac:dyDescent="0.3">
      <c r="B598" s="41" t="str">
        <f>IF(mb_auth_bas!B589=0,"",mb_auth_bas!B589)</f>
        <v/>
      </c>
    </row>
    <row r="599" spans="2:2" x14ac:dyDescent="0.3">
      <c r="B599" s="41" t="str">
        <f>IF(mb_auth_bas!B590=0,"",mb_auth_bas!B590)</f>
        <v/>
      </c>
    </row>
    <row r="600" spans="2:2" x14ac:dyDescent="0.3">
      <c r="B600" s="41" t="str">
        <f>IF(mb_auth_bas!B591=0,"",mb_auth_bas!B591)</f>
        <v/>
      </c>
    </row>
    <row r="601" spans="2:2" x14ac:dyDescent="0.3">
      <c r="B601" s="41" t="str">
        <f>IF(mb_auth_bas!B592=0,"",mb_auth_bas!B592)</f>
        <v/>
      </c>
    </row>
    <row r="602" spans="2:2" x14ac:dyDescent="0.3">
      <c r="B602" s="41" t="str">
        <f>IF(mb_auth_bas!B593=0,"",mb_auth_bas!B593)</f>
        <v/>
      </c>
    </row>
    <row r="603" spans="2:2" x14ac:dyDescent="0.3">
      <c r="B603" s="41" t="str">
        <f>IF(mb_auth_bas!B594=0,"",mb_auth_bas!B594)</f>
        <v/>
      </c>
    </row>
    <row r="604" spans="2:2" x14ac:dyDescent="0.3">
      <c r="B604" s="41" t="str">
        <f>IF(mb_auth_bas!B595=0,"",mb_auth_bas!B595)</f>
        <v/>
      </c>
    </row>
    <row r="605" spans="2:2" x14ac:dyDescent="0.3">
      <c r="B605" s="41" t="str">
        <f>IF(mb_auth_bas!B596=0,"",mb_auth_bas!B596)</f>
        <v/>
      </c>
    </row>
    <row r="606" spans="2:2" x14ac:dyDescent="0.3">
      <c r="B606" s="41" t="str">
        <f>IF(mb_auth_bas!B597=0,"",mb_auth_bas!B597)</f>
        <v/>
      </c>
    </row>
    <row r="607" spans="2:2" x14ac:dyDescent="0.3">
      <c r="B607" s="41" t="str">
        <f>IF(mb_auth_bas!B598=0,"",mb_auth_bas!B598)</f>
        <v/>
      </c>
    </row>
    <row r="608" spans="2:2" x14ac:dyDescent="0.3">
      <c r="B608" s="41" t="str">
        <f>IF(mb_auth_bas!B599=0,"",mb_auth_bas!B599)</f>
        <v/>
      </c>
    </row>
    <row r="609" spans="2:2" x14ac:dyDescent="0.3">
      <c r="B609" s="41" t="str">
        <f>IF(mb_auth_bas!B600=0,"",mb_auth_bas!B600)</f>
        <v/>
      </c>
    </row>
    <row r="610" spans="2:2" x14ac:dyDescent="0.3">
      <c r="B610" s="41" t="str">
        <f>IF(mb_auth_bas!B601=0,"",mb_auth_bas!B601)</f>
        <v/>
      </c>
    </row>
    <row r="611" spans="2:2" x14ac:dyDescent="0.3">
      <c r="B611" s="41" t="str">
        <f>IF(mb_auth_bas!B602=0,"",mb_auth_bas!B602)</f>
        <v/>
      </c>
    </row>
    <row r="612" spans="2:2" x14ac:dyDescent="0.3">
      <c r="B612" s="41" t="str">
        <f>IF(mb_auth_bas!B603=0,"",mb_auth_bas!B603)</f>
        <v/>
      </c>
    </row>
    <row r="613" spans="2:2" x14ac:dyDescent="0.3">
      <c r="B613" s="41" t="str">
        <f>IF(mb_auth_bas!B604=0,"",mb_auth_bas!B604)</f>
        <v/>
      </c>
    </row>
    <row r="614" spans="2:2" x14ac:dyDescent="0.3">
      <c r="B614" s="41" t="str">
        <f>IF(mb_auth_bas!B605=0,"",mb_auth_bas!B605)</f>
        <v/>
      </c>
    </row>
    <row r="615" spans="2:2" x14ac:dyDescent="0.3">
      <c r="B615" s="41" t="str">
        <f>IF(mb_auth_bas!B606=0,"",mb_auth_bas!B606)</f>
        <v/>
      </c>
    </row>
    <row r="616" spans="2:2" x14ac:dyDescent="0.3">
      <c r="B616" s="41" t="str">
        <f>IF(mb_auth_bas!B607=0,"",mb_auth_bas!B607)</f>
        <v/>
      </c>
    </row>
    <row r="617" spans="2:2" x14ac:dyDescent="0.3">
      <c r="B617" s="41" t="str">
        <f>IF(mb_auth_bas!B608=0,"",mb_auth_bas!B608)</f>
        <v/>
      </c>
    </row>
    <row r="618" spans="2:2" x14ac:dyDescent="0.3">
      <c r="B618" s="41" t="str">
        <f>IF(mb_auth_bas!B609=0,"",mb_auth_bas!B609)</f>
        <v/>
      </c>
    </row>
    <row r="619" spans="2:2" x14ac:dyDescent="0.3">
      <c r="B619" s="41" t="str">
        <f>IF(mb_auth_bas!B610=0,"",mb_auth_bas!B610)</f>
        <v/>
      </c>
    </row>
    <row r="620" spans="2:2" x14ac:dyDescent="0.3">
      <c r="B620" s="41" t="str">
        <f>IF(mb_auth_bas!B611=0,"",mb_auth_bas!B611)</f>
        <v/>
      </c>
    </row>
    <row r="621" spans="2:2" x14ac:dyDescent="0.3">
      <c r="B621" s="41" t="str">
        <f>IF(mb_auth_bas!B612=0,"",mb_auth_bas!B612)</f>
        <v/>
      </c>
    </row>
    <row r="622" spans="2:2" x14ac:dyDescent="0.3">
      <c r="B622" s="41" t="str">
        <f>IF(mb_auth_bas!B613=0,"",mb_auth_bas!B613)</f>
        <v/>
      </c>
    </row>
    <row r="623" spans="2:2" x14ac:dyDescent="0.3">
      <c r="B623" s="41" t="str">
        <f>IF(mb_auth_bas!B614=0,"",mb_auth_bas!B614)</f>
        <v/>
      </c>
    </row>
    <row r="624" spans="2:2" x14ac:dyDescent="0.3">
      <c r="B624" s="41" t="str">
        <f>IF(mb_auth_bas!B615=0,"",mb_auth_bas!B615)</f>
        <v/>
      </c>
    </row>
    <row r="625" spans="2:2" x14ac:dyDescent="0.3">
      <c r="B625" s="41" t="str">
        <f>IF(mb_auth_bas!B616=0,"",mb_auth_bas!B616)</f>
        <v/>
      </c>
    </row>
    <row r="626" spans="2:2" x14ac:dyDescent="0.3">
      <c r="B626" s="41" t="str">
        <f>IF(mb_auth_bas!B617=0,"",mb_auth_bas!B617)</f>
        <v/>
      </c>
    </row>
    <row r="627" spans="2:2" x14ac:dyDescent="0.3">
      <c r="B627" s="41" t="str">
        <f>IF(mb_auth_bas!B618=0,"",mb_auth_bas!B618)</f>
        <v/>
      </c>
    </row>
    <row r="628" spans="2:2" x14ac:dyDescent="0.3">
      <c r="B628" s="41" t="str">
        <f>IF(mb_auth_bas!B619=0,"",mb_auth_bas!B619)</f>
        <v/>
      </c>
    </row>
    <row r="629" spans="2:2" x14ac:dyDescent="0.3">
      <c r="B629" s="41" t="str">
        <f>IF(mb_auth_bas!B620=0,"",mb_auth_bas!B620)</f>
        <v/>
      </c>
    </row>
    <row r="630" spans="2:2" x14ac:dyDescent="0.3">
      <c r="B630" s="41" t="str">
        <f>IF(mb_auth_bas!B621=0,"",mb_auth_bas!B621)</f>
        <v/>
      </c>
    </row>
    <row r="631" spans="2:2" x14ac:dyDescent="0.3">
      <c r="B631" s="41" t="str">
        <f>IF(mb_auth_bas!B622=0,"",mb_auth_bas!B622)</f>
        <v/>
      </c>
    </row>
    <row r="632" spans="2:2" x14ac:dyDescent="0.3">
      <c r="B632" s="41" t="str">
        <f>IF(mb_auth_bas!B623=0,"",mb_auth_bas!B623)</f>
        <v/>
      </c>
    </row>
    <row r="633" spans="2:2" x14ac:dyDescent="0.3">
      <c r="B633" s="41" t="str">
        <f>IF(mb_auth_bas!B624=0,"",mb_auth_bas!B624)</f>
        <v/>
      </c>
    </row>
    <row r="634" spans="2:2" x14ac:dyDescent="0.3">
      <c r="B634" s="41" t="str">
        <f>IF(mb_auth_bas!B625=0,"",mb_auth_bas!B625)</f>
        <v/>
      </c>
    </row>
    <row r="635" spans="2:2" x14ac:dyDescent="0.3">
      <c r="B635" s="41" t="str">
        <f>IF(mb_auth_bas!B626=0,"",mb_auth_bas!B626)</f>
        <v/>
      </c>
    </row>
    <row r="636" spans="2:2" x14ac:dyDescent="0.3">
      <c r="B636" s="41" t="str">
        <f>IF(mb_auth_bas!B627=0,"",mb_auth_bas!B627)</f>
        <v/>
      </c>
    </row>
    <row r="637" spans="2:2" x14ac:dyDescent="0.3">
      <c r="B637" s="41" t="str">
        <f>IF(mb_auth_bas!B628=0,"",mb_auth_bas!B628)</f>
        <v/>
      </c>
    </row>
    <row r="638" spans="2:2" x14ac:dyDescent="0.3">
      <c r="B638" s="41" t="str">
        <f>IF(mb_auth_bas!B629=0,"",mb_auth_bas!B629)</f>
        <v/>
      </c>
    </row>
    <row r="639" spans="2:2" x14ac:dyDescent="0.3">
      <c r="B639" s="41" t="str">
        <f>IF(mb_auth_bas!B630=0,"",mb_auth_bas!B630)</f>
        <v/>
      </c>
    </row>
    <row r="640" spans="2:2" x14ac:dyDescent="0.3">
      <c r="B640" s="41" t="str">
        <f>IF(mb_auth_bas!B631=0,"",mb_auth_bas!B631)</f>
        <v/>
      </c>
    </row>
    <row r="641" spans="2:2" x14ac:dyDescent="0.3">
      <c r="B641" s="41" t="str">
        <f>IF(mb_auth_bas!B632=0,"",mb_auth_bas!B632)</f>
        <v/>
      </c>
    </row>
    <row r="642" spans="2:2" x14ac:dyDescent="0.3">
      <c r="B642" s="41" t="str">
        <f>IF(mb_auth_bas!B633=0,"",mb_auth_bas!B633)</f>
        <v/>
      </c>
    </row>
    <row r="643" spans="2:2" x14ac:dyDescent="0.3">
      <c r="B643" s="41" t="str">
        <f>IF(mb_auth_bas!B634=0,"",mb_auth_bas!B634)</f>
        <v/>
      </c>
    </row>
    <row r="644" spans="2:2" x14ac:dyDescent="0.3">
      <c r="B644" s="41" t="str">
        <f>IF(mb_auth_bas!B635=0,"",mb_auth_bas!B635)</f>
        <v/>
      </c>
    </row>
    <row r="645" spans="2:2" x14ac:dyDescent="0.3">
      <c r="B645" s="41" t="str">
        <f>IF(mb_auth_bas!B636=0,"",mb_auth_bas!B636)</f>
        <v/>
      </c>
    </row>
    <row r="646" spans="2:2" x14ac:dyDescent="0.3">
      <c r="B646" s="41" t="str">
        <f>IF(mb_auth_bas!B637=0,"",mb_auth_bas!B637)</f>
        <v/>
      </c>
    </row>
    <row r="647" spans="2:2" x14ac:dyDescent="0.3">
      <c r="B647" s="41" t="str">
        <f>IF(mb_auth_bas!B638=0,"",mb_auth_bas!B638)</f>
        <v/>
      </c>
    </row>
    <row r="648" spans="2:2" x14ac:dyDescent="0.3">
      <c r="B648" s="41" t="str">
        <f>IF(mb_auth_bas!B639=0,"",mb_auth_bas!B639)</f>
        <v/>
      </c>
    </row>
    <row r="649" spans="2:2" x14ac:dyDescent="0.3">
      <c r="B649" s="41" t="str">
        <f>IF(mb_auth_bas!B640=0,"",mb_auth_bas!B640)</f>
        <v/>
      </c>
    </row>
    <row r="650" spans="2:2" x14ac:dyDescent="0.3">
      <c r="B650" s="41" t="str">
        <f>IF(mb_auth_bas!B641=0,"",mb_auth_bas!B641)</f>
        <v/>
      </c>
    </row>
    <row r="651" spans="2:2" x14ac:dyDescent="0.3">
      <c r="B651" s="41" t="str">
        <f>IF(mb_auth_bas!B642=0,"",mb_auth_bas!B642)</f>
        <v/>
      </c>
    </row>
    <row r="652" spans="2:2" x14ac:dyDescent="0.3">
      <c r="B652" s="41" t="str">
        <f>IF(mb_auth_bas!B643=0,"",mb_auth_bas!B643)</f>
        <v/>
      </c>
    </row>
    <row r="653" spans="2:2" x14ac:dyDescent="0.3">
      <c r="B653" s="41" t="str">
        <f>IF(mb_auth_bas!B644=0,"",mb_auth_bas!B644)</f>
        <v/>
      </c>
    </row>
    <row r="654" spans="2:2" x14ac:dyDescent="0.3">
      <c r="B654" s="41" t="str">
        <f>IF(mb_auth_bas!B645=0,"",mb_auth_bas!B645)</f>
        <v/>
      </c>
    </row>
    <row r="655" spans="2:2" x14ac:dyDescent="0.3">
      <c r="B655" s="41" t="str">
        <f>IF(mb_auth_bas!B646=0,"",mb_auth_bas!B646)</f>
        <v/>
      </c>
    </row>
    <row r="656" spans="2:2" x14ac:dyDescent="0.3">
      <c r="B656" s="41" t="str">
        <f>IF(mb_auth_bas!B647=0,"",mb_auth_bas!B647)</f>
        <v/>
      </c>
    </row>
    <row r="657" spans="2:2" x14ac:dyDescent="0.3">
      <c r="B657" s="41" t="str">
        <f>IF(mb_auth_bas!B648=0,"",mb_auth_bas!B648)</f>
        <v/>
      </c>
    </row>
    <row r="658" spans="2:2" x14ac:dyDescent="0.3">
      <c r="B658" s="41" t="str">
        <f>IF(mb_auth_bas!B649=0,"",mb_auth_bas!B649)</f>
        <v/>
      </c>
    </row>
    <row r="659" spans="2:2" x14ac:dyDescent="0.3">
      <c r="B659" s="41" t="str">
        <f>IF(mb_auth_bas!B650=0,"",mb_auth_bas!B650)</f>
        <v/>
      </c>
    </row>
    <row r="660" spans="2:2" x14ac:dyDescent="0.3">
      <c r="B660" s="41" t="str">
        <f>IF(mb_auth_bas!B651=0,"",mb_auth_bas!B651)</f>
        <v/>
      </c>
    </row>
    <row r="661" spans="2:2" x14ac:dyDescent="0.3">
      <c r="B661" s="41" t="str">
        <f>IF(mb_auth_bas!B652=0,"",mb_auth_bas!B652)</f>
        <v/>
      </c>
    </row>
    <row r="662" spans="2:2" x14ac:dyDescent="0.3">
      <c r="B662" s="41" t="str">
        <f>IF(mb_auth_bas!B653=0,"",mb_auth_bas!B653)</f>
        <v/>
      </c>
    </row>
    <row r="663" spans="2:2" x14ac:dyDescent="0.3">
      <c r="B663" s="41" t="str">
        <f>IF(mb_auth_bas!B654=0,"",mb_auth_bas!B654)</f>
        <v/>
      </c>
    </row>
    <row r="664" spans="2:2" x14ac:dyDescent="0.3">
      <c r="B664" s="41" t="str">
        <f>IF(mb_auth_bas!B655=0,"",mb_auth_bas!B655)</f>
        <v/>
      </c>
    </row>
    <row r="665" spans="2:2" x14ac:dyDescent="0.3">
      <c r="B665" s="41" t="str">
        <f>IF(mb_auth_bas!B656=0,"",mb_auth_bas!B656)</f>
        <v/>
      </c>
    </row>
    <row r="666" spans="2:2" x14ac:dyDescent="0.3">
      <c r="B666" s="41" t="str">
        <f>IF(mb_auth_bas!B657=0,"",mb_auth_bas!B657)</f>
        <v/>
      </c>
    </row>
    <row r="667" spans="2:2" x14ac:dyDescent="0.3">
      <c r="B667" s="41" t="str">
        <f>IF(mb_auth_bas!B658=0,"",mb_auth_bas!B658)</f>
        <v/>
      </c>
    </row>
    <row r="668" spans="2:2" x14ac:dyDescent="0.3">
      <c r="B668" s="41" t="str">
        <f>IF(mb_auth_bas!B659=0,"",mb_auth_bas!B659)</f>
        <v/>
      </c>
    </row>
    <row r="669" spans="2:2" x14ac:dyDescent="0.3">
      <c r="B669" s="41" t="str">
        <f>IF(mb_auth_bas!B660=0,"",mb_auth_bas!B660)</f>
        <v/>
      </c>
    </row>
    <row r="670" spans="2:2" x14ac:dyDescent="0.3">
      <c r="B670" s="41" t="str">
        <f>IF(mb_auth_bas!B661=0,"",mb_auth_bas!B661)</f>
        <v/>
      </c>
    </row>
    <row r="671" spans="2:2" x14ac:dyDescent="0.3">
      <c r="B671" s="41" t="str">
        <f>IF(mb_auth_bas!B662=0,"",mb_auth_bas!B662)</f>
        <v/>
      </c>
    </row>
    <row r="672" spans="2:2" x14ac:dyDescent="0.3">
      <c r="B672" s="41" t="str">
        <f>IF(mb_auth_bas!B663=0,"",mb_auth_bas!B663)</f>
        <v/>
      </c>
    </row>
    <row r="673" spans="2:2" x14ac:dyDescent="0.3">
      <c r="B673" s="41" t="str">
        <f>IF(mb_auth_bas!B664=0,"",mb_auth_bas!B664)</f>
        <v/>
      </c>
    </row>
    <row r="674" spans="2:2" x14ac:dyDescent="0.3">
      <c r="B674" s="41" t="str">
        <f>IF(mb_auth_bas!B665=0,"",mb_auth_bas!B665)</f>
        <v/>
      </c>
    </row>
    <row r="675" spans="2:2" x14ac:dyDescent="0.3">
      <c r="B675" s="41" t="str">
        <f>IF(mb_auth_bas!B666=0,"",mb_auth_bas!B666)</f>
        <v/>
      </c>
    </row>
    <row r="676" spans="2:2" x14ac:dyDescent="0.3">
      <c r="B676" s="41" t="str">
        <f>IF(mb_auth_bas!B667=0,"",mb_auth_bas!B667)</f>
        <v/>
      </c>
    </row>
    <row r="677" spans="2:2" x14ac:dyDescent="0.3">
      <c r="B677" s="41" t="str">
        <f>IF(mb_auth_bas!B668=0,"",mb_auth_bas!B668)</f>
        <v/>
      </c>
    </row>
    <row r="678" spans="2:2" x14ac:dyDescent="0.3">
      <c r="B678" s="41" t="str">
        <f>IF(mb_auth_bas!B669=0,"",mb_auth_bas!B669)</f>
        <v/>
      </c>
    </row>
    <row r="679" spans="2:2" x14ac:dyDescent="0.3">
      <c r="B679" s="41" t="str">
        <f>IF(mb_auth_bas!B670=0,"",mb_auth_bas!B670)</f>
        <v/>
      </c>
    </row>
    <row r="680" spans="2:2" x14ac:dyDescent="0.3">
      <c r="B680" s="41" t="str">
        <f>IF(mb_auth_bas!B671=0,"",mb_auth_bas!B671)</f>
        <v/>
      </c>
    </row>
    <row r="681" spans="2:2" x14ac:dyDescent="0.3">
      <c r="B681" s="41" t="str">
        <f>IF(mb_auth_bas!B672=0,"",mb_auth_bas!B672)</f>
        <v/>
      </c>
    </row>
    <row r="682" spans="2:2" x14ac:dyDescent="0.3">
      <c r="B682" s="41" t="str">
        <f>IF(mb_auth_bas!B673=0,"",mb_auth_bas!B673)</f>
        <v/>
      </c>
    </row>
    <row r="683" spans="2:2" x14ac:dyDescent="0.3">
      <c r="B683" s="41" t="str">
        <f>IF(mb_auth_bas!B674=0,"",mb_auth_bas!B674)</f>
        <v/>
      </c>
    </row>
    <row r="684" spans="2:2" x14ac:dyDescent="0.3">
      <c r="B684" s="41" t="str">
        <f>IF(mb_auth_bas!B675=0,"",mb_auth_bas!B675)</f>
        <v/>
      </c>
    </row>
    <row r="685" spans="2:2" x14ac:dyDescent="0.3">
      <c r="B685" s="41" t="str">
        <f>IF(mb_auth_bas!B676=0,"",mb_auth_bas!B676)</f>
        <v/>
      </c>
    </row>
    <row r="686" spans="2:2" x14ac:dyDescent="0.3">
      <c r="B686" s="41" t="str">
        <f>IF(mb_auth_bas!B677=0,"",mb_auth_bas!B677)</f>
        <v/>
      </c>
    </row>
    <row r="687" spans="2:2" x14ac:dyDescent="0.3">
      <c r="B687" s="41" t="str">
        <f>IF(mb_auth_bas!B678=0,"",mb_auth_bas!B678)</f>
        <v/>
      </c>
    </row>
    <row r="688" spans="2:2" x14ac:dyDescent="0.3">
      <c r="B688" s="41" t="str">
        <f>IF(mb_auth_bas!B679=0,"",mb_auth_bas!B679)</f>
        <v/>
      </c>
    </row>
    <row r="689" spans="2:2" x14ac:dyDescent="0.3">
      <c r="B689" s="41" t="str">
        <f>IF(mb_auth_bas!B680=0,"",mb_auth_bas!B680)</f>
        <v/>
      </c>
    </row>
    <row r="690" spans="2:2" x14ac:dyDescent="0.3">
      <c r="B690" s="41" t="str">
        <f>IF(mb_auth_bas!B681=0,"",mb_auth_bas!B681)</f>
        <v/>
      </c>
    </row>
    <row r="691" spans="2:2" x14ac:dyDescent="0.3">
      <c r="B691" s="41" t="str">
        <f>IF(mb_auth_bas!B682=0,"",mb_auth_bas!B682)</f>
        <v/>
      </c>
    </row>
    <row r="692" spans="2:2" x14ac:dyDescent="0.3">
      <c r="B692" s="41" t="str">
        <f>IF(mb_auth_bas!B683=0,"",mb_auth_bas!B683)</f>
        <v/>
      </c>
    </row>
    <row r="693" spans="2:2" x14ac:dyDescent="0.3">
      <c r="B693" s="41" t="str">
        <f>IF(mb_auth_bas!B684=0,"",mb_auth_bas!B684)</f>
        <v/>
      </c>
    </row>
    <row r="694" spans="2:2" x14ac:dyDescent="0.3">
      <c r="B694" s="41" t="str">
        <f>IF(mb_auth_bas!B685=0,"",mb_auth_bas!B685)</f>
        <v/>
      </c>
    </row>
    <row r="695" spans="2:2" x14ac:dyDescent="0.3">
      <c r="B695" s="41" t="str">
        <f>IF(mb_auth_bas!B686=0,"",mb_auth_bas!B686)</f>
        <v/>
      </c>
    </row>
    <row r="696" spans="2:2" x14ac:dyDescent="0.3">
      <c r="B696" s="41" t="str">
        <f>IF(mb_auth_bas!B687=0,"",mb_auth_bas!B687)</f>
        <v/>
      </c>
    </row>
    <row r="697" spans="2:2" x14ac:dyDescent="0.3">
      <c r="B697" s="41" t="str">
        <f>IF(mb_auth_bas!B688=0,"",mb_auth_bas!B688)</f>
        <v/>
      </c>
    </row>
    <row r="698" spans="2:2" x14ac:dyDescent="0.3">
      <c r="B698" s="41" t="str">
        <f>IF(mb_auth_bas!B689=0,"",mb_auth_bas!B689)</f>
        <v/>
      </c>
    </row>
    <row r="699" spans="2:2" x14ac:dyDescent="0.3">
      <c r="B699" s="41" t="str">
        <f>IF(mb_auth_bas!B690=0,"",mb_auth_bas!B690)</f>
        <v/>
      </c>
    </row>
    <row r="700" spans="2:2" x14ac:dyDescent="0.3">
      <c r="B700" s="41" t="str">
        <f>IF(mb_auth_bas!B691=0,"",mb_auth_bas!B691)</f>
        <v/>
      </c>
    </row>
    <row r="701" spans="2:2" x14ac:dyDescent="0.3">
      <c r="B701" s="41" t="str">
        <f>IF(mb_auth_bas!B692=0,"",mb_auth_bas!B692)</f>
        <v/>
      </c>
    </row>
    <row r="702" spans="2:2" x14ac:dyDescent="0.3">
      <c r="B702" s="41" t="str">
        <f>IF(mb_auth_bas!B693=0,"",mb_auth_bas!B693)</f>
        <v/>
      </c>
    </row>
    <row r="703" spans="2:2" x14ac:dyDescent="0.3">
      <c r="B703" s="41" t="str">
        <f>IF(mb_auth_bas!B694=0,"",mb_auth_bas!B694)</f>
        <v/>
      </c>
    </row>
    <row r="704" spans="2:2" x14ac:dyDescent="0.3">
      <c r="B704" s="41" t="str">
        <f>IF(mb_auth_bas!B695=0,"",mb_auth_bas!B695)</f>
        <v/>
      </c>
    </row>
    <row r="705" spans="2:2" x14ac:dyDescent="0.3">
      <c r="B705" s="41" t="str">
        <f>IF(mb_auth_bas!B696=0,"",mb_auth_bas!B696)</f>
        <v/>
      </c>
    </row>
    <row r="706" spans="2:2" x14ac:dyDescent="0.3">
      <c r="B706" s="41" t="str">
        <f>IF(mb_auth_bas!B697=0,"",mb_auth_bas!B697)</f>
        <v/>
      </c>
    </row>
    <row r="707" spans="2:2" x14ac:dyDescent="0.3">
      <c r="B707" s="41" t="str">
        <f>IF(mb_auth_bas!B698=0,"",mb_auth_bas!B698)</f>
        <v/>
      </c>
    </row>
    <row r="708" spans="2:2" x14ac:dyDescent="0.3">
      <c r="B708" s="41" t="str">
        <f>IF(mb_auth_bas!B699=0,"",mb_auth_bas!B699)</f>
        <v/>
      </c>
    </row>
    <row r="709" spans="2:2" x14ac:dyDescent="0.3">
      <c r="B709" s="41" t="str">
        <f>IF(mb_auth_bas!B700=0,"",mb_auth_bas!B700)</f>
        <v/>
      </c>
    </row>
    <row r="710" spans="2:2" x14ac:dyDescent="0.3">
      <c r="B710" s="41" t="str">
        <f>IF(mb_auth_bas!B701=0,"",mb_auth_bas!B701)</f>
        <v/>
      </c>
    </row>
    <row r="711" spans="2:2" x14ac:dyDescent="0.3">
      <c r="B711" s="41" t="str">
        <f>IF(mb_auth_bas!B702=0,"",mb_auth_bas!B702)</f>
        <v/>
      </c>
    </row>
    <row r="712" spans="2:2" x14ac:dyDescent="0.3">
      <c r="B712" s="41" t="str">
        <f>IF(mb_auth_bas!B703=0,"",mb_auth_bas!B703)</f>
        <v/>
      </c>
    </row>
    <row r="713" spans="2:2" x14ac:dyDescent="0.3">
      <c r="B713" s="41" t="str">
        <f>IF(mb_auth_bas!B704=0,"",mb_auth_bas!B704)</f>
        <v/>
      </c>
    </row>
    <row r="714" spans="2:2" x14ac:dyDescent="0.3">
      <c r="B714" s="41" t="str">
        <f>IF(mb_auth_bas!B705=0,"",mb_auth_bas!B705)</f>
        <v/>
      </c>
    </row>
    <row r="715" spans="2:2" x14ac:dyDescent="0.3">
      <c r="B715" s="41" t="str">
        <f>IF(mb_auth_bas!B706=0,"",mb_auth_bas!B706)</f>
        <v/>
      </c>
    </row>
    <row r="716" spans="2:2" x14ac:dyDescent="0.3">
      <c r="B716" s="41" t="str">
        <f>IF(mb_auth_bas!B707=0,"",mb_auth_bas!B707)</f>
        <v/>
      </c>
    </row>
    <row r="717" spans="2:2" x14ac:dyDescent="0.3">
      <c r="B717" s="41" t="str">
        <f>IF(mb_auth_bas!B708=0,"",mb_auth_bas!B708)</f>
        <v/>
      </c>
    </row>
    <row r="718" spans="2:2" x14ac:dyDescent="0.3">
      <c r="B718" s="41" t="str">
        <f>IF(mb_auth_bas!B709=0,"",mb_auth_bas!B709)</f>
        <v/>
      </c>
    </row>
    <row r="719" spans="2:2" x14ac:dyDescent="0.3">
      <c r="B719" s="41" t="str">
        <f>IF(mb_auth_bas!B710=0,"",mb_auth_bas!B710)</f>
        <v/>
      </c>
    </row>
    <row r="720" spans="2:2" x14ac:dyDescent="0.3">
      <c r="B720" s="41" t="str">
        <f>IF(mb_auth_bas!B711=0,"",mb_auth_bas!B711)</f>
        <v/>
      </c>
    </row>
    <row r="721" spans="2:2" x14ac:dyDescent="0.3">
      <c r="B721" s="41" t="str">
        <f>IF(mb_auth_bas!B712=0,"",mb_auth_bas!B712)</f>
        <v/>
      </c>
    </row>
    <row r="722" spans="2:2" x14ac:dyDescent="0.3">
      <c r="B722" s="41" t="str">
        <f>IF(mb_auth_bas!B713=0,"",mb_auth_bas!B713)</f>
        <v/>
      </c>
    </row>
    <row r="723" spans="2:2" x14ac:dyDescent="0.3">
      <c r="B723" s="41" t="str">
        <f>IF(mb_auth_bas!B714=0,"",mb_auth_bas!B714)</f>
        <v/>
      </c>
    </row>
    <row r="724" spans="2:2" x14ac:dyDescent="0.3">
      <c r="B724" s="41" t="str">
        <f>IF(mb_auth_bas!B715=0,"",mb_auth_bas!B715)</f>
        <v/>
      </c>
    </row>
    <row r="725" spans="2:2" x14ac:dyDescent="0.3">
      <c r="B725" s="41" t="str">
        <f>IF(mb_auth_bas!B716=0,"",mb_auth_bas!B716)</f>
        <v/>
      </c>
    </row>
    <row r="726" spans="2:2" x14ac:dyDescent="0.3">
      <c r="B726" s="41" t="str">
        <f>IF(mb_auth_bas!B717=0,"",mb_auth_bas!B717)</f>
        <v/>
      </c>
    </row>
    <row r="727" spans="2:2" x14ac:dyDescent="0.3">
      <c r="B727" s="41" t="str">
        <f>IF(mb_auth_bas!B718=0,"",mb_auth_bas!B718)</f>
        <v/>
      </c>
    </row>
    <row r="728" spans="2:2" x14ac:dyDescent="0.3">
      <c r="B728" s="41" t="str">
        <f>IF(mb_auth_bas!B719=0,"",mb_auth_bas!B719)</f>
        <v/>
      </c>
    </row>
    <row r="729" spans="2:2" x14ac:dyDescent="0.3">
      <c r="B729" s="41" t="str">
        <f>IF(mb_auth_bas!B720=0,"",mb_auth_bas!B720)</f>
        <v/>
      </c>
    </row>
    <row r="730" spans="2:2" x14ac:dyDescent="0.3">
      <c r="B730" s="41" t="str">
        <f>IF(mb_auth_bas!B721=0,"",mb_auth_bas!B721)</f>
        <v/>
      </c>
    </row>
    <row r="731" spans="2:2" x14ac:dyDescent="0.3">
      <c r="B731" s="41" t="str">
        <f>IF(mb_auth_bas!B722=0,"",mb_auth_bas!B722)</f>
        <v/>
      </c>
    </row>
    <row r="732" spans="2:2" x14ac:dyDescent="0.3">
      <c r="B732" s="41" t="str">
        <f>IF(mb_auth_bas!B723=0,"",mb_auth_bas!B723)</f>
        <v/>
      </c>
    </row>
    <row r="733" spans="2:2" x14ac:dyDescent="0.3">
      <c r="B733" s="41" t="str">
        <f>IF(mb_auth_bas!B724=0,"",mb_auth_bas!B724)</f>
        <v/>
      </c>
    </row>
    <row r="734" spans="2:2" x14ac:dyDescent="0.3">
      <c r="B734" s="41" t="str">
        <f>IF(mb_auth_bas!B725=0,"",mb_auth_bas!B725)</f>
        <v/>
      </c>
    </row>
    <row r="735" spans="2:2" x14ac:dyDescent="0.3">
      <c r="B735" s="41" t="str">
        <f>IF(mb_auth_bas!B726=0,"",mb_auth_bas!B726)</f>
        <v/>
      </c>
    </row>
    <row r="736" spans="2:2" x14ac:dyDescent="0.3">
      <c r="B736" s="41" t="str">
        <f>IF(mb_auth_bas!B727=0,"",mb_auth_bas!B727)</f>
        <v/>
      </c>
    </row>
    <row r="737" spans="2:2" x14ac:dyDescent="0.3">
      <c r="B737" s="41" t="str">
        <f>IF(mb_auth_bas!B728=0,"",mb_auth_bas!B728)</f>
        <v/>
      </c>
    </row>
    <row r="738" spans="2:2" x14ac:dyDescent="0.3">
      <c r="B738" s="41" t="str">
        <f>IF(mb_auth_bas!B729=0,"",mb_auth_bas!B729)</f>
        <v/>
      </c>
    </row>
    <row r="739" spans="2:2" x14ac:dyDescent="0.3">
      <c r="B739" s="41" t="str">
        <f>IF(mb_auth_bas!B730=0,"",mb_auth_bas!B730)</f>
        <v/>
      </c>
    </row>
    <row r="740" spans="2:2" x14ac:dyDescent="0.3">
      <c r="B740" s="41" t="str">
        <f>IF(mb_auth_bas!B731=0,"",mb_auth_bas!B731)</f>
        <v/>
      </c>
    </row>
    <row r="741" spans="2:2" x14ac:dyDescent="0.3">
      <c r="B741" s="41" t="str">
        <f>IF(mb_auth_bas!B732=0,"",mb_auth_bas!B732)</f>
        <v/>
      </c>
    </row>
    <row r="742" spans="2:2" x14ac:dyDescent="0.3">
      <c r="B742" s="41" t="str">
        <f>IF(mb_auth_bas!B733=0,"",mb_auth_bas!B733)</f>
        <v/>
      </c>
    </row>
    <row r="743" spans="2:2" x14ac:dyDescent="0.3">
      <c r="B743" s="41" t="str">
        <f>IF(mb_auth_bas!B734=0,"",mb_auth_bas!B734)</f>
        <v/>
      </c>
    </row>
    <row r="744" spans="2:2" x14ac:dyDescent="0.3">
      <c r="B744" s="41" t="str">
        <f>IF(mb_auth_bas!B735=0,"",mb_auth_bas!B735)</f>
        <v/>
      </c>
    </row>
    <row r="745" spans="2:2" x14ac:dyDescent="0.3">
      <c r="B745" s="41" t="str">
        <f>IF(mb_auth_bas!B736=0,"",mb_auth_bas!B736)</f>
        <v/>
      </c>
    </row>
    <row r="746" spans="2:2" x14ac:dyDescent="0.3">
      <c r="B746" s="41" t="str">
        <f>IF(mb_auth_bas!B737=0,"",mb_auth_bas!B737)</f>
        <v/>
      </c>
    </row>
    <row r="747" spans="2:2" x14ac:dyDescent="0.3">
      <c r="B747" s="41" t="str">
        <f>IF(mb_auth_bas!B738=0,"",mb_auth_bas!B738)</f>
        <v/>
      </c>
    </row>
    <row r="748" spans="2:2" x14ac:dyDescent="0.3">
      <c r="B748" s="41" t="str">
        <f>IF(mb_auth_bas!B739=0,"",mb_auth_bas!B739)</f>
        <v/>
      </c>
    </row>
    <row r="749" spans="2:2" x14ac:dyDescent="0.3">
      <c r="B749" s="41" t="str">
        <f>IF(mb_auth_bas!B740=0,"",mb_auth_bas!B740)</f>
        <v/>
      </c>
    </row>
    <row r="750" spans="2:2" x14ac:dyDescent="0.3">
      <c r="B750" s="41" t="str">
        <f>IF(mb_auth_bas!B741=0,"",mb_auth_bas!B741)</f>
        <v/>
      </c>
    </row>
    <row r="751" spans="2:2" x14ac:dyDescent="0.3">
      <c r="B751" s="41" t="str">
        <f>IF(mb_auth_bas!B742=0,"",mb_auth_bas!B742)</f>
        <v/>
      </c>
    </row>
    <row r="752" spans="2:2" x14ac:dyDescent="0.3">
      <c r="B752" s="41" t="str">
        <f>IF(mb_auth_bas!B743=0,"",mb_auth_bas!B743)</f>
        <v/>
      </c>
    </row>
    <row r="753" spans="2:2" x14ac:dyDescent="0.3">
      <c r="B753" s="41" t="str">
        <f>IF(mb_auth_bas!B744=0,"",mb_auth_bas!B744)</f>
        <v/>
      </c>
    </row>
    <row r="754" spans="2:2" x14ac:dyDescent="0.3">
      <c r="B754" s="41" t="str">
        <f>IF(mb_auth_bas!B745=0,"",mb_auth_bas!B745)</f>
        <v/>
      </c>
    </row>
    <row r="755" spans="2:2" x14ac:dyDescent="0.3">
      <c r="B755" s="41" t="str">
        <f>IF(mb_auth_bas!B746=0,"",mb_auth_bas!B746)</f>
        <v/>
      </c>
    </row>
    <row r="756" spans="2:2" x14ac:dyDescent="0.3">
      <c r="B756" s="41" t="str">
        <f>IF(mb_auth_bas!B747=0,"",mb_auth_bas!B747)</f>
        <v/>
      </c>
    </row>
    <row r="757" spans="2:2" x14ac:dyDescent="0.3">
      <c r="B757" s="41" t="str">
        <f>IF(mb_auth_bas!B748=0,"",mb_auth_bas!B748)</f>
        <v/>
      </c>
    </row>
    <row r="758" spans="2:2" x14ac:dyDescent="0.3">
      <c r="B758" s="41" t="str">
        <f>IF(mb_auth_bas!B749=0,"",mb_auth_bas!B749)</f>
        <v/>
      </c>
    </row>
    <row r="759" spans="2:2" x14ac:dyDescent="0.3">
      <c r="B759" s="41" t="str">
        <f>IF(mb_auth_bas!B750=0,"",mb_auth_bas!B750)</f>
        <v/>
      </c>
    </row>
    <row r="760" spans="2:2" x14ac:dyDescent="0.3">
      <c r="B760" s="41" t="str">
        <f>IF(mb_auth_bas!B751=0,"",mb_auth_bas!B751)</f>
        <v/>
      </c>
    </row>
    <row r="761" spans="2:2" x14ac:dyDescent="0.3">
      <c r="B761" s="41" t="str">
        <f>IF(mb_auth_bas!B752=0,"",mb_auth_bas!B752)</f>
        <v/>
      </c>
    </row>
    <row r="762" spans="2:2" x14ac:dyDescent="0.3">
      <c r="B762" s="41" t="str">
        <f>IF(mb_auth_bas!B753=0,"",mb_auth_bas!B753)</f>
        <v/>
      </c>
    </row>
    <row r="763" spans="2:2" x14ac:dyDescent="0.3">
      <c r="B763" s="41" t="str">
        <f>IF(mb_auth_bas!B754=0,"",mb_auth_bas!B754)</f>
        <v/>
      </c>
    </row>
    <row r="764" spans="2:2" x14ac:dyDescent="0.3">
      <c r="B764" s="41" t="str">
        <f>IF(mb_auth_bas!B755=0,"",mb_auth_bas!B755)</f>
        <v/>
      </c>
    </row>
    <row r="765" spans="2:2" x14ac:dyDescent="0.3">
      <c r="B765" s="41" t="str">
        <f>IF(mb_auth_bas!B756=0,"",mb_auth_bas!B756)</f>
        <v/>
      </c>
    </row>
    <row r="766" spans="2:2" x14ac:dyDescent="0.3">
      <c r="B766" s="41" t="str">
        <f>IF(mb_auth_bas!B757=0,"",mb_auth_bas!B757)</f>
        <v/>
      </c>
    </row>
    <row r="767" spans="2:2" x14ac:dyDescent="0.3">
      <c r="B767" s="41" t="str">
        <f>IF(mb_auth_bas!B758=0,"",mb_auth_bas!B758)</f>
        <v/>
      </c>
    </row>
    <row r="768" spans="2:2" x14ac:dyDescent="0.3">
      <c r="B768" s="41" t="str">
        <f>IF(mb_auth_bas!B759=0,"",mb_auth_bas!B759)</f>
        <v/>
      </c>
    </row>
    <row r="769" spans="2:2" x14ac:dyDescent="0.3">
      <c r="B769" s="41" t="str">
        <f>IF(mb_auth_bas!B760=0,"",mb_auth_bas!B760)</f>
        <v/>
      </c>
    </row>
    <row r="770" spans="2:2" x14ac:dyDescent="0.3">
      <c r="B770" s="41" t="str">
        <f>IF(mb_auth_bas!B761=0,"",mb_auth_bas!B761)</f>
        <v/>
      </c>
    </row>
    <row r="771" spans="2:2" x14ac:dyDescent="0.3">
      <c r="B771" s="41" t="str">
        <f>IF(mb_auth_bas!B762=0,"",mb_auth_bas!B762)</f>
        <v/>
      </c>
    </row>
    <row r="772" spans="2:2" x14ac:dyDescent="0.3">
      <c r="B772" s="41" t="str">
        <f>IF(mb_auth_bas!B763=0,"",mb_auth_bas!B763)</f>
        <v/>
      </c>
    </row>
    <row r="773" spans="2:2" x14ac:dyDescent="0.3">
      <c r="B773" s="41" t="str">
        <f>IF(mb_auth_bas!B764=0,"",mb_auth_bas!B764)</f>
        <v/>
      </c>
    </row>
    <row r="774" spans="2:2" x14ac:dyDescent="0.3">
      <c r="B774" s="41" t="str">
        <f>IF(mb_auth_bas!B765=0,"",mb_auth_bas!B765)</f>
        <v/>
      </c>
    </row>
    <row r="775" spans="2:2" x14ac:dyDescent="0.3">
      <c r="B775" s="41" t="str">
        <f>IF(mb_auth_bas!B766=0,"",mb_auth_bas!B766)</f>
        <v/>
      </c>
    </row>
    <row r="776" spans="2:2" x14ac:dyDescent="0.3">
      <c r="B776" s="41" t="str">
        <f>IF(mb_auth_bas!B767=0,"",mb_auth_bas!B767)</f>
        <v/>
      </c>
    </row>
    <row r="777" spans="2:2" x14ac:dyDescent="0.3">
      <c r="B777" s="41" t="str">
        <f>IF(mb_auth_bas!B768=0,"",mb_auth_bas!B768)</f>
        <v/>
      </c>
    </row>
    <row r="778" spans="2:2" x14ac:dyDescent="0.3">
      <c r="B778" s="41" t="str">
        <f>IF(mb_auth_bas!B769=0,"",mb_auth_bas!B769)</f>
        <v/>
      </c>
    </row>
    <row r="779" spans="2:2" x14ac:dyDescent="0.3">
      <c r="B779" s="41" t="str">
        <f>IF(mb_auth_bas!B770=0,"",mb_auth_bas!B770)</f>
        <v/>
      </c>
    </row>
    <row r="780" spans="2:2" x14ac:dyDescent="0.3">
      <c r="B780" s="41" t="str">
        <f>IF(mb_auth_bas!B771=0,"",mb_auth_bas!B771)</f>
        <v/>
      </c>
    </row>
    <row r="781" spans="2:2" x14ac:dyDescent="0.3">
      <c r="B781" s="41" t="str">
        <f>IF(mb_auth_bas!B772=0,"",mb_auth_bas!B772)</f>
        <v/>
      </c>
    </row>
    <row r="782" spans="2:2" x14ac:dyDescent="0.3">
      <c r="B782" s="41" t="str">
        <f>IF(mb_auth_bas!B773=0,"",mb_auth_bas!B773)</f>
        <v/>
      </c>
    </row>
    <row r="783" spans="2:2" x14ac:dyDescent="0.3">
      <c r="B783" s="41" t="str">
        <f>IF(mb_auth_bas!B774=0,"",mb_auth_bas!B774)</f>
        <v/>
      </c>
    </row>
    <row r="784" spans="2:2" x14ac:dyDescent="0.3">
      <c r="B784" s="41" t="str">
        <f>IF(mb_auth_bas!B775=0,"",mb_auth_bas!B775)</f>
        <v/>
      </c>
    </row>
    <row r="785" spans="2:2" x14ac:dyDescent="0.3">
      <c r="B785" s="41" t="str">
        <f>IF(mb_auth_bas!B776=0,"",mb_auth_bas!B776)</f>
        <v/>
      </c>
    </row>
    <row r="786" spans="2:2" x14ac:dyDescent="0.3">
      <c r="B786" s="41" t="str">
        <f>IF(mb_auth_bas!B777=0,"",mb_auth_bas!B777)</f>
        <v/>
      </c>
    </row>
    <row r="787" spans="2:2" x14ac:dyDescent="0.3">
      <c r="B787" s="41" t="str">
        <f>IF(mb_auth_bas!B778=0,"",mb_auth_bas!B778)</f>
        <v/>
      </c>
    </row>
    <row r="788" spans="2:2" x14ac:dyDescent="0.3">
      <c r="B788" s="41" t="str">
        <f>IF(mb_auth_bas!B779=0,"",mb_auth_bas!B779)</f>
        <v/>
      </c>
    </row>
    <row r="789" spans="2:2" x14ac:dyDescent="0.3">
      <c r="B789" s="41" t="str">
        <f>IF(mb_auth_bas!B780=0,"",mb_auth_bas!B780)</f>
        <v/>
      </c>
    </row>
    <row r="790" spans="2:2" x14ac:dyDescent="0.3">
      <c r="B790" s="41" t="str">
        <f>IF(mb_auth_bas!B781=0,"",mb_auth_bas!B781)</f>
        <v/>
      </c>
    </row>
    <row r="791" spans="2:2" x14ac:dyDescent="0.3">
      <c r="B791" s="41" t="str">
        <f>IF(mb_auth_bas!B782=0,"",mb_auth_bas!B782)</f>
        <v/>
      </c>
    </row>
    <row r="792" spans="2:2" x14ac:dyDescent="0.3">
      <c r="B792" s="41" t="str">
        <f>IF(mb_auth_bas!B783=0,"",mb_auth_bas!B783)</f>
        <v/>
      </c>
    </row>
    <row r="793" spans="2:2" x14ac:dyDescent="0.3">
      <c r="B793" s="41" t="str">
        <f>IF(mb_auth_bas!B784=0,"",mb_auth_bas!B784)</f>
        <v/>
      </c>
    </row>
    <row r="794" spans="2:2" x14ac:dyDescent="0.3">
      <c r="B794" s="41" t="str">
        <f>IF(mb_auth_bas!B785=0,"",mb_auth_bas!B785)</f>
        <v/>
      </c>
    </row>
    <row r="795" spans="2:2" x14ac:dyDescent="0.3">
      <c r="B795" s="41" t="str">
        <f>IF(mb_auth_bas!B786=0,"",mb_auth_bas!B786)</f>
        <v/>
      </c>
    </row>
    <row r="796" spans="2:2" x14ac:dyDescent="0.3">
      <c r="B796" s="41" t="str">
        <f>IF(mb_auth_bas!B787=0,"",mb_auth_bas!B787)</f>
        <v/>
      </c>
    </row>
    <row r="797" spans="2:2" x14ac:dyDescent="0.3">
      <c r="B797" s="41" t="str">
        <f>IF(mb_auth_bas!B788=0,"",mb_auth_bas!B788)</f>
        <v/>
      </c>
    </row>
    <row r="798" spans="2:2" x14ac:dyDescent="0.3">
      <c r="B798" s="41" t="str">
        <f>IF(mb_auth_bas!B789=0,"",mb_auth_bas!B789)</f>
        <v/>
      </c>
    </row>
    <row r="799" spans="2:2" x14ac:dyDescent="0.3">
      <c r="B799" s="41" t="str">
        <f>IF(mb_auth_bas!B790=0,"",mb_auth_bas!B790)</f>
        <v/>
      </c>
    </row>
    <row r="800" spans="2:2" x14ac:dyDescent="0.3">
      <c r="B800" s="41" t="str">
        <f>IF(mb_auth_bas!B791=0,"",mb_auth_bas!B791)</f>
        <v/>
      </c>
    </row>
    <row r="801" spans="2:2" x14ac:dyDescent="0.3">
      <c r="B801" s="41" t="str">
        <f>IF(mb_auth_bas!B792=0,"",mb_auth_bas!B792)</f>
        <v/>
      </c>
    </row>
    <row r="802" spans="2:2" x14ac:dyDescent="0.3">
      <c r="B802" s="41" t="str">
        <f>IF(mb_auth_bas!B793=0,"",mb_auth_bas!B793)</f>
        <v/>
      </c>
    </row>
    <row r="803" spans="2:2" x14ac:dyDescent="0.3">
      <c r="B803" s="41" t="str">
        <f>IF(mb_auth_bas!B794=0,"",mb_auth_bas!B794)</f>
        <v/>
      </c>
    </row>
    <row r="804" spans="2:2" x14ac:dyDescent="0.3">
      <c r="B804" s="41" t="str">
        <f>IF(mb_auth_bas!B795=0,"",mb_auth_bas!B795)</f>
        <v/>
      </c>
    </row>
    <row r="805" spans="2:2" x14ac:dyDescent="0.3">
      <c r="B805" s="41" t="str">
        <f>IF(mb_auth_bas!B796=0,"",mb_auth_bas!B796)</f>
        <v/>
      </c>
    </row>
    <row r="806" spans="2:2" x14ac:dyDescent="0.3">
      <c r="B806" s="41" t="str">
        <f>IF(mb_auth_bas!B797=0,"",mb_auth_bas!B797)</f>
        <v/>
      </c>
    </row>
    <row r="807" spans="2:2" x14ac:dyDescent="0.3">
      <c r="B807" s="41" t="str">
        <f>IF(mb_auth_bas!B798=0,"",mb_auth_bas!B798)</f>
        <v/>
      </c>
    </row>
    <row r="808" spans="2:2" x14ac:dyDescent="0.3">
      <c r="B808" s="41" t="str">
        <f>IF(mb_auth_bas!B799=0,"",mb_auth_bas!B799)</f>
        <v/>
      </c>
    </row>
    <row r="809" spans="2:2" x14ac:dyDescent="0.3">
      <c r="B809" s="41" t="str">
        <f>IF(mb_auth_bas!B800=0,"",mb_auth_bas!B800)</f>
        <v/>
      </c>
    </row>
    <row r="810" spans="2:2" x14ac:dyDescent="0.3">
      <c r="B810" s="41" t="str">
        <f>IF(mb_auth_bas!B801=0,"",mb_auth_bas!B801)</f>
        <v/>
      </c>
    </row>
    <row r="811" spans="2:2" x14ac:dyDescent="0.3">
      <c r="B811" s="41" t="str">
        <f>IF(mb_auth_bas!B802=0,"",mb_auth_bas!B802)</f>
        <v/>
      </c>
    </row>
    <row r="812" spans="2:2" x14ac:dyDescent="0.3">
      <c r="B812" s="41" t="str">
        <f>IF(mb_auth_bas!B803=0,"",mb_auth_bas!B803)</f>
        <v/>
      </c>
    </row>
    <row r="813" spans="2:2" x14ac:dyDescent="0.3">
      <c r="B813" s="41" t="str">
        <f>IF(mb_auth_bas!B804=0,"",mb_auth_bas!B804)</f>
        <v/>
      </c>
    </row>
    <row r="814" spans="2:2" x14ac:dyDescent="0.3">
      <c r="B814" s="41" t="str">
        <f>IF(mb_auth_bas!B805=0,"",mb_auth_bas!B805)</f>
        <v/>
      </c>
    </row>
    <row r="815" spans="2:2" x14ac:dyDescent="0.3">
      <c r="B815" s="41" t="str">
        <f>IF(mb_auth_bas!B806=0,"",mb_auth_bas!B806)</f>
        <v/>
      </c>
    </row>
    <row r="816" spans="2:2" x14ac:dyDescent="0.3">
      <c r="B816" s="41" t="str">
        <f>IF(mb_auth_bas!B807=0,"",mb_auth_bas!B807)</f>
        <v/>
      </c>
    </row>
    <row r="817" spans="2:2" x14ac:dyDescent="0.3">
      <c r="B817" s="41" t="str">
        <f>IF(mb_auth_bas!B808=0,"",mb_auth_bas!B808)</f>
        <v/>
      </c>
    </row>
    <row r="818" spans="2:2" x14ac:dyDescent="0.3">
      <c r="B818" s="41" t="str">
        <f>IF(mb_auth_bas!B809=0,"",mb_auth_bas!B809)</f>
        <v/>
      </c>
    </row>
    <row r="819" spans="2:2" x14ac:dyDescent="0.3">
      <c r="B819" s="41" t="str">
        <f>IF(mb_auth_bas!B810=0,"",mb_auth_bas!B810)</f>
        <v/>
      </c>
    </row>
    <row r="820" spans="2:2" x14ac:dyDescent="0.3">
      <c r="B820" s="41" t="str">
        <f>IF(mb_auth_bas!B811=0,"",mb_auth_bas!B811)</f>
        <v/>
      </c>
    </row>
    <row r="821" spans="2:2" x14ac:dyDescent="0.3">
      <c r="B821" s="41" t="str">
        <f>IF(mb_auth_bas!B812=0,"",mb_auth_bas!B812)</f>
        <v/>
      </c>
    </row>
    <row r="822" spans="2:2" x14ac:dyDescent="0.3">
      <c r="B822" s="41" t="str">
        <f>IF(mb_auth_bas!B813=0,"",mb_auth_bas!B813)</f>
        <v/>
      </c>
    </row>
    <row r="823" spans="2:2" x14ac:dyDescent="0.3">
      <c r="B823" s="41" t="str">
        <f>IF(mb_auth_bas!B814=0,"",mb_auth_bas!B814)</f>
        <v/>
      </c>
    </row>
    <row r="824" spans="2:2" x14ac:dyDescent="0.3">
      <c r="B824" s="41" t="str">
        <f>IF(mb_auth_bas!B815=0,"",mb_auth_bas!B815)</f>
        <v/>
      </c>
    </row>
    <row r="825" spans="2:2" x14ac:dyDescent="0.3">
      <c r="B825" s="41" t="str">
        <f>IF(mb_auth_bas!B816=0,"",mb_auth_bas!B816)</f>
        <v/>
      </c>
    </row>
    <row r="826" spans="2:2" x14ac:dyDescent="0.3">
      <c r="B826" s="41" t="str">
        <f>IF(mb_auth_bas!B817=0,"",mb_auth_bas!B817)</f>
        <v/>
      </c>
    </row>
    <row r="827" spans="2:2" x14ac:dyDescent="0.3">
      <c r="B827" s="41" t="str">
        <f>IF(mb_auth_bas!B818=0,"",mb_auth_bas!B818)</f>
        <v/>
      </c>
    </row>
    <row r="828" spans="2:2" x14ac:dyDescent="0.3">
      <c r="B828" s="41" t="str">
        <f>IF(mb_auth_bas!B819=0,"",mb_auth_bas!B819)</f>
        <v/>
      </c>
    </row>
    <row r="829" spans="2:2" x14ac:dyDescent="0.3">
      <c r="B829" s="41" t="str">
        <f>IF(mb_auth_bas!B820=0,"",mb_auth_bas!B820)</f>
        <v/>
      </c>
    </row>
    <row r="830" spans="2:2" x14ac:dyDescent="0.3">
      <c r="B830" s="41" t="str">
        <f>IF(mb_auth_bas!B821=0,"",mb_auth_bas!B821)</f>
        <v/>
      </c>
    </row>
    <row r="831" spans="2:2" x14ac:dyDescent="0.3">
      <c r="B831" s="41" t="str">
        <f>IF(mb_auth_bas!B822=0,"",mb_auth_bas!B822)</f>
        <v/>
      </c>
    </row>
    <row r="832" spans="2:2" x14ac:dyDescent="0.3">
      <c r="B832" s="41" t="str">
        <f>IF(mb_auth_bas!B823=0,"",mb_auth_bas!B823)</f>
        <v/>
      </c>
    </row>
    <row r="833" spans="2:2" x14ac:dyDescent="0.3">
      <c r="B833" s="41" t="str">
        <f>IF(mb_auth_bas!B824=0,"",mb_auth_bas!B824)</f>
        <v/>
      </c>
    </row>
    <row r="834" spans="2:2" x14ac:dyDescent="0.3">
      <c r="B834" s="41" t="str">
        <f>IF(mb_auth_bas!B825=0,"",mb_auth_bas!B825)</f>
        <v/>
      </c>
    </row>
    <row r="835" spans="2:2" x14ac:dyDescent="0.3">
      <c r="B835" s="41" t="str">
        <f>IF(mb_auth_bas!B826=0,"",mb_auth_bas!B826)</f>
        <v/>
      </c>
    </row>
    <row r="836" spans="2:2" x14ac:dyDescent="0.3">
      <c r="B836" s="41" t="str">
        <f>IF(mb_auth_bas!B827=0,"",mb_auth_bas!B827)</f>
        <v/>
      </c>
    </row>
    <row r="837" spans="2:2" x14ac:dyDescent="0.3">
      <c r="B837" s="41" t="str">
        <f>IF(mb_auth_bas!B828=0,"",mb_auth_bas!B828)</f>
        <v/>
      </c>
    </row>
    <row r="838" spans="2:2" x14ac:dyDescent="0.3">
      <c r="B838" s="41" t="str">
        <f>IF(mb_auth_bas!B829=0,"",mb_auth_bas!B829)</f>
        <v/>
      </c>
    </row>
    <row r="839" spans="2:2" x14ac:dyDescent="0.3">
      <c r="B839" s="41" t="str">
        <f>IF(mb_auth_bas!B830=0,"",mb_auth_bas!B830)</f>
        <v/>
      </c>
    </row>
    <row r="840" spans="2:2" x14ac:dyDescent="0.3">
      <c r="B840" s="41" t="str">
        <f>IF(mb_auth_bas!B831=0,"",mb_auth_bas!B831)</f>
        <v/>
      </c>
    </row>
    <row r="841" spans="2:2" x14ac:dyDescent="0.3">
      <c r="B841" s="41" t="str">
        <f>IF(mb_auth_bas!B832=0,"",mb_auth_bas!B832)</f>
        <v/>
      </c>
    </row>
    <row r="842" spans="2:2" x14ac:dyDescent="0.3">
      <c r="B842" s="41" t="str">
        <f>IF(mb_auth_bas!B833=0,"",mb_auth_bas!B833)</f>
        <v/>
      </c>
    </row>
    <row r="843" spans="2:2" x14ac:dyDescent="0.3">
      <c r="B843" s="41" t="str">
        <f>IF(mb_auth_bas!B834=0,"",mb_auth_bas!B834)</f>
        <v/>
      </c>
    </row>
    <row r="844" spans="2:2" x14ac:dyDescent="0.3">
      <c r="B844" s="41" t="str">
        <f>IF(mb_auth_bas!B835=0,"",mb_auth_bas!B835)</f>
        <v/>
      </c>
    </row>
    <row r="845" spans="2:2" x14ac:dyDescent="0.3">
      <c r="B845" s="41" t="str">
        <f>IF(mb_auth_bas!B836=0,"",mb_auth_bas!B836)</f>
        <v/>
      </c>
    </row>
    <row r="846" spans="2:2" x14ac:dyDescent="0.3">
      <c r="B846" s="41" t="str">
        <f>IF(mb_auth_bas!B837=0,"",mb_auth_bas!B837)</f>
        <v/>
      </c>
    </row>
    <row r="847" spans="2:2" x14ac:dyDescent="0.3">
      <c r="B847" s="41" t="str">
        <f>IF(mb_auth_bas!B838=0,"",mb_auth_bas!B838)</f>
        <v/>
      </c>
    </row>
    <row r="848" spans="2:2" x14ac:dyDescent="0.3">
      <c r="B848" s="41" t="str">
        <f>IF(mb_auth_bas!B839=0,"",mb_auth_bas!B839)</f>
        <v/>
      </c>
    </row>
    <row r="849" spans="2:2" x14ac:dyDescent="0.3">
      <c r="B849" s="41" t="str">
        <f>IF(mb_auth_bas!B840=0,"",mb_auth_bas!B840)</f>
        <v/>
      </c>
    </row>
    <row r="850" spans="2:2" x14ac:dyDescent="0.3">
      <c r="B850" s="41" t="str">
        <f>IF(mb_auth_bas!B841=0,"",mb_auth_bas!B841)</f>
        <v/>
      </c>
    </row>
    <row r="851" spans="2:2" x14ac:dyDescent="0.3">
      <c r="B851" s="41" t="str">
        <f>IF(mb_auth_bas!B842=0,"",mb_auth_bas!B842)</f>
        <v/>
      </c>
    </row>
    <row r="852" spans="2:2" x14ac:dyDescent="0.3">
      <c r="B852" s="41" t="str">
        <f>IF(mb_auth_bas!B843=0,"",mb_auth_bas!B843)</f>
        <v/>
      </c>
    </row>
    <row r="853" spans="2:2" x14ac:dyDescent="0.3">
      <c r="B853" s="41" t="str">
        <f>IF(mb_auth_bas!B844=0,"",mb_auth_bas!B844)</f>
        <v/>
      </c>
    </row>
    <row r="854" spans="2:2" x14ac:dyDescent="0.3">
      <c r="B854" s="41" t="str">
        <f>IF(mb_auth_bas!B845=0,"",mb_auth_bas!B845)</f>
        <v/>
      </c>
    </row>
    <row r="855" spans="2:2" x14ac:dyDescent="0.3">
      <c r="B855" s="41" t="str">
        <f>IF(mb_auth_bas!B846=0,"",mb_auth_bas!B846)</f>
        <v/>
      </c>
    </row>
    <row r="856" spans="2:2" x14ac:dyDescent="0.3">
      <c r="B856" s="41" t="str">
        <f>IF(mb_auth_bas!B847=0,"",mb_auth_bas!B847)</f>
        <v/>
      </c>
    </row>
    <row r="857" spans="2:2" x14ac:dyDescent="0.3">
      <c r="B857" s="41" t="str">
        <f>IF(mb_auth_bas!B848=0,"",mb_auth_bas!B848)</f>
        <v/>
      </c>
    </row>
    <row r="858" spans="2:2" x14ac:dyDescent="0.3">
      <c r="B858" s="41" t="str">
        <f>IF(mb_auth_bas!B849=0,"",mb_auth_bas!B849)</f>
        <v/>
      </c>
    </row>
    <row r="859" spans="2:2" x14ac:dyDescent="0.3">
      <c r="B859" s="41" t="str">
        <f>IF(mb_auth_bas!B850=0,"",mb_auth_bas!B850)</f>
        <v/>
      </c>
    </row>
    <row r="860" spans="2:2" x14ac:dyDescent="0.3">
      <c r="B860" s="41" t="str">
        <f>IF(mb_auth_bas!B851=0,"",mb_auth_bas!B851)</f>
        <v/>
      </c>
    </row>
    <row r="861" spans="2:2" x14ac:dyDescent="0.3">
      <c r="B861" s="41" t="str">
        <f>IF(mb_auth_bas!B852=0,"",mb_auth_bas!B852)</f>
        <v/>
      </c>
    </row>
    <row r="862" spans="2:2" x14ac:dyDescent="0.3">
      <c r="B862" s="41" t="str">
        <f>IF(mb_auth_bas!B853=0,"",mb_auth_bas!B853)</f>
        <v/>
      </c>
    </row>
    <row r="863" spans="2:2" x14ac:dyDescent="0.3">
      <c r="B863" s="41" t="str">
        <f>IF(mb_auth_bas!B854=0,"",mb_auth_bas!B854)</f>
        <v/>
      </c>
    </row>
    <row r="864" spans="2:2" x14ac:dyDescent="0.3">
      <c r="B864" s="41" t="str">
        <f>IF(mb_auth_bas!B855=0,"",mb_auth_bas!B855)</f>
        <v/>
      </c>
    </row>
    <row r="865" spans="2:2" x14ac:dyDescent="0.3">
      <c r="B865" s="41" t="str">
        <f>IF(mb_auth_bas!B856=0,"",mb_auth_bas!B856)</f>
        <v/>
      </c>
    </row>
    <row r="866" spans="2:2" x14ac:dyDescent="0.3">
      <c r="B866" s="41" t="str">
        <f>IF(mb_auth_bas!B857=0,"",mb_auth_bas!B857)</f>
        <v/>
      </c>
    </row>
    <row r="867" spans="2:2" x14ac:dyDescent="0.3">
      <c r="B867" s="41" t="str">
        <f>IF(mb_auth_bas!B858=0,"",mb_auth_bas!B858)</f>
        <v/>
      </c>
    </row>
    <row r="868" spans="2:2" x14ac:dyDescent="0.3">
      <c r="B868" s="41" t="str">
        <f>IF(mb_auth_bas!B859=0,"",mb_auth_bas!B859)</f>
        <v/>
      </c>
    </row>
    <row r="869" spans="2:2" x14ac:dyDescent="0.3">
      <c r="B869" s="41" t="str">
        <f>IF(mb_auth_bas!B860=0,"",mb_auth_bas!B860)</f>
        <v/>
      </c>
    </row>
    <row r="870" spans="2:2" x14ac:dyDescent="0.3">
      <c r="B870" s="41" t="str">
        <f>IF(mb_auth_bas!B861=0,"",mb_auth_bas!B861)</f>
        <v/>
      </c>
    </row>
    <row r="871" spans="2:2" x14ac:dyDescent="0.3">
      <c r="B871" s="41" t="str">
        <f>IF(mb_auth_bas!B862=0,"",mb_auth_bas!B862)</f>
        <v/>
      </c>
    </row>
    <row r="872" spans="2:2" x14ac:dyDescent="0.3">
      <c r="B872" s="41" t="str">
        <f>IF(mb_auth_bas!B863=0,"",mb_auth_bas!B863)</f>
        <v/>
      </c>
    </row>
    <row r="873" spans="2:2" x14ac:dyDescent="0.3">
      <c r="B873" s="41" t="str">
        <f>IF(mb_auth_bas!B864=0,"",mb_auth_bas!B864)</f>
        <v/>
      </c>
    </row>
    <row r="874" spans="2:2" x14ac:dyDescent="0.3">
      <c r="B874" s="41" t="str">
        <f>IF(mb_auth_bas!B865=0,"",mb_auth_bas!B865)</f>
        <v/>
      </c>
    </row>
    <row r="875" spans="2:2" x14ac:dyDescent="0.3">
      <c r="B875" s="41" t="str">
        <f>IF(mb_auth_bas!B866=0,"",mb_auth_bas!B866)</f>
        <v/>
      </c>
    </row>
    <row r="876" spans="2:2" x14ac:dyDescent="0.3">
      <c r="B876" s="41" t="str">
        <f>IF(mb_auth_bas!B867=0,"",mb_auth_bas!B867)</f>
        <v/>
      </c>
    </row>
    <row r="877" spans="2:2" x14ac:dyDescent="0.3">
      <c r="B877" s="41" t="str">
        <f>IF(mb_auth_bas!B868=0,"",mb_auth_bas!B868)</f>
        <v/>
      </c>
    </row>
    <row r="878" spans="2:2" x14ac:dyDescent="0.3">
      <c r="B878" s="41" t="str">
        <f>IF(mb_auth_bas!B869=0,"",mb_auth_bas!B869)</f>
        <v/>
      </c>
    </row>
    <row r="879" spans="2:2" x14ac:dyDescent="0.3">
      <c r="B879" s="41" t="str">
        <f>IF(mb_auth_bas!B870=0,"",mb_auth_bas!B870)</f>
        <v/>
      </c>
    </row>
    <row r="880" spans="2:2" x14ac:dyDescent="0.3">
      <c r="B880" s="41" t="str">
        <f>IF(mb_auth_bas!B871=0,"",mb_auth_bas!B871)</f>
        <v/>
      </c>
    </row>
    <row r="881" spans="2:2" x14ac:dyDescent="0.3">
      <c r="B881" s="41" t="str">
        <f>IF(mb_auth_bas!B872=0,"",mb_auth_bas!B872)</f>
        <v/>
      </c>
    </row>
    <row r="882" spans="2:2" x14ac:dyDescent="0.3">
      <c r="B882" s="41" t="str">
        <f>IF(mb_auth_bas!B873=0,"",mb_auth_bas!B873)</f>
        <v/>
      </c>
    </row>
    <row r="883" spans="2:2" x14ac:dyDescent="0.3">
      <c r="B883" s="41" t="str">
        <f>IF(mb_auth_bas!B874=0,"",mb_auth_bas!B874)</f>
        <v/>
      </c>
    </row>
    <row r="884" spans="2:2" x14ac:dyDescent="0.3">
      <c r="B884" s="41" t="str">
        <f>IF(mb_auth_bas!B875=0,"",mb_auth_bas!B875)</f>
        <v/>
      </c>
    </row>
    <row r="885" spans="2:2" x14ac:dyDescent="0.3">
      <c r="B885" s="41" t="str">
        <f>IF(mb_auth_bas!B876=0,"",mb_auth_bas!B876)</f>
        <v/>
      </c>
    </row>
    <row r="886" spans="2:2" x14ac:dyDescent="0.3">
      <c r="B886" s="41" t="str">
        <f>IF(mb_auth_bas!B877=0,"",mb_auth_bas!B877)</f>
        <v/>
      </c>
    </row>
    <row r="887" spans="2:2" x14ac:dyDescent="0.3">
      <c r="B887" s="41" t="str">
        <f>IF(mb_auth_bas!B878=0,"",mb_auth_bas!B878)</f>
        <v/>
      </c>
    </row>
    <row r="888" spans="2:2" x14ac:dyDescent="0.3">
      <c r="B888" s="41" t="str">
        <f>IF(mb_auth_bas!B879=0,"",mb_auth_bas!B879)</f>
        <v/>
      </c>
    </row>
    <row r="889" spans="2:2" x14ac:dyDescent="0.3">
      <c r="B889" s="41" t="str">
        <f>IF(mb_auth_bas!B880=0,"",mb_auth_bas!B880)</f>
        <v/>
      </c>
    </row>
    <row r="890" spans="2:2" x14ac:dyDescent="0.3">
      <c r="B890" s="41" t="str">
        <f>IF(mb_auth_bas!B881=0,"",mb_auth_bas!B881)</f>
        <v/>
      </c>
    </row>
    <row r="891" spans="2:2" x14ac:dyDescent="0.3">
      <c r="B891" s="41" t="str">
        <f>IF(mb_auth_bas!B882=0,"",mb_auth_bas!B882)</f>
        <v/>
      </c>
    </row>
    <row r="892" spans="2:2" x14ac:dyDescent="0.3">
      <c r="B892" s="41" t="str">
        <f>IF(mb_auth_bas!B883=0,"",mb_auth_bas!B883)</f>
        <v/>
      </c>
    </row>
    <row r="893" spans="2:2" x14ac:dyDescent="0.3">
      <c r="B893" s="41" t="str">
        <f>IF(mb_auth_bas!B884=0,"",mb_auth_bas!B884)</f>
        <v/>
      </c>
    </row>
    <row r="894" spans="2:2" x14ac:dyDescent="0.3">
      <c r="B894" s="41" t="str">
        <f>IF(mb_auth_bas!B885=0,"",mb_auth_bas!B885)</f>
        <v/>
      </c>
    </row>
    <row r="895" spans="2:2" x14ac:dyDescent="0.3">
      <c r="B895" s="41" t="str">
        <f>IF(mb_auth_bas!B886=0,"",mb_auth_bas!B886)</f>
        <v/>
      </c>
    </row>
    <row r="896" spans="2:2" x14ac:dyDescent="0.3">
      <c r="B896" s="41" t="str">
        <f>IF(mb_auth_bas!B887=0,"",mb_auth_bas!B887)</f>
        <v/>
      </c>
    </row>
    <row r="897" spans="2:2" x14ac:dyDescent="0.3">
      <c r="B897" s="41" t="str">
        <f>IF(mb_auth_bas!B888=0,"",mb_auth_bas!B888)</f>
        <v/>
      </c>
    </row>
    <row r="898" spans="2:2" x14ac:dyDescent="0.3">
      <c r="B898" s="41" t="str">
        <f>IF(mb_auth_bas!B889=0,"",mb_auth_bas!B889)</f>
        <v/>
      </c>
    </row>
    <row r="899" spans="2:2" x14ac:dyDescent="0.3">
      <c r="B899" s="41" t="str">
        <f>IF(mb_auth_bas!B890=0,"",mb_auth_bas!B890)</f>
        <v/>
      </c>
    </row>
    <row r="900" spans="2:2" x14ac:dyDescent="0.3">
      <c r="B900" s="41" t="str">
        <f>IF(mb_auth_bas!B891=0,"",mb_auth_bas!B891)</f>
        <v/>
      </c>
    </row>
    <row r="901" spans="2:2" x14ac:dyDescent="0.3">
      <c r="B901" s="41" t="str">
        <f>IF(mb_auth_bas!B892=0,"",mb_auth_bas!B892)</f>
        <v/>
      </c>
    </row>
    <row r="902" spans="2:2" x14ac:dyDescent="0.3">
      <c r="B902" s="41" t="str">
        <f>IF(mb_auth_bas!B893=0,"",mb_auth_bas!B893)</f>
        <v/>
      </c>
    </row>
    <row r="903" spans="2:2" x14ac:dyDescent="0.3">
      <c r="B903" s="41" t="str">
        <f>IF(mb_auth_bas!B894=0,"",mb_auth_bas!B894)</f>
        <v/>
      </c>
    </row>
    <row r="904" spans="2:2" x14ac:dyDescent="0.3">
      <c r="B904" s="41" t="str">
        <f>IF(mb_auth_bas!B895=0,"",mb_auth_bas!B895)</f>
        <v/>
      </c>
    </row>
    <row r="905" spans="2:2" x14ac:dyDescent="0.3">
      <c r="B905" s="41" t="str">
        <f>IF(mb_auth_bas!B896=0,"",mb_auth_bas!B896)</f>
        <v/>
      </c>
    </row>
    <row r="906" spans="2:2" x14ac:dyDescent="0.3">
      <c r="B906" s="41" t="str">
        <f>IF(mb_auth_bas!B897=0,"",mb_auth_bas!B897)</f>
        <v/>
      </c>
    </row>
    <row r="907" spans="2:2" x14ac:dyDescent="0.3">
      <c r="B907" s="41" t="str">
        <f>IF(mb_auth_bas!B898=0,"",mb_auth_bas!B898)</f>
        <v/>
      </c>
    </row>
    <row r="908" spans="2:2" x14ac:dyDescent="0.3">
      <c r="B908" s="41" t="str">
        <f>IF(mb_auth_bas!B899=0,"",mb_auth_bas!B899)</f>
        <v/>
      </c>
    </row>
    <row r="909" spans="2:2" x14ac:dyDescent="0.3">
      <c r="B909" s="41" t="str">
        <f>IF(mb_auth_bas!B900=0,"",mb_auth_bas!B900)</f>
        <v/>
      </c>
    </row>
    <row r="910" spans="2:2" x14ac:dyDescent="0.3">
      <c r="B910" s="41" t="str">
        <f>IF(mb_auth_bas!B901=0,"",mb_auth_bas!B901)</f>
        <v/>
      </c>
    </row>
    <row r="911" spans="2:2" x14ac:dyDescent="0.3">
      <c r="B911" s="41" t="str">
        <f>IF(mb_auth_bas!B902=0,"",mb_auth_bas!B902)</f>
        <v/>
      </c>
    </row>
    <row r="912" spans="2:2" x14ac:dyDescent="0.3">
      <c r="B912" s="41" t="str">
        <f>IF(mb_auth_bas!B903=0,"",mb_auth_bas!B903)</f>
        <v/>
      </c>
    </row>
    <row r="913" spans="2:2" x14ac:dyDescent="0.3">
      <c r="B913" s="41" t="str">
        <f>IF(mb_auth_bas!B904=0,"",mb_auth_bas!B904)</f>
        <v/>
      </c>
    </row>
    <row r="914" spans="2:2" x14ac:dyDescent="0.3">
      <c r="B914" s="41" t="str">
        <f>IF(mb_auth_bas!B905=0,"",mb_auth_bas!B905)</f>
        <v/>
      </c>
    </row>
    <row r="915" spans="2:2" x14ac:dyDescent="0.3">
      <c r="B915" s="41" t="str">
        <f>IF(mb_auth_bas!B906=0,"",mb_auth_bas!B906)</f>
        <v/>
      </c>
    </row>
    <row r="916" spans="2:2" x14ac:dyDescent="0.3">
      <c r="B916" s="41" t="str">
        <f>IF(mb_auth_bas!B907=0,"",mb_auth_bas!B907)</f>
        <v/>
      </c>
    </row>
    <row r="917" spans="2:2" x14ac:dyDescent="0.3">
      <c r="B917" s="41" t="str">
        <f>IF(mb_auth_bas!B908=0,"",mb_auth_bas!B908)</f>
        <v/>
      </c>
    </row>
    <row r="918" spans="2:2" x14ac:dyDescent="0.3">
      <c r="B918" s="41" t="str">
        <f>IF(mb_auth_bas!B909=0,"",mb_auth_bas!B909)</f>
        <v/>
      </c>
    </row>
    <row r="919" spans="2:2" x14ac:dyDescent="0.3">
      <c r="B919" s="41" t="str">
        <f>IF(mb_auth_bas!B910=0,"",mb_auth_bas!B910)</f>
        <v/>
      </c>
    </row>
    <row r="920" spans="2:2" x14ac:dyDescent="0.3">
      <c r="B920" s="41" t="str">
        <f>IF(mb_auth_bas!B911=0,"",mb_auth_bas!B911)</f>
        <v/>
      </c>
    </row>
    <row r="921" spans="2:2" x14ac:dyDescent="0.3">
      <c r="B921" s="41" t="str">
        <f>IF(mb_auth_bas!B912=0,"",mb_auth_bas!B912)</f>
        <v/>
      </c>
    </row>
    <row r="922" spans="2:2" x14ac:dyDescent="0.3">
      <c r="B922" s="41" t="str">
        <f>IF(mb_auth_bas!B913=0,"",mb_auth_bas!B913)</f>
        <v/>
      </c>
    </row>
    <row r="923" spans="2:2" x14ac:dyDescent="0.3">
      <c r="B923" s="41" t="str">
        <f>IF(mb_auth_bas!B914=0,"",mb_auth_bas!B914)</f>
        <v/>
      </c>
    </row>
    <row r="924" spans="2:2" x14ac:dyDescent="0.3">
      <c r="B924" s="41" t="str">
        <f>IF(mb_auth_bas!B915=0,"",mb_auth_bas!B915)</f>
        <v/>
      </c>
    </row>
    <row r="925" spans="2:2" x14ac:dyDescent="0.3">
      <c r="B925" s="41" t="str">
        <f>IF(mb_auth_bas!B916=0,"",mb_auth_bas!B916)</f>
        <v/>
      </c>
    </row>
    <row r="926" spans="2:2" x14ac:dyDescent="0.3">
      <c r="B926" s="41" t="str">
        <f>IF(mb_auth_bas!B917=0,"",mb_auth_bas!B917)</f>
        <v/>
      </c>
    </row>
    <row r="927" spans="2:2" x14ac:dyDescent="0.3">
      <c r="B927" s="41" t="str">
        <f>IF(mb_auth_bas!B918=0,"",mb_auth_bas!B918)</f>
        <v/>
      </c>
    </row>
    <row r="928" spans="2:2" x14ac:dyDescent="0.3">
      <c r="B928" s="41" t="str">
        <f>IF(mb_auth_bas!B919=0,"",mb_auth_bas!B919)</f>
        <v/>
      </c>
    </row>
    <row r="929" spans="2:2" x14ac:dyDescent="0.3">
      <c r="B929" s="41" t="str">
        <f>IF(mb_auth_bas!B920=0,"",mb_auth_bas!B920)</f>
        <v/>
      </c>
    </row>
    <row r="930" spans="2:2" x14ac:dyDescent="0.3">
      <c r="B930" s="41" t="str">
        <f>IF(mb_auth_bas!B921=0,"",mb_auth_bas!B921)</f>
        <v/>
      </c>
    </row>
    <row r="931" spans="2:2" x14ac:dyDescent="0.3">
      <c r="B931" s="41" t="str">
        <f>IF(mb_auth_bas!B922=0,"",mb_auth_bas!B922)</f>
        <v/>
      </c>
    </row>
    <row r="932" spans="2:2" x14ac:dyDescent="0.3">
      <c r="B932" s="41" t="str">
        <f>IF(mb_auth_bas!B923=0,"",mb_auth_bas!B923)</f>
        <v/>
      </c>
    </row>
    <row r="933" spans="2:2" x14ac:dyDescent="0.3">
      <c r="B933" s="41" t="str">
        <f>IF(mb_auth_bas!B924=0,"",mb_auth_bas!B924)</f>
        <v/>
      </c>
    </row>
    <row r="934" spans="2:2" x14ac:dyDescent="0.3">
      <c r="B934" s="41" t="str">
        <f>IF(mb_auth_bas!B925=0,"",mb_auth_bas!B925)</f>
        <v/>
      </c>
    </row>
    <row r="935" spans="2:2" x14ac:dyDescent="0.3">
      <c r="B935" s="41" t="str">
        <f>IF(mb_auth_bas!B926=0,"",mb_auth_bas!B926)</f>
        <v/>
      </c>
    </row>
    <row r="936" spans="2:2" x14ac:dyDescent="0.3">
      <c r="B936" s="41" t="str">
        <f>IF(mb_auth_bas!B927=0,"",mb_auth_bas!B927)</f>
        <v/>
      </c>
    </row>
    <row r="937" spans="2:2" x14ac:dyDescent="0.3">
      <c r="B937" s="41" t="str">
        <f>IF(mb_auth_bas!B928=0,"",mb_auth_bas!B928)</f>
        <v/>
      </c>
    </row>
    <row r="938" spans="2:2" x14ac:dyDescent="0.3">
      <c r="B938" s="41" t="str">
        <f>IF(mb_auth_bas!B929=0,"",mb_auth_bas!B929)</f>
        <v/>
      </c>
    </row>
    <row r="939" spans="2:2" x14ac:dyDescent="0.3">
      <c r="B939" s="41" t="str">
        <f>IF(mb_auth_bas!B930=0,"",mb_auth_bas!B930)</f>
        <v/>
      </c>
    </row>
    <row r="940" spans="2:2" x14ac:dyDescent="0.3">
      <c r="B940" s="41" t="str">
        <f>IF(mb_auth_bas!B931=0,"",mb_auth_bas!B931)</f>
        <v/>
      </c>
    </row>
    <row r="941" spans="2:2" x14ac:dyDescent="0.3">
      <c r="B941" s="41" t="str">
        <f>IF(mb_auth_bas!B932=0,"",mb_auth_bas!B932)</f>
        <v/>
      </c>
    </row>
    <row r="942" spans="2:2" x14ac:dyDescent="0.3">
      <c r="B942" s="41" t="str">
        <f>IF(mb_auth_bas!B933=0,"",mb_auth_bas!B933)</f>
        <v/>
      </c>
    </row>
    <row r="943" spans="2:2" x14ac:dyDescent="0.3">
      <c r="B943" s="41" t="str">
        <f>IF(mb_auth_bas!B934=0,"",mb_auth_bas!B934)</f>
        <v/>
      </c>
    </row>
    <row r="944" spans="2:2" x14ac:dyDescent="0.3">
      <c r="B944" s="41" t="str">
        <f>IF(mb_auth_bas!B935=0,"",mb_auth_bas!B935)</f>
        <v/>
      </c>
    </row>
    <row r="945" spans="2:2" x14ac:dyDescent="0.3">
      <c r="B945" s="41" t="str">
        <f>IF(mb_auth_bas!B936=0,"",mb_auth_bas!B936)</f>
        <v/>
      </c>
    </row>
    <row r="946" spans="2:2" x14ac:dyDescent="0.3">
      <c r="B946" s="41" t="str">
        <f>IF(mb_auth_bas!B937=0,"",mb_auth_bas!B937)</f>
        <v/>
      </c>
    </row>
    <row r="947" spans="2:2" x14ac:dyDescent="0.3">
      <c r="B947" s="41" t="str">
        <f>IF(mb_auth_bas!B938=0,"",mb_auth_bas!B938)</f>
        <v/>
      </c>
    </row>
    <row r="948" spans="2:2" x14ac:dyDescent="0.3">
      <c r="B948" s="41" t="str">
        <f>IF(mb_auth_bas!B939=0,"",mb_auth_bas!B939)</f>
        <v/>
      </c>
    </row>
    <row r="949" spans="2:2" x14ac:dyDescent="0.3">
      <c r="B949" s="41" t="str">
        <f>IF(mb_auth_bas!B940=0,"",mb_auth_bas!B940)</f>
        <v/>
      </c>
    </row>
    <row r="950" spans="2:2" x14ac:dyDescent="0.3">
      <c r="B950" s="41" t="str">
        <f>IF(mb_auth_bas!B941=0,"",mb_auth_bas!B941)</f>
        <v/>
      </c>
    </row>
    <row r="951" spans="2:2" x14ac:dyDescent="0.3">
      <c r="B951" s="41" t="str">
        <f>IF(mb_auth_bas!B942=0,"",mb_auth_bas!B942)</f>
        <v/>
      </c>
    </row>
    <row r="952" spans="2:2" x14ac:dyDescent="0.3">
      <c r="B952" s="41" t="str">
        <f>IF(mb_auth_bas!B943=0,"",mb_auth_bas!B943)</f>
        <v/>
      </c>
    </row>
    <row r="953" spans="2:2" x14ac:dyDescent="0.3">
      <c r="B953" s="41" t="str">
        <f>IF(mb_auth_bas!B944=0,"",mb_auth_bas!B944)</f>
        <v/>
      </c>
    </row>
    <row r="954" spans="2:2" x14ac:dyDescent="0.3">
      <c r="B954" s="41" t="str">
        <f>IF(mb_auth_bas!B945=0,"",mb_auth_bas!B945)</f>
        <v/>
      </c>
    </row>
    <row r="955" spans="2:2" x14ac:dyDescent="0.3">
      <c r="B955" s="41" t="str">
        <f>IF(mb_auth_bas!B946=0,"",mb_auth_bas!B946)</f>
        <v/>
      </c>
    </row>
    <row r="956" spans="2:2" x14ac:dyDescent="0.3">
      <c r="B956" s="41" t="str">
        <f>IF(mb_auth_bas!B947=0,"",mb_auth_bas!B947)</f>
        <v/>
      </c>
    </row>
    <row r="957" spans="2:2" x14ac:dyDescent="0.3">
      <c r="B957" s="41" t="str">
        <f>IF(mb_auth_bas!B948=0,"",mb_auth_bas!B948)</f>
        <v/>
      </c>
    </row>
    <row r="958" spans="2:2" x14ac:dyDescent="0.3">
      <c r="B958" s="41" t="str">
        <f>IF(mb_auth_bas!B949=0,"",mb_auth_bas!B949)</f>
        <v/>
      </c>
    </row>
    <row r="959" spans="2:2" x14ac:dyDescent="0.3">
      <c r="B959" s="41" t="str">
        <f>IF(mb_auth_bas!B950=0,"",mb_auth_bas!B950)</f>
        <v/>
      </c>
    </row>
    <row r="960" spans="2:2" x14ac:dyDescent="0.3">
      <c r="B960" s="41" t="str">
        <f>IF(mb_auth_bas!B951=0,"",mb_auth_bas!B951)</f>
        <v/>
      </c>
    </row>
    <row r="961" spans="2:2" x14ac:dyDescent="0.3">
      <c r="B961" s="41" t="str">
        <f>IF(mb_auth_bas!B952=0,"",mb_auth_bas!B952)</f>
        <v/>
      </c>
    </row>
    <row r="962" spans="2:2" x14ac:dyDescent="0.3">
      <c r="B962" s="41" t="str">
        <f>IF(mb_auth_bas!B953=0,"",mb_auth_bas!B953)</f>
        <v/>
      </c>
    </row>
    <row r="963" spans="2:2" x14ac:dyDescent="0.3">
      <c r="B963" s="41" t="str">
        <f>IF(mb_auth_bas!B954=0,"",mb_auth_bas!B954)</f>
        <v/>
      </c>
    </row>
    <row r="964" spans="2:2" x14ac:dyDescent="0.3">
      <c r="B964" s="41" t="str">
        <f>IF(mb_auth_bas!B955=0,"",mb_auth_bas!B955)</f>
        <v/>
      </c>
    </row>
    <row r="965" spans="2:2" x14ac:dyDescent="0.3">
      <c r="B965" s="41" t="str">
        <f>IF(mb_auth_bas!B956=0,"",mb_auth_bas!B956)</f>
        <v/>
      </c>
    </row>
    <row r="966" spans="2:2" x14ac:dyDescent="0.3">
      <c r="B966" s="41" t="str">
        <f>IF(mb_auth_bas!B957=0,"",mb_auth_bas!B957)</f>
        <v/>
      </c>
    </row>
    <row r="967" spans="2:2" x14ac:dyDescent="0.3">
      <c r="B967" s="41" t="str">
        <f>IF(mb_auth_bas!B958=0,"",mb_auth_bas!B958)</f>
        <v/>
      </c>
    </row>
    <row r="968" spans="2:2" x14ac:dyDescent="0.3">
      <c r="B968" s="41" t="str">
        <f>IF(mb_auth_bas!B959=0,"",mb_auth_bas!B959)</f>
        <v/>
      </c>
    </row>
    <row r="969" spans="2:2" x14ac:dyDescent="0.3">
      <c r="B969" s="41" t="str">
        <f>IF(mb_auth_bas!B960=0,"",mb_auth_bas!B960)</f>
        <v/>
      </c>
    </row>
    <row r="970" spans="2:2" x14ac:dyDescent="0.3">
      <c r="B970" s="41" t="str">
        <f>IF(mb_auth_bas!B961=0,"",mb_auth_bas!B961)</f>
        <v/>
      </c>
    </row>
    <row r="971" spans="2:2" x14ac:dyDescent="0.3">
      <c r="B971" s="41" t="str">
        <f>IF(mb_auth_bas!B962=0,"",mb_auth_bas!B962)</f>
        <v/>
      </c>
    </row>
    <row r="972" spans="2:2" x14ac:dyDescent="0.3">
      <c r="B972" s="41" t="str">
        <f>IF(mb_auth_bas!B963=0,"",mb_auth_bas!B963)</f>
        <v/>
      </c>
    </row>
    <row r="973" spans="2:2" x14ac:dyDescent="0.3">
      <c r="B973" s="41" t="str">
        <f>IF(mb_auth_bas!B964=0,"",mb_auth_bas!B964)</f>
        <v/>
      </c>
    </row>
    <row r="974" spans="2:2" x14ac:dyDescent="0.3">
      <c r="B974" s="41" t="str">
        <f>IF(mb_auth_bas!B965=0,"",mb_auth_bas!B965)</f>
        <v/>
      </c>
    </row>
    <row r="975" spans="2:2" x14ac:dyDescent="0.3">
      <c r="B975" s="41" t="str">
        <f>IF(mb_auth_bas!B966=0,"",mb_auth_bas!B966)</f>
        <v/>
      </c>
    </row>
    <row r="976" spans="2:2" x14ac:dyDescent="0.3">
      <c r="B976" s="41" t="str">
        <f>IF(mb_auth_bas!B967=0,"",mb_auth_bas!B967)</f>
        <v/>
      </c>
    </row>
    <row r="977" spans="2:2" x14ac:dyDescent="0.3">
      <c r="B977" s="41" t="str">
        <f>IF(mb_auth_bas!B968=0,"",mb_auth_bas!B968)</f>
        <v/>
      </c>
    </row>
    <row r="978" spans="2:2" x14ac:dyDescent="0.3">
      <c r="B978" s="41" t="str">
        <f>IF(mb_auth_bas!B969=0,"",mb_auth_bas!B969)</f>
        <v/>
      </c>
    </row>
    <row r="979" spans="2:2" x14ac:dyDescent="0.3">
      <c r="B979" s="41" t="str">
        <f>IF(mb_auth_bas!B970=0,"",mb_auth_bas!B970)</f>
        <v/>
      </c>
    </row>
    <row r="980" spans="2:2" x14ac:dyDescent="0.3">
      <c r="B980" s="41" t="str">
        <f>IF(mb_auth_bas!B971=0,"",mb_auth_bas!B971)</f>
        <v/>
      </c>
    </row>
    <row r="981" spans="2:2" x14ac:dyDescent="0.3">
      <c r="B981" s="41" t="str">
        <f>IF(mb_auth_bas!B972=0,"",mb_auth_bas!B972)</f>
        <v/>
      </c>
    </row>
    <row r="982" spans="2:2" x14ac:dyDescent="0.3">
      <c r="B982" s="41" t="str">
        <f>IF(mb_auth_bas!B973=0,"",mb_auth_bas!B973)</f>
        <v/>
      </c>
    </row>
    <row r="983" spans="2:2" x14ac:dyDescent="0.3">
      <c r="B983" s="41" t="str">
        <f>IF(mb_auth_bas!B974=0,"",mb_auth_bas!B974)</f>
        <v/>
      </c>
    </row>
    <row r="984" spans="2:2" x14ac:dyDescent="0.3">
      <c r="B984" s="41" t="str">
        <f>IF(mb_auth_bas!B975=0,"",mb_auth_bas!B975)</f>
        <v/>
      </c>
    </row>
    <row r="985" spans="2:2" x14ac:dyDescent="0.3">
      <c r="B985" s="41" t="str">
        <f>IF(mb_auth_bas!B976=0,"",mb_auth_bas!B976)</f>
        <v/>
      </c>
    </row>
    <row r="986" spans="2:2" x14ac:dyDescent="0.3">
      <c r="B986" s="41" t="str">
        <f>IF(mb_auth_bas!B977=0,"",mb_auth_bas!B977)</f>
        <v/>
      </c>
    </row>
    <row r="987" spans="2:2" x14ac:dyDescent="0.3">
      <c r="B987" s="41" t="str">
        <f>IF(mb_auth_bas!B978=0,"",mb_auth_bas!B978)</f>
        <v/>
      </c>
    </row>
    <row r="988" spans="2:2" x14ac:dyDescent="0.3">
      <c r="B988" s="41" t="str">
        <f>IF(mb_auth_bas!B979=0,"",mb_auth_bas!B979)</f>
        <v/>
      </c>
    </row>
    <row r="989" spans="2:2" x14ac:dyDescent="0.3">
      <c r="B989" s="41" t="str">
        <f>IF(mb_auth_bas!B980=0,"",mb_auth_bas!B980)</f>
        <v/>
      </c>
    </row>
    <row r="990" spans="2:2" x14ac:dyDescent="0.3">
      <c r="B990" s="41" t="str">
        <f>IF(mb_auth_bas!B981=0,"",mb_auth_bas!B981)</f>
        <v/>
      </c>
    </row>
    <row r="991" spans="2:2" x14ac:dyDescent="0.3">
      <c r="B991" s="41" t="str">
        <f>IF(mb_auth_bas!B982=0,"",mb_auth_bas!B982)</f>
        <v/>
      </c>
    </row>
    <row r="992" spans="2:2" x14ac:dyDescent="0.3">
      <c r="B992" s="41" t="str">
        <f>IF(mb_auth_bas!B983=0,"",mb_auth_bas!B983)</f>
        <v/>
      </c>
    </row>
    <row r="993" spans="2:2" x14ac:dyDescent="0.3">
      <c r="B993" s="41" t="str">
        <f>IF(mb_auth_bas!B984=0,"",mb_auth_bas!B984)</f>
        <v/>
      </c>
    </row>
    <row r="994" spans="2:2" x14ac:dyDescent="0.3">
      <c r="B994" s="41" t="str">
        <f>IF(mb_auth_bas!B985=0,"",mb_auth_bas!B985)</f>
        <v/>
      </c>
    </row>
    <row r="995" spans="2:2" x14ac:dyDescent="0.3">
      <c r="B995" s="41" t="str">
        <f>IF(mb_auth_bas!B986=0,"",mb_auth_bas!B986)</f>
        <v/>
      </c>
    </row>
    <row r="996" spans="2:2" x14ac:dyDescent="0.3">
      <c r="B996" s="41" t="str">
        <f>IF(mb_auth_bas!B987=0,"",mb_auth_bas!B987)</f>
        <v/>
      </c>
    </row>
    <row r="997" spans="2:2" x14ac:dyDescent="0.3">
      <c r="B997" s="41" t="str">
        <f>IF(mb_auth_bas!B988=0,"",mb_auth_bas!B988)</f>
        <v/>
      </c>
    </row>
    <row r="998" spans="2:2" x14ac:dyDescent="0.3">
      <c r="B998" s="41" t="str">
        <f>IF(mb_auth_bas!B989=0,"",mb_auth_bas!B989)</f>
        <v/>
      </c>
    </row>
    <row r="999" spans="2:2" x14ac:dyDescent="0.3">
      <c r="B999" s="41" t="str">
        <f>IF(mb_auth_bas!B990=0,"",mb_auth_bas!B990)</f>
        <v/>
      </c>
    </row>
    <row r="1000" spans="2:2" x14ac:dyDescent="0.3">
      <c r="B1000" s="41" t="str">
        <f>IF(mb_auth_bas!B991=0,"",mb_auth_bas!B991)</f>
        <v/>
      </c>
    </row>
    <row r="1001" spans="2:2" x14ac:dyDescent="0.3">
      <c r="B1001" s="41" t="str">
        <f>IF(mb_auth_bas!B992=0,"",mb_auth_bas!B992)</f>
        <v/>
      </c>
    </row>
    <row r="1002" spans="2:2" x14ac:dyDescent="0.3">
      <c r="B1002" s="41" t="str">
        <f>IF(mb_auth_bas!B993=0,"",mb_auth_bas!B993)</f>
        <v/>
      </c>
    </row>
    <row r="1003" spans="2:2" x14ac:dyDescent="0.3">
      <c r="B1003" s="41" t="str">
        <f>IF(mb_auth_bas!B994=0,"",mb_auth_bas!B994)</f>
        <v/>
      </c>
    </row>
    <row r="1004" spans="2:2" x14ac:dyDescent="0.3">
      <c r="B1004" s="41" t="str">
        <f>IF(mb_auth_bas!B995=0,"",mb_auth_bas!B995)</f>
        <v/>
      </c>
    </row>
    <row r="1005" spans="2:2" x14ac:dyDescent="0.3">
      <c r="B1005" s="41" t="str">
        <f>IF(mb_auth_bas!B996=0,"",mb_auth_bas!B996)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G5" sqref="G5"/>
    </sheetView>
  </sheetViews>
  <sheetFormatPr defaultRowHeight="16.5" x14ac:dyDescent="0.3"/>
  <cols>
    <col min="1" max="1" width="4" bestFit="1" customWidth="1"/>
    <col min="2" max="2" width="24.25" bestFit="1" customWidth="1"/>
    <col min="3" max="3" width="6.5" bestFit="1" customWidth="1"/>
    <col min="4" max="4" width="7" bestFit="1" customWidth="1"/>
    <col min="5" max="5" width="13" bestFit="1" customWidth="1"/>
    <col min="6" max="6" width="22.875" bestFit="1" customWidth="1"/>
    <col min="7" max="7" width="24.125" bestFit="1" customWidth="1"/>
    <col min="8" max="8" width="23.625" bestFit="1" customWidth="1"/>
    <col min="9" max="9" width="22.25" bestFit="1" customWidth="1"/>
    <col min="10" max="10" width="23.375" customWidth="1"/>
  </cols>
  <sheetData>
    <row r="1" spans="1:11" x14ac:dyDescent="0.3">
      <c r="A1" s="2" t="s">
        <v>15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43"/>
      <c r="K1" s="7" t="str">
        <f>CHAR(10)&amp;CHAR(13)&amp;CONCATENATE(K2,K3,K4,K5,K6,K7,K8,K9,K10)</f>
        <v xml:space="preserve">
_x000D_    SELECT 'menu.home' AS menu_id, SYSDATE() AS created_at, SYSDATE() AS updated_at, 'SYSTEM' AS creator_id, 'SYSTEM' AS updator_id, 1 AS menu_seq, FALSE as is_del, FALSE as is_lock, 'HOME' AS menu_nm, 'menu.home' AS msg_id, '/form/home' AS svc_url, '/form/home' AS view_url, '홈화면' AS DESCRIPTION FROM DUAL
  UNION ALL SELECT 'menu.basMgt.codeMgt' AS menu_id, SYSDATE() AS created_at, SYSDATE() AS updated_at, 'SYSTEM' AS creator_id, 'SYSTEM' AS updator_id, 2 AS menu_seq, FALSE as is_del, FALSE as is_lock, '공통코드관리' AS menu_nm, 'menu.basMgt.codeMgt' AS msg_id, '/form/basMgt/codeMgt' AS svc_url, '/form/basMgt/codeMgt' AS view_url, '기본관리/공통코드관리' AS DESCRIPTION FROM DUAL
  UNION ALL SELECT 'menu.operMgt.altBoard' AS menu_id, SYSDATE() AS created_at, SYSDATE() AS updated_at, 'SYSTEM' AS creator_id, 'SYSTEM' AS updator_id, 3 AS menu_seq, FALSE as is_del, FALSE as is_lock, '알림게시판' AS menu_nm, 'menu.operMgt.altBoard' AS msg_id, '/form/operMgt/altBoard' AS svc_url, '/form/operMgt/altBoard' AS view_url, '운영관리/알림게시판' AS DESCRIPTION FROM DUAL
  UNION ALL SELECT 'menu.operMgt.roleMgt' AS menu_id, SYSDATE() AS created_at, SYSDATE() AS updated_at, 'SYSTEM' AS creator_id, 'SYSTEM' AS updator_id, 4 AS menu_seq, FALSE as is_del, FALSE as is_lock, '권한그룹관리' AS menu_nm, 'menu.operMgt.roleMgt' AS msg_id, '/form/operMgt/roleMgt' AS svc_url, '/form/operMgt/roleMgt' AS view_url, '권한그룹관리' AS DESCRIPTION FROM DUAL
  UNION ALL SELECT 'menu.operMgt.menuMgt' AS menu_id, SYSDATE() AS created_at, SYSDATE() AS updated_at, 'SYSTEM' AS creator_id, 'SYSTEM' AS updator_id, 5 AS menu_seq, FALSE as is_del, FALSE as is_lock, '메뉴관리' AS menu_nm, 'menu.operMgt.menuMgt' AS msg_id, '/form/operMgt/menuMgt' AS svc_url, '/form/operMgt/menuMgt' AS view_url, '메뉴관리(권한별)' AS DESCRIPTION FROM DUAL
  UNION ALL SELECT 'menu.sysLog.sysCtrl' AS menu_id, SYSDATE() AS created_at, SYSDATE() AS updated_at, 'SYSTEM' AS creator_id, 'SYSTEM' AS updator_id, 6 AS menu_seq, FALSE as is_del, FALSE as is_lock, '서버조회' AS menu_nm, 'menu.sysLog.sysCtrl' AS msg_id, '/form/sysLog/sysCtrl' AS svc_url, '/form/sysLog/sysCtrl' AS view_url, '시스템로그/서버조회' AS DESCRIPTION FROM DUAL
</v>
      </c>
    </row>
    <row r="2" spans="1:11" x14ac:dyDescent="0.3">
      <c r="A2" s="4">
        <v>1</v>
      </c>
      <c r="B2" s="4" t="s">
        <v>178</v>
      </c>
      <c r="C2" s="4" t="b">
        <v>0</v>
      </c>
      <c r="D2" s="4" t="b">
        <v>0</v>
      </c>
      <c r="E2" s="4" t="s">
        <v>82</v>
      </c>
      <c r="F2" s="2" t="str">
        <f>IF(B2="","",B2)</f>
        <v>menu.home</v>
      </c>
      <c r="G2" s="4" t="s">
        <v>85</v>
      </c>
      <c r="H2" s="2" t="str">
        <f>IF(G2="","",G2)</f>
        <v>/form/home</v>
      </c>
      <c r="I2" s="4" t="s">
        <v>86</v>
      </c>
      <c r="J2" s="2" t="str">
        <f>IF(A2="","","SELECT '"&amp;B2&amp;"' AS "&amp;B$1&amp;", SYSDATE() AS created_at, SYSDATE() AS updated_at, 'SYSTEM' AS creator_id, 'SYSTEM' AS updator_id, "&amp;A2&amp;" AS menu_seq, FALSE as is_del, FALSE as is_lock, '"&amp;E2&amp;"' AS "&amp;E$1&amp;", '"&amp;F2&amp;"' AS "&amp;F$1&amp;", '"&amp;G2&amp;"' AS "&amp;G$1&amp;", '"&amp;H2&amp;"' AS "&amp;H$1&amp;", '"&amp;I2&amp;"' AS "&amp;I$1&amp;" FROM DUAL
")</f>
        <v xml:space="preserve">SELECT 'menu.home' AS menu_id, SYSDATE() AS created_at, SYSDATE() AS updated_at, 'SYSTEM' AS creator_id, 'SYSTEM' AS updator_id, 1 AS menu_seq, FALSE as is_del, FALSE as is_lock, 'HOME' AS menu_nm, 'menu.home' AS msg_id, '/form/home' AS svc_url, '/form/home' AS view_url, '홈화면' AS DESCRIPTION FROM DUAL
</v>
      </c>
      <c r="K2" s="2" t="str">
        <f>IF(J2="","",IF(J1="","    "&amp;J2,"  UNION ALL " &amp; J2))</f>
        <v xml:space="preserve">    SELECT 'menu.home' AS menu_id, SYSDATE() AS created_at, SYSDATE() AS updated_at, 'SYSTEM' AS creator_id, 'SYSTEM' AS updator_id, 1 AS menu_seq, FALSE as is_del, FALSE as is_lock, 'HOME' AS menu_nm, 'menu.home' AS msg_id, '/form/home' AS svc_url, '/form/home' AS view_url, '홈화면' AS DESCRIPTION FROM DUAL
</v>
      </c>
    </row>
    <row r="3" spans="1:11" x14ac:dyDescent="0.3">
      <c r="A3" s="4">
        <v>2</v>
      </c>
      <c r="B3" s="4" t="s">
        <v>179</v>
      </c>
      <c r="C3" s="4" t="b">
        <v>0</v>
      </c>
      <c r="D3" s="4" t="b">
        <v>0</v>
      </c>
      <c r="E3" s="4" t="s">
        <v>47</v>
      </c>
      <c r="F3" s="2" t="str">
        <f t="shared" ref="F3:F41" si="0">IF(B3="","",B3)</f>
        <v>menu.basMgt.codeMgt</v>
      </c>
      <c r="G3" s="4" t="s">
        <v>3</v>
      </c>
      <c r="H3" s="2" t="str">
        <f t="shared" ref="H3:H41" si="1">IF(G3="","",G3)</f>
        <v>/form/basMgt/codeMgt</v>
      </c>
      <c r="I3" s="4" t="s">
        <v>48</v>
      </c>
      <c r="J3" s="2" t="str">
        <f t="shared" ref="J3:J41" si="2">IF(A3="","","SELECT '"&amp;B3&amp;"' AS "&amp;B$1&amp;", SYSDATE() AS created_at, SYSDATE() AS updated_at, 'SYSTEM' AS creator_id, 'SYSTEM' AS updator_id, "&amp;A3&amp;" AS menu_seq, FALSE as is_del, FALSE as is_lock, '"&amp;E3&amp;"' AS "&amp;E$1&amp;", '"&amp;F3&amp;"' AS "&amp;F$1&amp;", '"&amp;G3&amp;"' AS "&amp;G$1&amp;", '"&amp;H3&amp;"' AS "&amp;H$1&amp;", '"&amp;I3&amp;"' AS "&amp;I$1&amp;" FROM DUAL
")</f>
        <v xml:space="preserve">SELECT 'menu.basMgt.codeMgt' AS menu_id, SYSDATE() AS created_at, SYSDATE() AS updated_at, 'SYSTEM' AS creator_id, 'SYSTEM' AS updator_id, 2 AS menu_seq, FALSE as is_del, FALSE as is_lock, '공통코드관리' AS menu_nm, 'menu.basMgt.codeMgt' AS msg_id, '/form/basMgt/codeMgt' AS svc_url, '/form/basMgt/codeMgt' AS view_url, '기본관리/공통코드관리' AS DESCRIPTION FROM DUAL
</v>
      </c>
      <c r="K3" s="2" t="str">
        <f t="shared" ref="K3:K41" si="3">IF(J3="","",IF(J2="","    "&amp;J3,"  UNION ALL " &amp; J3))</f>
        <v xml:space="preserve">  UNION ALL SELECT 'menu.basMgt.codeMgt' AS menu_id, SYSDATE() AS created_at, SYSDATE() AS updated_at, 'SYSTEM' AS creator_id, 'SYSTEM' AS updator_id, 2 AS menu_seq, FALSE as is_del, FALSE as is_lock, '공통코드관리' AS menu_nm, 'menu.basMgt.codeMgt' AS msg_id, '/form/basMgt/codeMgt' AS svc_url, '/form/basMgt/codeMgt' AS view_url, '기본관리/공통코드관리' AS DESCRIPTION FROM DUAL
</v>
      </c>
    </row>
    <row r="4" spans="1:11" x14ac:dyDescent="0.3">
      <c r="A4" s="4">
        <v>3</v>
      </c>
      <c r="B4" s="4" t="s">
        <v>180</v>
      </c>
      <c r="C4" s="4" t="b">
        <v>0</v>
      </c>
      <c r="D4" s="4" t="b">
        <v>0</v>
      </c>
      <c r="E4" s="4" t="s">
        <v>49</v>
      </c>
      <c r="F4" s="2" t="str">
        <f t="shared" si="0"/>
        <v>menu.operMgt.altBoard</v>
      </c>
      <c r="G4" s="4" t="s">
        <v>281</v>
      </c>
      <c r="H4" s="2" t="str">
        <f t="shared" si="1"/>
        <v>/form/operMgt/altBoard</v>
      </c>
      <c r="I4" s="4" t="s">
        <v>51</v>
      </c>
      <c r="J4" s="2" t="str">
        <f t="shared" si="2"/>
        <v xml:space="preserve">SELECT 'menu.operMgt.altBoard' AS menu_id, SYSDATE() AS created_at, SYSDATE() AS updated_at, 'SYSTEM' AS creator_id, 'SYSTEM' AS updator_id, 3 AS menu_seq, FALSE as is_del, FALSE as is_lock, '알림게시판' AS menu_nm, 'menu.operMgt.altBoard' AS msg_id, '/form/operMgt/altBoard' AS svc_url, '/form/operMgt/altBoard' AS view_url, '운영관리/알림게시판' AS DESCRIPTION FROM DUAL
</v>
      </c>
      <c r="K4" s="2" t="str">
        <f t="shared" si="3"/>
        <v xml:space="preserve">  UNION ALL SELECT 'menu.operMgt.altBoard' AS menu_id, SYSDATE() AS created_at, SYSDATE() AS updated_at, 'SYSTEM' AS creator_id, 'SYSTEM' AS updator_id, 3 AS menu_seq, FALSE as is_del, FALSE as is_lock, '알림게시판' AS menu_nm, 'menu.operMgt.altBoard' AS msg_id, '/form/operMgt/altBoard' AS svc_url, '/form/operMgt/altBoard' AS view_url, '운영관리/알림게시판' AS DESCRIPTION FROM DUAL
</v>
      </c>
    </row>
    <row r="5" spans="1:11" x14ac:dyDescent="0.3">
      <c r="A5" s="4">
        <v>4</v>
      </c>
      <c r="B5" s="4" t="s">
        <v>181</v>
      </c>
      <c r="C5" s="4" t="b">
        <v>0</v>
      </c>
      <c r="D5" s="4" t="b">
        <v>0</v>
      </c>
      <c r="E5" s="4" t="s">
        <v>65</v>
      </c>
      <c r="F5" s="2" t="str">
        <f t="shared" si="0"/>
        <v>menu.operMgt.roleMgt</v>
      </c>
      <c r="G5" s="4" t="s">
        <v>69</v>
      </c>
      <c r="H5" s="2" t="str">
        <f t="shared" si="1"/>
        <v>/form/operMgt/roleMgt</v>
      </c>
      <c r="I5" s="4" t="s">
        <v>65</v>
      </c>
      <c r="J5" s="2" t="str">
        <f t="shared" si="2"/>
        <v xml:space="preserve">SELECT 'menu.operMgt.roleMgt' AS menu_id, SYSDATE() AS created_at, SYSDATE() AS updated_at, 'SYSTEM' AS creator_id, 'SYSTEM' AS updator_id, 4 AS menu_seq, FALSE as is_del, FALSE as is_lock, '권한그룹관리' AS menu_nm, 'menu.operMgt.roleMgt' AS msg_id, '/form/operMgt/roleMgt' AS svc_url, '/form/operMgt/roleMgt' AS view_url, '권한그룹관리' AS DESCRIPTION FROM DUAL
</v>
      </c>
      <c r="K5" s="2" t="str">
        <f t="shared" si="3"/>
        <v xml:space="preserve">  UNION ALL SELECT 'menu.operMgt.roleMgt' AS menu_id, SYSDATE() AS created_at, SYSDATE() AS updated_at, 'SYSTEM' AS creator_id, 'SYSTEM' AS updator_id, 4 AS menu_seq, FALSE as is_del, FALSE as is_lock, '권한그룹관리' AS menu_nm, 'menu.operMgt.roleMgt' AS msg_id, '/form/operMgt/roleMgt' AS svc_url, '/form/operMgt/roleMgt' AS view_url, '권한그룹관리' AS DESCRIPTION FROM DUAL
</v>
      </c>
    </row>
    <row r="6" spans="1:11" x14ac:dyDescent="0.3">
      <c r="A6" s="4">
        <v>5</v>
      </c>
      <c r="B6" s="44" t="s">
        <v>182</v>
      </c>
      <c r="C6" s="44" t="b">
        <v>0</v>
      </c>
      <c r="D6" s="44" t="b">
        <v>0</v>
      </c>
      <c r="E6" s="44" t="s">
        <v>66</v>
      </c>
      <c r="F6" s="2" t="str">
        <f t="shared" si="0"/>
        <v>menu.operMgt.menuMgt</v>
      </c>
      <c r="G6" s="44" t="s">
        <v>70</v>
      </c>
      <c r="H6" s="2" t="str">
        <f t="shared" si="1"/>
        <v>/form/operMgt/menuMgt</v>
      </c>
      <c r="I6" s="44" t="s">
        <v>71</v>
      </c>
      <c r="J6" s="2" t="str">
        <f t="shared" si="2"/>
        <v xml:space="preserve">SELECT 'menu.operMgt.menuMgt' AS menu_id, SYSDATE() AS created_at, SYSDATE() AS updated_at, 'SYSTEM' AS creator_id, 'SYSTEM' AS updator_id, 5 AS menu_seq, FALSE as is_del, FALSE as is_lock, '메뉴관리' AS menu_nm, 'menu.operMgt.menuMgt' AS msg_id, '/form/operMgt/menuMgt' AS svc_url, '/form/operMgt/menuMgt' AS view_url, '메뉴관리(권한별)' AS DESCRIPTION FROM DUAL
</v>
      </c>
      <c r="K6" s="2" t="str">
        <f t="shared" si="3"/>
        <v xml:space="preserve">  UNION ALL SELECT 'menu.operMgt.menuMgt' AS menu_id, SYSDATE() AS created_at, SYSDATE() AS updated_at, 'SYSTEM' AS creator_id, 'SYSTEM' AS updator_id, 5 AS menu_seq, FALSE as is_del, FALSE as is_lock, '메뉴관리' AS menu_nm, 'menu.operMgt.menuMgt' AS msg_id, '/form/operMgt/menuMgt' AS svc_url, '/form/operMgt/menuMgt' AS view_url, '메뉴관리(권한별)' AS DESCRIPTION FROM DUAL
</v>
      </c>
    </row>
    <row r="7" spans="1:11" x14ac:dyDescent="0.3">
      <c r="A7" s="4">
        <v>6</v>
      </c>
      <c r="B7" s="4" t="s">
        <v>183</v>
      </c>
      <c r="C7" s="4" t="b">
        <v>0</v>
      </c>
      <c r="D7" s="4" t="b">
        <v>0</v>
      </c>
      <c r="E7" s="4" t="s">
        <v>52</v>
      </c>
      <c r="F7" s="2" t="str">
        <f t="shared" si="0"/>
        <v>menu.sysLog.sysCtrl</v>
      </c>
      <c r="G7" s="4" t="s">
        <v>11</v>
      </c>
      <c r="H7" s="2" t="str">
        <f t="shared" si="1"/>
        <v>/form/sysLog/sysCtrl</v>
      </c>
      <c r="I7" s="4" t="s">
        <v>54</v>
      </c>
      <c r="J7" s="2" t="str">
        <f t="shared" si="2"/>
        <v xml:space="preserve">SELECT 'menu.sysLog.sysCtrl' AS menu_id, SYSDATE() AS created_at, SYSDATE() AS updated_at, 'SYSTEM' AS creator_id, 'SYSTEM' AS updator_id, 6 AS menu_seq, FALSE as is_del, FALSE as is_lock, '서버조회' AS menu_nm, 'menu.sysLog.sysCtrl' AS msg_id, '/form/sysLog/sysCtrl' AS svc_url, '/form/sysLog/sysCtrl' AS view_url, '시스템로그/서버조회' AS DESCRIPTION FROM DUAL
</v>
      </c>
      <c r="K7" s="2" t="str">
        <f t="shared" si="3"/>
        <v xml:space="preserve">  UNION ALL SELECT 'menu.sysLog.sysCtrl' AS menu_id, SYSDATE() AS created_at, SYSDATE() AS updated_at, 'SYSTEM' AS creator_id, 'SYSTEM' AS updator_id, 6 AS menu_seq, FALSE as is_del, FALSE as is_lock, '서버조회' AS menu_nm, 'menu.sysLog.sysCtrl' AS msg_id, '/form/sysLog/sysCtrl' AS svc_url, '/form/sysLog/sysCtrl' AS view_url, '시스템로그/서버조회' AS DESCRIPTION FROM DUAL
</v>
      </c>
    </row>
    <row r="8" spans="1:11" x14ac:dyDescent="0.3">
      <c r="A8" s="4"/>
      <c r="B8" s="4"/>
      <c r="C8" s="4"/>
      <c r="D8" s="4"/>
      <c r="E8" s="4"/>
      <c r="F8" s="2" t="str">
        <f t="shared" si="0"/>
        <v/>
      </c>
      <c r="G8" s="4"/>
      <c r="H8" s="2" t="str">
        <f t="shared" si="1"/>
        <v/>
      </c>
      <c r="I8" s="4"/>
      <c r="J8" s="2" t="str">
        <f t="shared" si="2"/>
        <v/>
      </c>
      <c r="K8" s="2" t="str">
        <f t="shared" si="3"/>
        <v/>
      </c>
    </row>
    <row r="9" spans="1:11" x14ac:dyDescent="0.3">
      <c r="A9" s="4"/>
      <c r="B9" s="4"/>
      <c r="C9" s="4"/>
      <c r="D9" s="4"/>
      <c r="E9" s="4"/>
      <c r="F9" s="2" t="str">
        <f t="shared" si="0"/>
        <v/>
      </c>
      <c r="G9" s="4"/>
      <c r="H9" s="2" t="str">
        <f t="shared" si="1"/>
        <v/>
      </c>
      <c r="I9" s="4"/>
      <c r="J9" s="2" t="str">
        <f t="shared" si="2"/>
        <v/>
      </c>
      <c r="K9" s="2" t="str">
        <f t="shared" si="3"/>
        <v/>
      </c>
    </row>
    <row r="10" spans="1:11" x14ac:dyDescent="0.3">
      <c r="A10" s="4"/>
      <c r="B10" s="4"/>
      <c r="C10" s="4"/>
      <c r="D10" s="4"/>
      <c r="E10" s="4"/>
      <c r="F10" s="2" t="str">
        <f t="shared" si="0"/>
        <v/>
      </c>
      <c r="G10" s="4"/>
      <c r="H10" s="2" t="str">
        <f t="shared" si="1"/>
        <v/>
      </c>
      <c r="I10" s="4"/>
      <c r="J10" s="2" t="str">
        <f t="shared" si="2"/>
        <v/>
      </c>
      <c r="K10" s="2" t="str">
        <f t="shared" si="3"/>
        <v/>
      </c>
    </row>
    <row r="11" spans="1:11" x14ac:dyDescent="0.3">
      <c r="A11" s="4"/>
      <c r="B11" s="4"/>
      <c r="C11" s="4"/>
      <c r="D11" s="4"/>
      <c r="E11" s="4"/>
      <c r="F11" s="2" t="str">
        <f t="shared" si="0"/>
        <v/>
      </c>
      <c r="G11" s="4"/>
      <c r="H11" s="2" t="str">
        <f t="shared" si="1"/>
        <v/>
      </c>
      <c r="I11" s="4"/>
      <c r="J11" s="2" t="str">
        <f t="shared" si="2"/>
        <v/>
      </c>
      <c r="K11" s="2" t="str">
        <f t="shared" si="3"/>
        <v/>
      </c>
    </row>
    <row r="12" spans="1:11" x14ac:dyDescent="0.3">
      <c r="A12" s="4"/>
      <c r="B12" s="4"/>
      <c r="C12" s="4"/>
      <c r="D12" s="4"/>
      <c r="E12" s="4"/>
      <c r="F12" s="2" t="str">
        <f t="shared" si="0"/>
        <v/>
      </c>
      <c r="G12" s="4"/>
      <c r="H12" s="2" t="str">
        <f t="shared" si="1"/>
        <v/>
      </c>
      <c r="I12" s="4"/>
      <c r="J12" s="2" t="str">
        <f t="shared" si="2"/>
        <v/>
      </c>
      <c r="K12" s="2" t="str">
        <f t="shared" si="3"/>
        <v/>
      </c>
    </row>
    <row r="13" spans="1:11" x14ac:dyDescent="0.3">
      <c r="A13" s="4"/>
      <c r="B13" s="4"/>
      <c r="C13" s="4"/>
      <c r="D13" s="4"/>
      <c r="E13" s="4"/>
      <c r="F13" s="2" t="str">
        <f t="shared" si="0"/>
        <v/>
      </c>
      <c r="G13" s="4"/>
      <c r="H13" s="2" t="str">
        <f t="shared" si="1"/>
        <v/>
      </c>
      <c r="I13" s="4"/>
      <c r="J13" s="2" t="str">
        <f t="shared" si="2"/>
        <v/>
      </c>
      <c r="K13" s="2" t="str">
        <f t="shared" si="3"/>
        <v/>
      </c>
    </row>
    <row r="14" spans="1:11" x14ac:dyDescent="0.3">
      <c r="A14" s="4"/>
      <c r="B14" s="4"/>
      <c r="C14" s="4"/>
      <c r="D14" s="4"/>
      <c r="E14" s="4"/>
      <c r="F14" s="2" t="str">
        <f t="shared" si="0"/>
        <v/>
      </c>
      <c r="G14" s="4"/>
      <c r="H14" s="2" t="str">
        <f t="shared" si="1"/>
        <v/>
      </c>
      <c r="I14" s="4"/>
      <c r="J14" s="2" t="str">
        <f t="shared" si="2"/>
        <v/>
      </c>
      <c r="K14" s="2" t="str">
        <f t="shared" si="3"/>
        <v/>
      </c>
    </row>
    <row r="15" spans="1:11" x14ac:dyDescent="0.3">
      <c r="A15" s="4"/>
      <c r="B15" s="4"/>
      <c r="C15" s="4"/>
      <c r="D15" s="4"/>
      <c r="E15" s="4"/>
      <c r="F15" s="2" t="str">
        <f t="shared" si="0"/>
        <v/>
      </c>
      <c r="G15" s="4"/>
      <c r="H15" s="2" t="str">
        <f t="shared" si="1"/>
        <v/>
      </c>
      <c r="I15" s="4"/>
      <c r="J15" s="2" t="str">
        <f t="shared" si="2"/>
        <v/>
      </c>
      <c r="K15" s="2" t="str">
        <f t="shared" si="3"/>
        <v/>
      </c>
    </row>
    <row r="16" spans="1:11" x14ac:dyDescent="0.3">
      <c r="A16" s="4"/>
      <c r="B16" s="4"/>
      <c r="C16" s="4"/>
      <c r="D16" s="4"/>
      <c r="E16" s="4"/>
      <c r="F16" s="2" t="str">
        <f t="shared" si="0"/>
        <v/>
      </c>
      <c r="G16" s="4"/>
      <c r="H16" s="2" t="str">
        <f t="shared" si="1"/>
        <v/>
      </c>
      <c r="I16" s="4"/>
      <c r="J16" s="2" t="str">
        <f t="shared" si="2"/>
        <v/>
      </c>
      <c r="K16" s="2" t="str">
        <f t="shared" si="3"/>
        <v/>
      </c>
    </row>
    <row r="17" spans="1:11" x14ac:dyDescent="0.3">
      <c r="A17" s="4"/>
      <c r="B17" s="4"/>
      <c r="C17" s="4"/>
      <c r="D17" s="4"/>
      <c r="E17" s="4"/>
      <c r="F17" s="2" t="str">
        <f t="shared" si="0"/>
        <v/>
      </c>
      <c r="G17" s="4"/>
      <c r="H17" s="2" t="str">
        <f t="shared" si="1"/>
        <v/>
      </c>
      <c r="I17" s="4"/>
      <c r="J17" s="2" t="str">
        <f t="shared" si="2"/>
        <v/>
      </c>
      <c r="K17" s="2" t="str">
        <f t="shared" si="3"/>
        <v/>
      </c>
    </row>
    <row r="18" spans="1:11" x14ac:dyDescent="0.3">
      <c r="A18" s="4"/>
      <c r="B18" s="4"/>
      <c r="C18" s="4"/>
      <c r="D18" s="4"/>
      <c r="E18" s="4"/>
      <c r="F18" s="2" t="str">
        <f t="shared" si="0"/>
        <v/>
      </c>
      <c r="G18" s="4"/>
      <c r="H18" s="2" t="str">
        <f t="shared" si="1"/>
        <v/>
      </c>
      <c r="I18" s="4"/>
      <c r="J18" s="2" t="str">
        <f t="shared" si="2"/>
        <v/>
      </c>
      <c r="K18" s="2" t="str">
        <f t="shared" si="3"/>
        <v/>
      </c>
    </row>
    <row r="19" spans="1:11" x14ac:dyDescent="0.3">
      <c r="A19" s="4"/>
      <c r="B19" s="4"/>
      <c r="C19" s="4"/>
      <c r="D19" s="4"/>
      <c r="E19" s="4"/>
      <c r="F19" s="2" t="str">
        <f t="shared" si="0"/>
        <v/>
      </c>
      <c r="G19" s="4"/>
      <c r="H19" s="2" t="str">
        <f t="shared" si="1"/>
        <v/>
      </c>
      <c r="I19" s="4"/>
      <c r="J19" s="2" t="str">
        <f t="shared" si="2"/>
        <v/>
      </c>
      <c r="K19" s="2" t="str">
        <f t="shared" si="3"/>
        <v/>
      </c>
    </row>
    <row r="20" spans="1:11" x14ac:dyDescent="0.3">
      <c r="A20" s="4"/>
      <c r="B20" s="4"/>
      <c r="C20" s="4"/>
      <c r="D20" s="4"/>
      <c r="E20" s="4"/>
      <c r="F20" s="2" t="str">
        <f t="shared" si="0"/>
        <v/>
      </c>
      <c r="G20" s="4"/>
      <c r="H20" s="2" t="str">
        <f t="shared" si="1"/>
        <v/>
      </c>
      <c r="I20" s="4"/>
      <c r="J20" s="2" t="str">
        <f t="shared" si="2"/>
        <v/>
      </c>
      <c r="K20" s="2" t="str">
        <f t="shared" si="3"/>
        <v/>
      </c>
    </row>
    <row r="21" spans="1:11" x14ac:dyDescent="0.3">
      <c r="A21" s="4"/>
      <c r="B21" s="4"/>
      <c r="C21" s="4"/>
      <c r="D21" s="4"/>
      <c r="E21" s="4"/>
      <c r="F21" s="2" t="str">
        <f t="shared" si="0"/>
        <v/>
      </c>
      <c r="G21" s="4"/>
      <c r="H21" s="2" t="str">
        <f t="shared" si="1"/>
        <v/>
      </c>
      <c r="I21" s="4"/>
      <c r="J21" s="2" t="str">
        <f t="shared" si="2"/>
        <v/>
      </c>
      <c r="K21" s="2" t="str">
        <f t="shared" si="3"/>
        <v/>
      </c>
    </row>
    <row r="22" spans="1:11" x14ac:dyDescent="0.3">
      <c r="A22" s="4"/>
      <c r="B22" s="4"/>
      <c r="C22" s="4"/>
      <c r="D22" s="4"/>
      <c r="E22" s="4"/>
      <c r="F22" s="2" t="str">
        <f t="shared" si="0"/>
        <v/>
      </c>
      <c r="G22" s="4"/>
      <c r="H22" s="2" t="str">
        <f t="shared" si="1"/>
        <v/>
      </c>
      <c r="I22" s="4"/>
      <c r="J22" s="2" t="str">
        <f t="shared" si="2"/>
        <v/>
      </c>
      <c r="K22" s="2" t="str">
        <f t="shared" si="3"/>
        <v/>
      </c>
    </row>
    <row r="23" spans="1:11" x14ac:dyDescent="0.3">
      <c r="A23" s="4"/>
      <c r="B23" s="4"/>
      <c r="C23" s="4"/>
      <c r="D23" s="4"/>
      <c r="E23" s="4"/>
      <c r="F23" s="2" t="str">
        <f t="shared" si="0"/>
        <v/>
      </c>
      <c r="G23" s="4"/>
      <c r="H23" s="2" t="str">
        <f t="shared" si="1"/>
        <v/>
      </c>
      <c r="I23" s="4"/>
      <c r="J23" s="2" t="str">
        <f t="shared" si="2"/>
        <v/>
      </c>
      <c r="K23" s="2" t="str">
        <f t="shared" si="3"/>
        <v/>
      </c>
    </row>
    <row r="24" spans="1:11" x14ac:dyDescent="0.3">
      <c r="A24" s="4"/>
      <c r="B24" s="4"/>
      <c r="C24" s="4"/>
      <c r="D24" s="4"/>
      <c r="E24" s="4"/>
      <c r="F24" s="2" t="str">
        <f t="shared" si="0"/>
        <v/>
      </c>
      <c r="G24" s="4"/>
      <c r="H24" s="2" t="str">
        <f t="shared" si="1"/>
        <v/>
      </c>
      <c r="I24" s="4"/>
      <c r="J24" s="2" t="str">
        <f t="shared" si="2"/>
        <v/>
      </c>
      <c r="K24" s="2" t="str">
        <f t="shared" si="3"/>
        <v/>
      </c>
    </row>
    <row r="25" spans="1:11" x14ac:dyDescent="0.3">
      <c r="A25" s="4"/>
      <c r="B25" s="4"/>
      <c r="C25" s="4"/>
      <c r="D25" s="4"/>
      <c r="E25" s="4"/>
      <c r="F25" s="2" t="str">
        <f t="shared" si="0"/>
        <v/>
      </c>
      <c r="G25" s="4"/>
      <c r="H25" s="2" t="str">
        <f t="shared" si="1"/>
        <v/>
      </c>
      <c r="I25" s="4"/>
      <c r="J25" s="2" t="str">
        <f t="shared" si="2"/>
        <v/>
      </c>
      <c r="K25" s="2" t="str">
        <f t="shared" si="3"/>
        <v/>
      </c>
    </row>
    <row r="26" spans="1:11" x14ac:dyDescent="0.3">
      <c r="A26" s="4"/>
      <c r="B26" s="4"/>
      <c r="C26" s="4"/>
      <c r="D26" s="4"/>
      <c r="E26" s="4"/>
      <c r="F26" s="2" t="str">
        <f t="shared" si="0"/>
        <v/>
      </c>
      <c r="G26" s="4"/>
      <c r="H26" s="2" t="str">
        <f t="shared" si="1"/>
        <v/>
      </c>
      <c r="I26" s="4"/>
      <c r="J26" s="2" t="str">
        <f t="shared" si="2"/>
        <v/>
      </c>
      <c r="K26" s="2" t="str">
        <f t="shared" si="3"/>
        <v/>
      </c>
    </row>
    <row r="27" spans="1:11" x14ac:dyDescent="0.3">
      <c r="A27" s="4"/>
      <c r="B27" s="4"/>
      <c r="C27" s="4"/>
      <c r="D27" s="4"/>
      <c r="E27" s="4"/>
      <c r="F27" s="2" t="str">
        <f t="shared" si="0"/>
        <v/>
      </c>
      <c r="G27" s="4"/>
      <c r="H27" s="2" t="str">
        <f t="shared" si="1"/>
        <v/>
      </c>
      <c r="I27" s="4"/>
      <c r="J27" s="2" t="str">
        <f t="shared" si="2"/>
        <v/>
      </c>
      <c r="K27" s="2" t="str">
        <f t="shared" si="3"/>
        <v/>
      </c>
    </row>
    <row r="28" spans="1:11" x14ac:dyDescent="0.3">
      <c r="A28" s="4"/>
      <c r="B28" s="4"/>
      <c r="C28" s="4"/>
      <c r="D28" s="4"/>
      <c r="E28" s="4"/>
      <c r="F28" s="2" t="str">
        <f t="shared" si="0"/>
        <v/>
      </c>
      <c r="G28" s="4"/>
      <c r="H28" s="2" t="str">
        <f t="shared" si="1"/>
        <v/>
      </c>
      <c r="I28" s="4"/>
      <c r="J28" s="2" t="str">
        <f t="shared" si="2"/>
        <v/>
      </c>
      <c r="K28" s="2" t="str">
        <f t="shared" si="3"/>
        <v/>
      </c>
    </row>
    <row r="29" spans="1:11" x14ac:dyDescent="0.3">
      <c r="A29" s="4"/>
      <c r="B29" s="4"/>
      <c r="C29" s="4"/>
      <c r="D29" s="4"/>
      <c r="E29" s="4"/>
      <c r="F29" s="2" t="str">
        <f t="shared" si="0"/>
        <v/>
      </c>
      <c r="G29" s="4"/>
      <c r="H29" s="2" t="str">
        <f t="shared" si="1"/>
        <v/>
      </c>
      <c r="I29" s="4"/>
      <c r="J29" s="2" t="str">
        <f t="shared" si="2"/>
        <v/>
      </c>
      <c r="K29" s="2" t="str">
        <f t="shared" si="3"/>
        <v/>
      </c>
    </row>
    <row r="30" spans="1:11" x14ac:dyDescent="0.3">
      <c r="A30" s="4"/>
      <c r="B30" s="4"/>
      <c r="C30" s="4"/>
      <c r="D30" s="4"/>
      <c r="E30" s="4"/>
      <c r="F30" s="2" t="str">
        <f t="shared" si="0"/>
        <v/>
      </c>
      <c r="G30" s="4"/>
      <c r="H30" s="2" t="str">
        <f t="shared" si="1"/>
        <v/>
      </c>
      <c r="I30" s="4"/>
      <c r="J30" s="2" t="str">
        <f t="shared" si="2"/>
        <v/>
      </c>
      <c r="K30" s="2" t="str">
        <f t="shared" si="3"/>
        <v/>
      </c>
    </row>
    <row r="31" spans="1:11" x14ac:dyDescent="0.3">
      <c r="A31" s="4"/>
      <c r="B31" s="4"/>
      <c r="C31" s="4"/>
      <c r="D31" s="4"/>
      <c r="E31" s="4"/>
      <c r="F31" s="2" t="str">
        <f t="shared" si="0"/>
        <v/>
      </c>
      <c r="G31" s="4"/>
      <c r="H31" s="2" t="str">
        <f t="shared" si="1"/>
        <v/>
      </c>
      <c r="I31" s="4"/>
      <c r="J31" s="2" t="str">
        <f t="shared" si="2"/>
        <v/>
      </c>
      <c r="K31" s="2" t="str">
        <f t="shared" si="3"/>
        <v/>
      </c>
    </row>
    <row r="32" spans="1:11" x14ac:dyDescent="0.3">
      <c r="A32" s="4"/>
      <c r="B32" s="4"/>
      <c r="C32" s="4"/>
      <c r="D32" s="4"/>
      <c r="E32" s="4"/>
      <c r="F32" s="2" t="str">
        <f t="shared" si="0"/>
        <v/>
      </c>
      <c r="G32" s="4"/>
      <c r="H32" s="2" t="str">
        <f t="shared" si="1"/>
        <v/>
      </c>
      <c r="I32" s="4"/>
      <c r="J32" s="2" t="str">
        <f t="shared" si="2"/>
        <v/>
      </c>
      <c r="K32" s="2" t="str">
        <f t="shared" si="3"/>
        <v/>
      </c>
    </row>
    <row r="33" spans="1:11" x14ac:dyDescent="0.3">
      <c r="A33" s="4"/>
      <c r="B33" s="4"/>
      <c r="C33" s="4"/>
      <c r="D33" s="4"/>
      <c r="E33" s="4"/>
      <c r="F33" s="2" t="str">
        <f t="shared" si="0"/>
        <v/>
      </c>
      <c r="G33" s="4"/>
      <c r="H33" s="2" t="str">
        <f t="shared" si="1"/>
        <v/>
      </c>
      <c r="I33" s="4"/>
      <c r="J33" s="2" t="str">
        <f t="shared" si="2"/>
        <v/>
      </c>
      <c r="K33" s="2" t="str">
        <f t="shared" si="3"/>
        <v/>
      </c>
    </row>
    <row r="34" spans="1:11" x14ac:dyDescent="0.3">
      <c r="A34" s="4"/>
      <c r="B34" s="4"/>
      <c r="C34" s="4"/>
      <c r="D34" s="4"/>
      <c r="E34" s="4"/>
      <c r="F34" s="2" t="str">
        <f t="shared" si="0"/>
        <v/>
      </c>
      <c r="G34" s="4"/>
      <c r="H34" s="2" t="str">
        <f t="shared" si="1"/>
        <v/>
      </c>
      <c r="I34" s="4"/>
      <c r="J34" s="2" t="str">
        <f t="shared" si="2"/>
        <v/>
      </c>
      <c r="K34" s="2" t="str">
        <f t="shared" si="3"/>
        <v/>
      </c>
    </row>
    <row r="35" spans="1:11" x14ac:dyDescent="0.3">
      <c r="A35" s="4"/>
      <c r="B35" s="4"/>
      <c r="C35" s="4"/>
      <c r="D35" s="4"/>
      <c r="E35" s="4"/>
      <c r="F35" s="2" t="str">
        <f t="shared" si="0"/>
        <v/>
      </c>
      <c r="G35" s="4"/>
      <c r="H35" s="2" t="str">
        <f t="shared" si="1"/>
        <v/>
      </c>
      <c r="I35" s="4"/>
      <c r="J35" s="2" t="str">
        <f t="shared" si="2"/>
        <v/>
      </c>
      <c r="K35" s="2" t="str">
        <f t="shared" si="3"/>
        <v/>
      </c>
    </row>
    <row r="36" spans="1:11" x14ac:dyDescent="0.3">
      <c r="A36" s="4"/>
      <c r="B36" s="4"/>
      <c r="C36" s="4"/>
      <c r="D36" s="4"/>
      <c r="E36" s="4"/>
      <c r="F36" s="2" t="str">
        <f t="shared" si="0"/>
        <v/>
      </c>
      <c r="G36" s="4"/>
      <c r="H36" s="2" t="str">
        <f t="shared" si="1"/>
        <v/>
      </c>
      <c r="I36" s="4"/>
      <c r="J36" s="2" t="str">
        <f t="shared" si="2"/>
        <v/>
      </c>
      <c r="K36" s="2" t="str">
        <f t="shared" si="3"/>
        <v/>
      </c>
    </row>
    <row r="37" spans="1:11" x14ac:dyDescent="0.3">
      <c r="A37" s="4"/>
      <c r="B37" s="4"/>
      <c r="C37" s="4"/>
      <c r="D37" s="4"/>
      <c r="E37" s="4"/>
      <c r="F37" s="2" t="str">
        <f t="shared" si="0"/>
        <v/>
      </c>
      <c r="G37" s="4"/>
      <c r="H37" s="2" t="str">
        <f t="shared" si="1"/>
        <v/>
      </c>
      <c r="I37" s="4"/>
      <c r="J37" s="2" t="str">
        <f t="shared" si="2"/>
        <v/>
      </c>
      <c r="K37" s="2" t="str">
        <f t="shared" si="3"/>
        <v/>
      </c>
    </row>
    <row r="38" spans="1:11" x14ac:dyDescent="0.3">
      <c r="A38" s="4"/>
      <c r="B38" s="4"/>
      <c r="C38" s="4"/>
      <c r="D38" s="4"/>
      <c r="E38" s="4"/>
      <c r="F38" s="2" t="str">
        <f t="shared" si="0"/>
        <v/>
      </c>
      <c r="G38" s="4"/>
      <c r="H38" s="2" t="str">
        <f t="shared" si="1"/>
        <v/>
      </c>
      <c r="I38" s="4"/>
      <c r="J38" s="2" t="str">
        <f t="shared" si="2"/>
        <v/>
      </c>
      <c r="K38" s="2" t="str">
        <f t="shared" si="3"/>
        <v/>
      </c>
    </row>
    <row r="39" spans="1:11" x14ac:dyDescent="0.3">
      <c r="A39" s="4"/>
      <c r="B39" s="4"/>
      <c r="C39" s="4"/>
      <c r="D39" s="4"/>
      <c r="E39" s="4"/>
      <c r="F39" s="2" t="str">
        <f t="shared" si="0"/>
        <v/>
      </c>
      <c r="G39" s="4"/>
      <c r="H39" s="2" t="str">
        <f t="shared" si="1"/>
        <v/>
      </c>
      <c r="I39" s="4"/>
      <c r="J39" s="2" t="str">
        <f t="shared" si="2"/>
        <v/>
      </c>
      <c r="K39" s="2" t="str">
        <f t="shared" si="3"/>
        <v/>
      </c>
    </row>
    <row r="40" spans="1:11" x14ac:dyDescent="0.3">
      <c r="A40" s="4"/>
      <c r="B40" s="4"/>
      <c r="C40" s="4"/>
      <c r="D40" s="4"/>
      <c r="E40" s="4"/>
      <c r="F40" s="2" t="str">
        <f t="shared" si="0"/>
        <v/>
      </c>
      <c r="G40" s="4"/>
      <c r="H40" s="2" t="str">
        <f t="shared" si="1"/>
        <v/>
      </c>
      <c r="I40" s="4"/>
      <c r="J40" s="2" t="str">
        <f t="shared" si="2"/>
        <v/>
      </c>
      <c r="K40" s="2" t="str">
        <f t="shared" si="3"/>
        <v/>
      </c>
    </row>
    <row r="41" spans="1:11" x14ac:dyDescent="0.3">
      <c r="A41" s="4"/>
      <c r="B41" s="4"/>
      <c r="C41" s="4"/>
      <c r="D41" s="4"/>
      <c r="E41" s="4"/>
      <c r="F41" s="2" t="str">
        <f t="shared" si="0"/>
        <v/>
      </c>
      <c r="G41" s="4"/>
      <c r="H41" s="2" t="str">
        <f t="shared" si="1"/>
        <v/>
      </c>
      <c r="I41" s="4"/>
      <c r="J41" s="2" t="str">
        <f t="shared" si="2"/>
        <v/>
      </c>
      <c r="K41" s="2" t="str">
        <f t="shared" si="3"/>
        <v/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9"/>
  <sheetViews>
    <sheetView workbookViewId="0">
      <pane xSplit="9" ySplit="6" topLeftCell="J7" activePane="bottomRight" state="frozen"/>
      <selection pane="topRight" activeCell="I1" sqref="I1"/>
      <selection pane="bottomLeft" activeCell="A7" sqref="A7"/>
      <selection pane="bottomRight" activeCell="F10" sqref="F10"/>
    </sheetView>
  </sheetViews>
  <sheetFormatPr defaultRowHeight="16.5" x14ac:dyDescent="0.3"/>
  <cols>
    <col min="1" max="1" width="15.5" bestFit="1" customWidth="1"/>
    <col min="2" max="2" width="7.5" customWidth="1"/>
    <col min="3" max="3" width="10.125" customWidth="1"/>
    <col min="4" max="4" width="6.875" customWidth="1"/>
    <col min="5" max="5" width="9" customWidth="1"/>
    <col min="6" max="6" width="19.25" customWidth="1"/>
    <col min="7" max="7" width="10" bestFit="1" customWidth="1"/>
    <col min="8" max="8" width="10" customWidth="1"/>
    <col min="9" max="9" width="22.25" bestFit="1" customWidth="1"/>
    <col min="10" max="10" width="14.25" customWidth="1"/>
    <col min="11" max="11" width="2.875" bestFit="1" customWidth="1"/>
    <col min="12" max="12" width="13.625" customWidth="1"/>
    <col min="13" max="13" width="2.875" bestFit="1" customWidth="1"/>
    <col min="14" max="14" width="12" customWidth="1"/>
    <col min="15" max="15" width="2.875" bestFit="1" customWidth="1"/>
    <col min="16" max="16" width="12" customWidth="1"/>
    <col min="17" max="17" width="2.875" bestFit="1" customWidth="1"/>
    <col min="18" max="18" width="12" customWidth="1"/>
    <col min="19" max="19" width="2.875" bestFit="1" customWidth="1"/>
    <col min="20" max="20" width="12" customWidth="1"/>
    <col min="21" max="21" width="2.875" bestFit="1" customWidth="1"/>
    <col min="22" max="22" width="12" customWidth="1"/>
    <col min="23" max="23" width="2.875" bestFit="1" customWidth="1"/>
    <col min="24" max="24" width="12" customWidth="1"/>
    <col min="25" max="25" width="10.625" bestFit="1" customWidth="1"/>
  </cols>
  <sheetData>
    <row r="2" spans="1:24" x14ac:dyDescent="0.3">
      <c r="B2" s="53" t="str">
        <f>" -- "&amp;B$3&amp;" 권한메뉴(모든메뉴삽입되며, 추가메뉴)"&amp;CONCATENATE(J5,J6,J7,J8,J9,J10,J11,J12,J13,J14,J15,J16,J17,J18,J19,J20,J21,J22,J23,J24,J25,J26,J27,J28,J29,J30,J31,J32,J33,J34,J35,J36,J37,J38,J39,J40,J41,J42,J43,J44,J45,J46,J47,J48,J49)</f>
        <v xml:space="preserve"> -- admin 권한메뉴(모든메뉴삽입되며, 추가메뉴)_x000D_    SELECT 'admin'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'admin'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'admin'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'admin'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UNION ALL SELECT 'admin'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'admin'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C2" s="50"/>
      <c r="D2" s="50"/>
      <c r="E2" s="50"/>
      <c r="F2" s="50"/>
      <c r="G2" s="50"/>
      <c r="H2" s="50"/>
      <c r="I2" s="50"/>
      <c r="J2" s="50"/>
      <c r="K2" s="50" t="str">
        <f>" -- "&amp;K$3&amp;" 권한메뉴"&amp;CONCATENATE(L5,L6,L7,L8,L9,L10,L11,L12,L13,L14,L15,L16,L17,L18,L19,L20,L21,L22,L23,L24,L25,L26,L27,L28,L29,L30,L31,L32,L33,L34,L35,L36,L37,L38,L39,L40,L41,L42,L43,L44,L45,L46,L47,L48,L49)</f>
        <v xml:space="preserve"> -- role_admin 권한메뉴_x000D_    SELECT 'role_admin'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'role_admin'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'role_admin'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'role_admin'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UNION ALL SELECT 'role_admin'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'role_admin'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'role_admin'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L2" s="50"/>
      <c r="M2" s="50" t="str">
        <f t="shared" ref="M2" si="0">" -- "&amp;M$3&amp;" 권한메뉴"&amp;CONCATENATE(N5,N6,N7,N8,N9,N10,N11,N12,N13,N14,N15,N16,N17,N18,N19,N20,N21,N22,N23,N24,N25,N26,N27,N28,N29,N30,N31,N32,N33,N34,N35,N36,N37,N38,N39,N40,N41,N42,N43,N44,N45,N46,N47,N48,N49)</f>
        <v xml:space="preserve"> -- role_factory01 권한메뉴_x000D_    SELECT 'role_factory01'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'role_factory01'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'role_factory01'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'role_factory01'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'role_factory01'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'role_factory01'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N2" s="50"/>
      <c r="O2" s="50" t="str">
        <f t="shared" ref="O2" si="1">" -- "&amp;O$3&amp;" 권한메뉴"&amp;CONCATENATE(P5,P6,P7,P8,P9,P10,P11,P12,P13,P14,P15,P16,P17,P18,P19,P20,P21,P22,P23,P24,P25,P26,P27,P28,P29,P30,P31,P32,P33,P34,P35,P36,P37,P38,P39,P40,P41,P42,P43,P44,P45,P46,P47,P48,P49)</f>
        <v xml:space="preserve"> -- role_factory02 권한메뉴_x000D_    SELECT 'role_factory02' as role_id, '000' as view_id, NULL as up_view_id, FALSE as is_lock, 'M' as menu_cd, 'main' as menu_id, 1 as menu_seq, '' as dupl_yn, 'menu.main' as msg_id, SYSDATE() AS created_at, SYSDATE() AS updated_at, 'SYSTEM' AS creator_id, 'SYSTEM' AS updator_id FROM DUAL_x000D_    SELECT 'role_factory02'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  SELECT 'role_factory02' as role_id, '002' as view_id, '000' as up_view_id, FALSE as is_lock, 'M' as menu_cd, NULL as menu_id, 1 as menu_seq, '' as dupl_yn, 'menu.basMgt' as msg_id, SYSDATE() AS created_at, SYSDATE() AS updated_at, 'SYSTEM' AS creator_id, 'SYSTEM' AS updator_id FROM DUAL_x000D_    SELECT 'role_factory02'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  SELECT 'role_factory02' as role_id, '004' as view_id, '000' as up_view_id, FALSE as is_lock, 'M' as menu_cd, NULL as menu_id, 1 as menu_seq, '' as dupl_yn, 'menu.operMgt' as msg_id, SYSDATE() AS created_at, SYSDATE() AS updated_at, 'SYSTEM' AS creator_id, 'SYSTEM' AS updator_id FROM DUAL_x000D_    SELECT 'role_factory02'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DUAL_x000D_    SELECT 'role_factory02'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</v>
      </c>
      <c r="P2" s="50"/>
      <c r="Q2" s="50" t="str">
        <f t="shared" ref="Q2" si="2">" -- "&amp;Q$3&amp;" 권한메뉴"&amp;CONCATENATE(R5,R6,R7,R8,R9,R10,R11,R12,R13,R14,R15,R16,R17,R18,R19,R20,R21,R22,R23,R24,R25,R26,R27,R28,R29,R30,R31,R32,R33,R34,R35,R36,R37,R38,R39,R40,R41,R42,R43,R44,R45,R46,R47,R48,R49)</f>
        <v xml:space="preserve"> -- role_office01 권한메뉴_x000D_    SELECT 'role_office01'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'role_office01'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'role_office01'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'role_office01'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'role_office01'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'role_office01'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</v>
      </c>
      <c r="R2" s="50"/>
      <c r="S2" s="50" t="str">
        <f t="shared" ref="S2" si="3">" -- "&amp;S$3&amp;" 권한메뉴"&amp;CONCATENATE(T5,T6,T7,T8,T9,T10,T11,T12,T13,T14,T15,T16,T17,T18,T19,T20,T21,T22,T23,T24,T25,T26,T27,T28,T29,T30,T31,T32,T33,T34,T35,T36,T37,T38,T39,T40,T41,T42,T43,T44,T45,T46,T47,T48,T49)</f>
        <v xml:space="preserve"> -- role_head_office 권한메뉴_x000D_    SELECT 'role_head_office'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'role_head_office'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'role_head_office'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'role_head_office'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DUAL_x000D_  UNION ALL SELECT 'role_head_office' as role_id, '008' as view_id, '000' as up_view_id, FALSE as is_lock, 'M' as menu_cd, NULL as menu_id, 1 as menu_seq, '' as dupl_yn, 'menu.sysLog' as msg_id, SYSDATE() AS created_at, SYSDATE() AS updated_at, 'SYSTEM' AS creator_id, 'SYSTEM' AS updator_id FROM DUAL_x000D_  UNION ALL SELECT 'role_head_office'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T2" s="50"/>
      <c r="U2" s="50" t="str">
        <f t="shared" ref="U2" si="4">" -- "&amp;U$3&amp;" 권한메뉴"&amp;CONCATENATE(V5,V6,V7,V8,V9,V10,V11,V12,V13,V14,V15,V16,V17,V18,V19,V20,V21,V22,V23,V24,V25,V26,V27,V28,V29,V30,V31,V32,V33,V34,V35,V36,V37,V38,V39,V40,V41,V42,V43,V44,V45,V46,V47,V48,V49)</f>
        <v xml:space="preserve"> -- role_bas_user 권한메뉴_x000D_    SELECT 'role_bas_user'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'role_bas_user'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'role_bas_user'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'role_bas_user'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'role_bas_user' as role_id, '004' as view_id, '000' as up_view_id, FALSE as is_lock, 'M' as menu_cd, NULL as menu_id, 1 as menu_seq, '' as dupl_yn, 'menu.operMgt' as msg_id, SYSDATE() AS created_at, SYSDATE() AS updated_at, 'SYSTEM' AS creator_id, 'SYSTEM' AS updator_id FROM DUAL_x000D_  UNION ALL SELECT 'role_bas_user'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</v>
      </c>
      <c r="V2" s="50"/>
      <c r="W2" s="50" t="str">
        <f t="shared" ref="W2" si="5">" -- "&amp;W$3&amp;" 권한메뉴"&amp;CONCATENATE(X5,X6,X7,X8,X9,X10,X11,X12,X13,X14,X15,X16,X17,X18,X19,X20,X21,X22,X23,X24,X25,X26,X27,X28,X29,X30,X31,X32,X33,X34,X35,X36,X37,X38,X39,X40,X41,X42,X43,X44,X45,X46,X47,X48,X49)</f>
        <v xml:space="preserve"> -- role_guest 권한메뉴_x000D_    SELECT 'role_guest' as role_id, '000' as view_id, NULL as up_view_id, FALSE as is_lock, 'M' as menu_cd, 'main' as menu_id, 1 as menu_seq, '' as dupl_yn, 'menu.main' as msg_id, SYSDATE() AS created_at, SYSDATE() AS updated_at, 'SYSTEM' AS creator_id, 'SYSTEM' AS updator_id FROM DUAL_x000D_  UNION ALL SELECT 'role_guest' as role_id, '001' as view_id, '000' as up_view_id, FALSE as is_lock, 'F' as menu_cd, 'menu.home' as menu_id, 1 as menu_seq, 'N' as dupl_yn, 'menu.home' as msg_id, SYSDATE() AS created_at, SYSDATE() AS updated_at, 'SYSTEM' AS creator_id, 'SYSTEM' AS updator_id FROM DUAL_x000D_  UNION ALL SELECT 'role_guest' as role_id, '002' as view_id, '000' as up_view_id, FALSE as is_lock, 'M' as menu_cd, NULL as menu_id, 1 as menu_seq, '' as dupl_yn, 'menu.basMgt' as msg_id, SYSDATE() AS created_at, SYSDATE() AS updated_at, 'SYSTEM' AS creator_id, 'SYSTEM' AS updator_id FROM DUAL_x000D_  UNION ALL SELECT 'role_guest'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DUAL_x000D_  UNION ALL SELECT 'role_guest'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DUAL_x000D_  UNION ALL SELECT 'role_guest'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</v>
      </c>
      <c r="X2" s="50"/>
    </row>
    <row r="3" spans="1:24" x14ac:dyDescent="0.3">
      <c r="A3" s="11" t="s">
        <v>24</v>
      </c>
      <c r="B3" s="30" t="s">
        <v>153</v>
      </c>
      <c r="C3" s="51" t="s">
        <v>154</v>
      </c>
      <c r="D3" s="51"/>
      <c r="E3" s="51"/>
      <c r="F3" s="51"/>
      <c r="G3" s="51"/>
      <c r="H3" s="51"/>
      <c r="I3" s="51"/>
      <c r="J3" s="51"/>
      <c r="K3" s="34" t="s">
        <v>103</v>
      </c>
      <c r="L3" s="35"/>
      <c r="M3" s="51" t="s">
        <v>18</v>
      </c>
      <c r="N3" s="51"/>
      <c r="O3" s="51" t="s">
        <v>19</v>
      </c>
      <c r="P3" s="51"/>
      <c r="Q3" s="51" t="s">
        <v>20</v>
      </c>
      <c r="R3" s="51"/>
      <c r="S3" s="51" t="s">
        <v>21</v>
      </c>
      <c r="T3" s="51"/>
      <c r="U3" s="51" t="s">
        <v>22</v>
      </c>
      <c r="V3" s="51"/>
      <c r="W3" s="51" t="s">
        <v>23</v>
      </c>
      <c r="X3" s="51"/>
    </row>
    <row r="4" spans="1:24" x14ac:dyDescent="0.3">
      <c r="A4" s="12" t="s">
        <v>61</v>
      </c>
      <c r="B4" s="36" t="s">
        <v>62</v>
      </c>
      <c r="C4" s="36" t="s">
        <v>77</v>
      </c>
      <c r="D4" s="36" t="s">
        <v>73</v>
      </c>
      <c r="E4" s="36" t="s">
        <v>74</v>
      </c>
      <c r="F4" s="36" t="s">
        <v>75</v>
      </c>
      <c r="G4" s="36" t="s">
        <v>76</v>
      </c>
      <c r="H4" s="37" t="s">
        <v>267</v>
      </c>
      <c r="I4" s="37" t="s">
        <v>78</v>
      </c>
      <c r="J4" s="10"/>
      <c r="K4" s="52" t="s">
        <v>156</v>
      </c>
      <c r="L4" s="52"/>
      <c r="M4" s="52" t="s">
        <v>157</v>
      </c>
      <c r="N4" s="52"/>
      <c r="O4" s="52" t="s">
        <v>158</v>
      </c>
      <c r="P4" s="52"/>
      <c r="Q4" s="52" t="s">
        <v>160</v>
      </c>
      <c r="R4" s="52"/>
      <c r="S4" s="52" t="s">
        <v>159</v>
      </c>
      <c r="T4" s="52"/>
      <c r="U4" s="52" t="s">
        <v>161</v>
      </c>
      <c r="V4" s="52"/>
      <c r="W4" s="52" t="s">
        <v>162</v>
      </c>
      <c r="X4" s="52"/>
    </row>
    <row r="5" spans="1:24" x14ac:dyDescent="0.3">
      <c r="A5" s="12" t="s">
        <v>100</v>
      </c>
      <c r="B5" s="25" t="s">
        <v>101</v>
      </c>
      <c r="C5" s="25" t="s">
        <v>79</v>
      </c>
      <c r="D5" s="29" t="b">
        <v>0</v>
      </c>
      <c r="E5" s="29" t="s">
        <v>177</v>
      </c>
      <c r="F5" s="26" t="s">
        <v>174</v>
      </c>
      <c r="G5" s="29">
        <v>1</v>
      </c>
      <c r="H5" s="55"/>
      <c r="I5" s="32" t="s">
        <v>175</v>
      </c>
      <c r="J5" s="10" t="str">
        <f>IF(I5="","",CHAR(13)&amp;"    SELECT '"&amp;B$3&amp;"' as "&amp;$A$3&amp;", '"&amp;B5&amp;"' as "&amp;B$4&amp;", "&amp;IF(UPPER(C5)="NULL", C5, "'"&amp;C5&amp;"'")&amp;" as "&amp;C$4&amp;", "&amp;D5&amp;" as "&amp;D$4&amp;", '"&amp;E5&amp;"' as "&amp;E$4&amp;", "&amp;IF(UPPER(F5)="NULL", F5, "'"&amp;F5&amp;"'")&amp;" as "&amp;F$4&amp;", "&amp;G5&amp;" as "&amp;G$4&amp;", '"&amp;H5&amp;"' as "&amp;H$4&amp;", '"&amp;I5&amp;"' as "&amp;I$4&amp;", SYSDATE() AS created_at, SYSDATE() AS updated_at, 'SYSTEM' AS creator_id, 'SYSTEM' AS updator_id FROM DUAL")</f>
        <v>_x000D_    SELECT 'admin'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  <c r="K5" s="31" t="s">
        <v>152</v>
      </c>
      <c r="L5" s="10" t="str">
        <f>IF(AND(UPPER(K5)="Y",J5&lt;&gt;""),CHAR(13)&amp;"    SELECT '"&amp;K$3&amp;"' as "&amp;$A$3&amp;", '"&amp;$B5&amp;"' as "&amp;$B$4&amp;", "&amp;IF(UPPER($C5)="NULL", $C5, "'"&amp;$C5&amp;"'")&amp;" as "&amp;$C$4&amp;", "&amp;$D5&amp;" as "&amp;$D$4&amp;", '"&amp;$E5&amp;"' as "&amp;$E$4&amp;", "&amp;IF(UPPER($F5)="NULL", $F5, "'"&amp;$F5&amp;"'")&amp;" as "&amp;$F$4&amp;", "&amp;$G5&amp;" as "&amp;$G$4&amp;", '"&amp;H5&amp;"' as "&amp;H$4&amp;", '"&amp;$I5&amp;"' as "&amp;$I$4&amp;", SYSDATE() AS created_at, SYSDATE() AS updated_at, 'SYSTEM' AS creator_id, 'SYSTEM' AS updator_id FROM DUAL", "")</f>
        <v>_x000D_    SELECT 'role_admin'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  <c r="M5" s="31" t="s">
        <v>152</v>
      </c>
      <c r="N5" s="10" t="str">
        <f>IF(UPPER(M5)="Y",CHAR(13)&amp;"    SELECT '"&amp;M$3&amp;"' as "&amp;$A$3&amp;", '"&amp;$B5&amp;"' as "&amp;$B$4&amp;", "&amp;IF(UPPER($C5)="NULL", $C5, "'"&amp;$C5&amp;"'")&amp;" as "&amp;$C$4&amp;", "&amp;$D5&amp;" as "&amp;$D$4&amp;", '"&amp;$E5&amp;"' as "&amp;$E$4&amp;", "&amp;IF(UPPER($F5)="NULL", $F5, "'"&amp;$F5&amp;"'")&amp;" as "&amp;$F$4&amp;", "&amp;$G5&amp;" as "&amp;$G$4&amp;", '"&amp;H5&amp;"' as "&amp;H$4&amp;", '"&amp;$I5&amp;"' as "&amp;$I$4&amp;", SYSDATE() AS created_at, SYSDATE() AS updated_at, 'SYSTEM' AS creator_id, 'SYSTEM' AS updator_id FROM DUAL", "")</f>
        <v>_x000D_    SELECT 'role_factory01'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  <c r="O5" s="31" t="s">
        <v>152</v>
      </c>
      <c r="P5" s="10" t="str">
        <f>IF(UPPER(O5)="Y",CHAR(13)&amp;"    SELECT '"&amp;O$3&amp;"' as "&amp;$A$3&amp;", '"&amp;$B5&amp;"' as "&amp;$B$4&amp;", "&amp;IF(UPPER($C5)="NULL", $C5, "'"&amp;$C5&amp;"'")&amp;" as "&amp;$C$4&amp;", "&amp;$D5&amp;" as "&amp;$D$4&amp;", '"&amp;$E5&amp;"' as "&amp;$E$4&amp;", "&amp;IF(UPPER($F5)="NULL", $F5, "'"&amp;$F5&amp;"'")&amp;" as "&amp;$F$4&amp;", "&amp;$G5&amp;" as "&amp;$G$4&amp;", '"&amp;H5&amp;"' as "&amp;H$4&amp;", '"&amp;$I5&amp;"' as "&amp;$I$4&amp;", SYSDATE() AS created_at, SYSDATE() AS updated_at, 'SYSTEM' AS creator_id, 'SYSTEM' AS updator_id FROM DUAL", "")</f>
        <v>_x000D_    SELECT 'role_factory02'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  <c r="Q5" s="31" t="s">
        <v>152</v>
      </c>
      <c r="R5" s="10" t="str">
        <f>IF(UPPER(Q5)="Y",CHAR(13)&amp;"    SELECT '"&amp;Q$3&amp;"' as "&amp;$A$3&amp;", '"&amp;$B5&amp;"' as "&amp;$B$4&amp;", "&amp;IF(UPPER($C5)="NULL", $C5, "'"&amp;$C5&amp;"'")&amp;" as "&amp;$C$4&amp;", "&amp;$D5&amp;" as "&amp;$D$4&amp;", '"&amp;$E5&amp;"' as "&amp;$E$4&amp;", "&amp;IF(UPPER($F5)="NULL", $F5, "'"&amp;$F5&amp;"'")&amp;" as "&amp;$F$4&amp;", "&amp;$G5&amp;" as "&amp;$G$4&amp;", '"&amp;H5&amp;"' as "&amp;H$4&amp;", '"&amp;$I5&amp;"' as "&amp;$I$4&amp;", SYSDATE() AS created_at, SYSDATE() AS updated_at, 'SYSTEM' AS creator_id, 'SYSTEM' AS updator_id FROM DUAL", "")</f>
        <v>_x000D_    SELECT 'role_office01'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  <c r="S5" s="31" t="s">
        <v>152</v>
      </c>
      <c r="T5" s="10" t="str">
        <f>IF(UPPER(S5)="Y",CHAR(13)&amp;"    SELECT '"&amp;S$3&amp;"' as "&amp;$A$3&amp;", '"&amp;$B5&amp;"' as "&amp;$B$4&amp;", "&amp;IF(UPPER($C5)="NULL", $C5, "'"&amp;$C5&amp;"'")&amp;" as "&amp;$C$4&amp;", "&amp;$D5&amp;" as "&amp;$D$4&amp;", '"&amp;$E5&amp;"' as "&amp;$E$4&amp;", "&amp;IF(UPPER($F5)="NULL", $F5, "'"&amp;$F5&amp;"'")&amp;" as "&amp;$F$4&amp;", "&amp;$G5&amp;" as "&amp;$G$4&amp;", '"&amp;H5&amp;"' as "&amp;H$4&amp;", '"&amp;$I5&amp;"' as "&amp;$I$4&amp;", SYSDATE() AS created_at, SYSDATE() AS updated_at, 'SYSTEM' AS creator_id, 'SYSTEM' AS updator_id FROM DUAL", "")</f>
        <v>_x000D_    SELECT 'role_head_office'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  <c r="U5" s="31" t="s">
        <v>152</v>
      </c>
      <c r="V5" s="10" t="str">
        <f>IF(UPPER(U5)="Y",CHAR(13)&amp;"    SELECT '"&amp;U$3&amp;"' as "&amp;$A$3&amp;", '"&amp;$B5&amp;"' as "&amp;$B$4&amp;", "&amp;IF(UPPER($C5)="NULL", $C5, "'"&amp;$C5&amp;"'")&amp;" as "&amp;$C$4&amp;", "&amp;$D5&amp;" as "&amp;$D$4&amp;", '"&amp;$E5&amp;"' as "&amp;$E$4&amp;", "&amp;IF(UPPER($F5)="NULL", $F5, "'"&amp;$F5&amp;"'")&amp;" as "&amp;$F$4&amp;", "&amp;$G5&amp;" as "&amp;$G$4&amp;", '"&amp;H5&amp;"' as "&amp;H$4&amp;", '"&amp;$I5&amp;"' as "&amp;$I$4&amp;", SYSDATE() AS created_at, SYSDATE() AS updated_at, 'SYSTEM' AS creator_id, 'SYSTEM' AS updator_id FROM DUAL", "")</f>
        <v>_x000D_    SELECT 'role_bas_user'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  <c r="W5" s="31" t="s">
        <v>152</v>
      </c>
      <c r="X5" s="10" t="str">
        <f>IF(UPPER(W5)="Y",CHAR(13)&amp;"    SELECT '"&amp;W$3&amp;"' as "&amp;$A$3&amp;", '"&amp;$B5&amp;"' as "&amp;$B$4&amp;", "&amp;IF(UPPER($C5)="NULL", $C5, "'"&amp;$C5&amp;"'")&amp;" as "&amp;$C$4&amp;", "&amp;$D5&amp;" as "&amp;$D$4&amp;", '"&amp;$E5&amp;"' as "&amp;$E$4&amp;", "&amp;IF(UPPER($F5)="NULL", $F5, "'"&amp;$F5&amp;"'")&amp;" as "&amp;$F$4&amp;", "&amp;$G5&amp;" as "&amp;$G$4&amp;", '"&amp;H5&amp;"' as "&amp;H$4&amp;", '"&amp;$I5&amp;"' as "&amp;$I$4&amp;", SYSDATE() AS created_at, SYSDATE() AS updated_at, 'SYSTEM' AS creator_id, 'SYSTEM' AS updator_id FROM DUAL", "")</f>
        <v>_x000D_    SELECT 'role_guest' as role_id, '000' as view_id, NULL as up_view_id, FALSE as is_lock, 'M' as menu_cd, 'main' as menu_id, 1 as menu_seq, '' as dupl_yn, 'menu.main' as msg_id, SYSDATE() AS created_at, SYSDATE() AS updated_at, 'SYSTEM' AS creator_id, 'SYSTEM' AS updator_id FROM DUAL</v>
      </c>
    </row>
    <row r="6" spans="1:24" x14ac:dyDescent="0.3">
      <c r="A6" s="12" t="s">
        <v>82</v>
      </c>
      <c r="B6" s="25" t="s">
        <v>102</v>
      </c>
      <c r="C6" s="25" t="s">
        <v>101</v>
      </c>
      <c r="D6" s="29" t="b">
        <v>0</v>
      </c>
      <c r="E6" s="29" t="s">
        <v>81</v>
      </c>
      <c r="F6" s="26" t="s">
        <v>84</v>
      </c>
      <c r="G6" s="29">
        <v>1</v>
      </c>
      <c r="H6" s="55" t="s">
        <v>269</v>
      </c>
      <c r="I6" s="32" t="s">
        <v>83</v>
      </c>
      <c r="J6" s="10" t="str">
        <f>IF(I6="","",CHAR(13)&amp;"  UNION ALL SELECT '"&amp;B$3&amp;"' as "&amp;$A$3&amp;", '"&amp;B6&amp;"' as "&amp;B$4&amp;", "&amp;IF(UPPER(C6)="NULL", C6, "'"&amp;C6&amp;"'")&amp;" as "&amp;C$4&amp;", "&amp;D6&amp;" as "&amp;D$4&amp;", '"&amp;E6&amp;"' as "&amp;E$4&amp;", "&amp;IF(UPPER(F6)="NULL", F6, "'"&amp;F6&amp;"'")&amp;" as "&amp;F$4&amp;", "&amp;G6&amp;" as "&amp;G$4&amp;", '"&amp;H6&amp;"' as "&amp;H$4&amp;", '"&amp;I6&amp;"' as "&amp;I$4&amp;", SYSDATE() AS created_at, SYSDATE() AS updated_at, 'SYSTEM' AS creator_id, 'SYSTEM' AS updator_id FROM DUAL")</f>
        <v>_x000D_  UNION ALL SELECT 'admin'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  <c r="K6" s="31" t="s">
        <v>152</v>
      </c>
      <c r="L6" s="10" t="str">
        <f>IF(AND(UPPER(K6)="Y",$J6&lt;&gt;""),CHAR(13)&amp;"  UNION ALL SELECT '"&amp;K$3&amp;"' as "&amp;$A$3&amp;", '"&amp;$B6&amp;"' as "&amp;$B$4&amp;", "&amp;IF(UPPER($C6)="NULL", $C6, "'"&amp;$C6&amp;"'")&amp;" as "&amp;$C$4&amp;", "&amp;$D6&amp;" as "&amp;$D$4&amp;", '"&amp;$E6&amp;"' as "&amp;$E$4&amp;", "&amp;IF(UPPER($F6)="NULL", $F6, "'"&amp;$F6&amp;"'")&amp;" as "&amp;$F$4&amp;", "&amp;$G6&amp;" as "&amp;$G$4&amp;", '"&amp;H6&amp;"' as "&amp;H$4&amp;", '"&amp;$I6&amp;"' as "&amp;$I$4&amp;", SYSDATE() AS created_at, SYSDATE() AS updated_at, 'SYSTEM' AS creator_id, 'SYSTEM' AS updator_id FROM DUAL", "")</f>
        <v>_x000D_  UNION ALL SELECT 'role_admin'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  <c r="M6" s="31" t="s">
        <v>152</v>
      </c>
      <c r="N6" s="10" t="str">
        <f>IF(AND(UPPER(M6)="Y",$J6&lt;&gt;""),CHAR(13)&amp;"  UNION ALL SELECT '"&amp;M$3&amp;"' as "&amp;$A$3&amp;", '"&amp;$B6&amp;"' as "&amp;$B$4&amp;", "&amp;IF(UPPER($C6)="NULL", $C6, "'"&amp;$C6&amp;"'")&amp;" as "&amp;$C$4&amp;", "&amp;$D6&amp;" as "&amp;$D$4&amp;", '"&amp;$E6&amp;"' as "&amp;$E$4&amp;", "&amp;IF(UPPER($F6)="NULL", $F6, "'"&amp;$F6&amp;"'")&amp;" as "&amp;$F$4&amp;", "&amp;$G6&amp;" as "&amp;$G$4&amp;", '"&amp;H6&amp;"' as "&amp;H$4&amp;", '"&amp;$I6&amp;"' as "&amp;$I$4&amp;", SYSDATE() AS created_at, SYSDATE() AS updated_at, 'SYSTEM' AS creator_id, 'SYSTEM' AS updator_id FROM DUAL", "")</f>
        <v>_x000D_  UNION ALL SELECT 'role_factory01'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  <c r="O6" s="31" t="s">
        <v>152</v>
      </c>
      <c r="P6" s="10" t="str">
        <f t="shared" ref="P6:P49" si="6">IF(UPPER(O6)="Y",CHAR(13)&amp;"    SELECT '"&amp;O$3&amp;"' as "&amp;$A$3&amp;", '"&amp;$B6&amp;"' as "&amp;$B$4&amp;", "&amp;IF(UPPER($C6)="NULL", $C6, "'"&amp;$C6&amp;"'")&amp;" as "&amp;$C$4&amp;", "&amp;$D6&amp;" as "&amp;$D$4&amp;", '"&amp;$E6&amp;"' as "&amp;$E$4&amp;", "&amp;IF(UPPER($F6)="NULL", $F6, "'"&amp;$F6&amp;"'")&amp;" as "&amp;$F$4&amp;", "&amp;$G6&amp;" as "&amp;$G$4&amp;", '"&amp;H6&amp;"' as "&amp;H$4&amp;", '"&amp;$I6&amp;"' as "&amp;$I$4&amp;", SYSDATE() AS created_at, SYSDATE() AS updated_at, 'SYSTEM' AS creator_id, 'SYSTEM' AS updator_id FROM DUAL", "")</f>
        <v>_x000D_    SELECT 'role_factory02'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  <c r="Q6" s="31" t="s">
        <v>152</v>
      </c>
      <c r="R6" s="10" t="str">
        <f>IF(AND(UPPER(Q6)="Y",$J6&lt;&gt;""),CHAR(13)&amp;"  UNION ALL SELECT '"&amp;Q$3&amp;"' as "&amp;$A$3&amp;", '"&amp;$B6&amp;"' as "&amp;$B$4&amp;", "&amp;IF(UPPER($C6)="NULL", $C6, "'"&amp;$C6&amp;"'")&amp;" as "&amp;$C$4&amp;", "&amp;$D6&amp;" as "&amp;$D$4&amp;", '"&amp;$E6&amp;"' as "&amp;$E$4&amp;", "&amp;IF(UPPER($F6)="NULL", $F6, "'"&amp;$F6&amp;"'")&amp;" as "&amp;$F$4&amp;", "&amp;$G6&amp;" as "&amp;$G$4&amp;", '"&amp;H6&amp;"' as "&amp;H$4&amp;", '"&amp;$I6&amp;"' as "&amp;$I$4&amp;", SYSDATE() AS created_at, SYSDATE() AS updated_at, 'SYSTEM' AS creator_id, 'SYSTEM' AS updator_id FROM DUAL", "")</f>
        <v>_x000D_  UNION ALL SELECT 'role_office01'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  <c r="S6" s="31" t="s">
        <v>152</v>
      </c>
      <c r="T6" s="10" t="str">
        <f>IF(AND(UPPER(S6)="Y",$J6&lt;&gt;""),CHAR(13)&amp;"  UNION ALL SELECT '"&amp;S$3&amp;"' as "&amp;$A$3&amp;", '"&amp;$B6&amp;"' as "&amp;$B$4&amp;", "&amp;IF(UPPER($C6)="NULL", $C6, "'"&amp;$C6&amp;"'")&amp;" as "&amp;$C$4&amp;", "&amp;$D6&amp;" as "&amp;$D$4&amp;", '"&amp;$E6&amp;"' as "&amp;$E$4&amp;", "&amp;IF(UPPER($F6)="NULL", $F6, "'"&amp;$F6&amp;"'")&amp;" as "&amp;$F$4&amp;", "&amp;$G6&amp;" as "&amp;$G$4&amp;", '"&amp;H6&amp;"' as "&amp;H$4&amp;", '"&amp;$I6&amp;"' as "&amp;$I$4&amp;", SYSDATE() AS created_at, SYSDATE() AS updated_at, 'SYSTEM' AS creator_id, 'SYSTEM' AS updator_id FROM DUAL", "")</f>
        <v>_x000D_  UNION ALL SELECT 'role_head_office'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  <c r="U6" s="31" t="s">
        <v>152</v>
      </c>
      <c r="V6" s="10" t="str">
        <f>IF(AND(UPPER(U6)="Y",$J6&lt;&gt;""),CHAR(13)&amp;"  UNION ALL SELECT '"&amp;U$3&amp;"' as "&amp;$A$3&amp;", '"&amp;$B6&amp;"' as "&amp;$B$4&amp;", "&amp;IF(UPPER($C6)="NULL", $C6, "'"&amp;$C6&amp;"'")&amp;" as "&amp;$C$4&amp;", "&amp;$D6&amp;" as "&amp;$D$4&amp;", '"&amp;$E6&amp;"' as "&amp;$E$4&amp;", "&amp;IF(UPPER($F6)="NULL", $F6, "'"&amp;$F6&amp;"'")&amp;" as "&amp;$F$4&amp;", "&amp;$G6&amp;" as "&amp;$G$4&amp;", '"&amp;H6&amp;"' as "&amp;H$4&amp;", '"&amp;$I6&amp;"' as "&amp;$I$4&amp;", SYSDATE() AS created_at, SYSDATE() AS updated_at, 'SYSTEM' AS creator_id, 'SYSTEM' AS updator_id FROM DUAL", "")</f>
        <v>_x000D_  UNION ALL SELECT 'role_bas_user'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  <c r="W6" s="31" t="s">
        <v>152</v>
      </c>
      <c r="X6" s="10" t="str">
        <f>IF(AND(UPPER(W6)="Y",$J6&lt;&gt;""),CHAR(13)&amp;"  UNION ALL SELECT '"&amp;W$3&amp;"' as "&amp;$A$3&amp;", '"&amp;$B6&amp;"' as "&amp;$B$4&amp;", "&amp;IF(UPPER($C6)="NULL", $C6, "'"&amp;$C6&amp;"'")&amp;" as "&amp;$C$4&amp;", "&amp;$D6&amp;" as "&amp;$D$4&amp;", '"&amp;$E6&amp;"' as "&amp;$E$4&amp;", "&amp;IF(UPPER($F6)="NULL", $F6, "'"&amp;$F6&amp;"'")&amp;" as "&amp;$F$4&amp;", "&amp;$G6&amp;" as "&amp;$G$4&amp;", '"&amp;H6&amp;"' as "&amp;H$4&amp;", '"&amp;$I6&amp;"' as "&amp;$I$4&amp;", SYSDATE() AS created_at, SYSDATE() AS updated_at, 'SYSTEM' AS creator_id, 'SYSTEM' AS updator_id FROM DUAL", "")</f>
        <v>_x000D_  UNION ALL SELECT 'role_guest' as role_id, '001' as view_id, '000' as up_view_id, FALSE as is_lock, 'F' as menu_cd, 'menu.home' as menu_id, 1 as menu_seq, 'N' as dupl_yn, 'menu.home' as msg_id, SYSDATE() AS created_at, SYSDATE() AS updated_at, 'SYSTEM' AS creator_id, 'SYSTEM' AS updator_id FROM DUAL</v>
      </c>
    </row>
    <row r="7" spans="1:24" x14ac:dyDescent="0.3">
      <c r="A7" s="4" t="s">
        <v>89</v>
      </c>
      <c r="B7" s="28" t="s">
        <v>104</v>
      </c>
      <c r="C7" s="28" t="s">
        <v>125</v>
      </c>
      <c r="D7" s="3" t="b">
        <v>0</v>
      </c>
      <c r="E7" s="3" t="s">
        <v>80</v>
      </c>
      <c r="F7" s="4" t="s">
        <v>79</v>
      </c>
      <c r="G7" s="3">
        <v>1</v>
      </c>
      <c r="H7" s="56"/>
      <c r="I7" s="33" t="s">
        <v>90</v>
      </c>
      <c r="J7" s="10" t="str">
        <f t="shared" ref="J7:J49" si="7">IF(I7="","",CHAR(13)&amp;"  UNION ALL SELECT '"&amp;B$3&amp;"' as "&amp;$A$3&amp;", '"&amp;B7&amp;"' as "&amp;B$4&amp;", "&amp;IF(UPPER(C7)="NULL", C7, "'"&amp;C7&amp;"'")&amp;" as "&amp;C$4&amp;", "&amp;D7&amp;" as "&amp;D$4&amp;", '"&amp;E7&amp;"' as "&amp;E$4&amp;", "&amp;IF(UPPER(F7)="NULL", F7, "'"&amp;F7&amp;"'")&amp;" as "&amp;F$4&amp;", "&amp;G7&amp;" as "&amp;G$4&amp;", '"&amp;H7&amp;"' as "&amp;H$4&amp;", '"&amp;I7&amp;"' as "&amp;I$4&amp;", SYSDATE() AS created_at, SYSDATE() AS updated_at, 'SYSTEM' AS creator_id, 'SYSTEM' AS updator_id FROM DUAL")</f>
        <v>_x000D_  UNION ALL SELECT 'admin' as role_id, '002' as view_id, '000' as up_view_id, FALSE as is_lock, 'M' as menu_cd, NULL as menu_id, 1 as menu_seq, '' as dupl_yn, 'menu.basMgt' as msg_id, SYSDATE() AS created_at, SYSDATE() AS updated_at, 'SYSTEM' AS creator_id, 'SYSTEM' AS updator_id FROM DUAL</v>
      </c>
      <c r="K7" s="15" t="s">
        <v>58</v>
      </c>
      <c r="L7" s="10" t="str">
        <f t="shared" ref="L7:L49" si="8">IF(AND(UPPER(K7)="Y",$J7&lt;&gt;""),CHAR(13)&amp;"  UNION ALL SELECT '"&amp;K$3&amp;"' as "&amp;$A$3&amp;", '"&amp;$B7&amp;"' as "&amp;$B$4&amp;", "&amp;IF(UPPER($C7)="NULL", $C7, "'"&amp;$C7&amp;"'")&amp;" as "&amp;$C$4&amp;", "&amp;$D7&amp;" as "&amp;$D$4&amp;", '"&amp;$E7&amp;"' as "&amp;$E$4&amp;", "&amp;IF(UPPER($F7)="NULL", $F7, "'"&amp;$F7&amp;"'")&amp;" as "&amp;$F$4&amp;", "&amp;$G7&amp;" as "&amp;$G$4&amp;", '"&amp;H7&amp;"' as "&amp;H$4&amp;", '"&amp;$I7&amp;"' as "&amp;$I$4&amp;", SYSDATE() AS created_at, SYSDATE() AS updated_at, 'SYSTEM' AS creator_id, 'SYSTEM' AS updator_id FROM DUAL", "")</f>
        <v>_x000D_  UNION ALL SELECT 'role_admin' as role_id, '002' as view_id, '000' as up_view_id, FALSE as is_lock, 'M' as menu_cd, NULL as menu_id, 1 as menu_seq, '' as dupl_yn, 'menu.basMgt' as msg_id, SYSDATE() AS created_at, SYSDATE() AS updated_at, 'SYSTEM' AS creator_id, 'SYSTEM' AS updator_id FROM DUAL</v>
      </c>
      <c r="M7" s="15" t="s">
        <v>58</v>
      </c>
      <c r="N7" s="10" t="str">
        <f t="shared" ref="N7:N49" si="9">IF(AND(UPPER(M7)="Y",$J7&lt;&gt;""),CHAR(13)&amp;"  UNION ALL SELECT '"&amp;M$3&amp;"' as "&amp;$A$3&amp;", '"&amp;$B7&amp;"' as "&amp;$B$4&amp;", "&amp;IF(UPPER($C7)="NULL", $C7, "'"&amp;$C7&amp;"'")&amp;" as "&amp;$C$4&amp;", "&amp;$D7&amp;" as "&amp;$D$4&amp;", '"&amp;$E7&amp;"' as "&amp;$E$4&amp;", "&amp;IF(UPPER($F7)="NULL", $F7, "'"&amp;$F7&amp;"'")&amp;" as "&amp;$F$4&amp;", "&amp;$G7&amp;" as "&amp;$G$4&amp;", '"&amp;H7&amp;"' as "&amp;H$4&amp;", '"&amp;$I7&amp;"' as "&amp;$I$4&amp;", SYSDATE() AS created_at, SYSDATE() AS updated_at, 'SYSTEM' AS creator_id, 'SYSTEM' AS updator_id FROM DUAL", "")</f>
        <v>_x000D_  UNION ALL SELECT 'role_factory01' as role_id, '002' as view_id, '000' as up_view_id, FALSE as is_lock, 'M' as menu_cd, NULL as menu_id, 1 as menu_seq, '' as dupl_yn, 'menu.basMgt' as msg_id, SYSDATE() AS created_at, SYSDATE() AS updated_at, 'SYSTEM' AS creator_id, 'SYSTEM' AS updator_id FROM DUAL</v>
      </c>
      <c r="O7" s="15" t="s">
        <v>58</v>
      </c>
      <c r="P7" s="10" t="str">
        <f t="shared" si="6"/>
        <v>_x000D_    SELECT 'role_factory02' as role_id, '002' as view_id, '000' as up_view_id, FALSE as is_lock, 'M' as menu_cd, NULL as menu_id, 1 as menu_seq, '' as dupl_yn, 'menu.basMgt' as msg_id, SYSDATE() AS created_at, SYSDATE() AS updated_at, 'SYSTEM' AS creator_id, 'SYSTEM' AS updator_id FROM DUAL</v>
      </c>
      <c r="Q7" s="15" t="s">
        <v>58</v>
      </c>
      <c r="R7" s="10" t="str">
        <f t="shared" ref="R7:R49" si="10">IF(AND(UPPER(Q7)="Y",$J7&lt;&gt;""),CHAR(13)&amp;"  UNION ALL SELECT '"&amp;Q$3&amp;"' as "&amp;$A$3&amp;", '"&amp;$B7&amp;"' as "&amp;$B$4&amp;", "&amp;IF(UPPER($C7)="NULL", $C7, "'"&amp;$C7&amp;"'")&amp;" as "&amp;$C$4&amp;", "&amp;$D7&amp;" as "&amp;$D$4&amp;", '"&amp;$E7&amp;"' as "&amp;$E$4&amp;", "&amp;IF(UPPER($F7)="NULL", $F7, "'"&amp;$F7&amp;"'")&amp;" as "&amp;$F$4&amp;", "&amp;$G7&amp;" as "&amp;$G$4&amp;", '"&amp;H7&amp;"' as "&amp;H$4&amp;", '"&amp;$I7&amp;"' as "&amp;$I$4&amp;", SYSDATE() AS created_at, SYSDATE() AS updated_at, 'SYSTEM' AS creator_id, 'SYSTEM' AS updator_id FROM DUAL", "")</f>
        <v>_x000D_  UNION ALL SELECT 'role_office01' as role_id, '002' as view_id, '000' as up_view_id, FALSE as is_lock, 'M' as menu_cd, NULL as menu_id, 1 as menu_seq, '' as dupl_yn, 'menu.basMgt' as msg_id, SYSDATE() AS created_at, SYSDATE() AS updated_at, 'SYSTEM' AS creator_id, 'SYSTEM' AS updator_id FROM DUAL</v>
      </c>
      <c r="S7" s="15"/>
      <c r="T7" s="10" t="str">
        <f t="shared" ref="T7:T49" si="11">IF(AND(UPPER(S7)="Y",$J7&lt;&gt;""),CHAR(13)&amp;"  UNION ALL SELECT '"&amp;S$3&amp;"' as "&amp;$A$3&amp;", '"&amp;$B7&amp;"' as "&amp;$B$4&amp;", "&amp;IF(UPPER($C7)="NULL", $C7, "'"&amp;$C7&amp;"'")&amp;" as "&amp;$C$4&amp;", "&amp;$D7&amp;" as "&amp;$D$4&amp;", '"&amp;$E7&amp;"' as "&amp;$E$4&amp;", "&amp;IF(UPPER($F7)="NULL", $F7, "'"&amp;$F7&amp;"'")&amp;" as "&amp;$F$4&amp;", "&amp;$G7&amp;" as "&amp;$G$4&amp;", '"&amp;H7&amp;"' as "&amp;H$4&amp;", '"&amp;$I7&amp;"' as "&amp;$I$4&amp;", SYSDATE() AS created_at, SYSDATE() AS updated_at, 'SYSTEM' AS creator_id, 'SYSTEM' AS updator_id FROM DUAL", "")</f>
        <v/>
      </c>
      <c r="U7" s="15" t="s">
        <v>155</v>
      </c>
      <c r="V7" s="10" t="str">
        <f t="shared" ref="V7:V49" si="12">IF(AND(UPPER(U7)="Y",$J7&lt;&gt;""),CHAR(13)&amp;"  UNION ALL SELECT '"&amp;U$3&amp;"' as "&amp;$A$3&amp;", '"&amp;$B7&amp;"' as "&amp;$B$4&amp;", "&amp;IF(UPPER($C7)="NULL", $C7, "'"&amp;$C7&amp;"'")&amp;" as "&amp;$C$4&amp;", "&amp;$D7&amp;" as "&amp;$D$4&amp;", '"&amp;$E7&amp;"' as "&amp;$E$4&amp;", "&amp;IF(UPPER($F7)="NULL", $F7, "'"&amp;$F7&amp;"'")&amp;" as "&amp;$F$4&amp;", "&amp;$G7&amp;" as "&amp;$G$4&amp;", '"&amp;H7&amp;"' as "&amp;H$4&amp;", '"&amp;$I7&amp;"' as "&amp;$I$4&amp;", SYSDATE() AS created_at, SYSDATE() AS updated_at, 'SYSTEM' AS creator_id, 'SYSTEM' AS updator_id FROM DUAL", "")</f>
        <v>_x000D_  UNION ALL SELECT 'role_bas_user' as role_id, '002' as view_id, '000' as up_view_id, FALSE as is_lock, 'M' as menu_cd, NULL as menu_id, 1 as menu_seq, '' as dupl_yn, 'menu.basMgt' as msg_id, SYSDATE() AS created_at, SYSDATE() AS updated_at, 'SYSTEM' AS creator_id, 'SYSTEM' AS updator_id FROM DUAL</v>
      </c>
      <c r="W7" s="15" t="s">
        <v>155</v>
      </c>
      <c r="X7" s="10" t="str">
        <f t="shared" ref="X7:X49" si="13">IF(AND(UPPER(W7)="Y",$J7&lt;&gt;""),CHAR(13)&amp;"  UNION ALL SELECT '"&amp;W$3&amp;"' as "&amp;$A$3&amp;", '"&amp;$B7&amp;"' as "&amp;$B$4&amp;", "&amp;IF(UPPER($C7)="NULL", $C7, "'"&amp;$C7&amp;"'")&amp;" as "&amp;$C$4&amp;", "&amp;$D7&amp;" as "&amp;$D$4&amp;", '"&amp;$E7&amp;"' as "&amp;$E$4&amp;", "&amp;IF(UPPER($F7)="NULL", $F7, "'"&amp;$F7&amp;"'")&amp;" as "&amp;$F$4&amp;", "&amp;$G7&amp;" as "&amp;$G$4&amp;", '"&amp;H7&amp;"' as "&amp;H$4&amp;", '"&amp;$I7&amp;"' as "&amp;$I$4&amp;", SYSDATE() AS created_at, SYSDATE() AS updated_at, 'SYSTEM' AS creator_id, 'SYSTEM' AS updator_id FROM DUAL", "")</f>
        <v>_x000D_  UNION ALL SELECT 'role_guest' as role_id, '002' as view_id, '000' as up_view_id, FALSE as is_lock, 'M' as menu_cd, NULL as menu_id, 1 as menu_seq, '' as dupl_yn, 'menu.basMgt' as msg_id, SYSDATE() AS created_at, SYSDATE() AS updated_at, 'SYSTEM' AS creator_id, 'SYSTEM' AS updator_id FROM DUAL</v>
      </c>
    </row>
    <row r="8" spans="1:24" x14ac:dyDescent="0.3">
      <c r="A8" s="4" t="s">
        <v>91</v>
      </c>
      <c r="B8" s="28" t="s">
        <v>105</v>
      </c>
      <c r="C8" s="28" t="s">
        <v>126</v>
      </c>
      <c r="D8" s="3" t="b">
        <v>0</v>
      </c>
      <c r="E8" s="3" t="s">
        <v>81</v>
      </c>
      <c r="F8" s="33" t="s">
        <v>92</v>
      </c>
      <c r="G8" s="3">
        <v>1</v>
      </c>
      <c r="H8" s="56" t="s">
        <v>268</v>
      </c>
      <c r="I8" s="33" t="s">
        <v>92</v>
      </c>
      <c r="J8" s="10" t="str">
        <f t="shared" si="7"/>
        <v>_x000D_  UNION ALL SELECT 'admin'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</v>
      </c>
      <c r="K8" s="15" t="s">
        <v>155</v>
      </c>
      <c r="L8" s="10" t="str">
        <f t="shared" si="8"/>
        <v>_x000D_  UNION ALL SELECT 'role_admin'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</v>
      </c>
      <c r="M8" s="15" t="s">
        <v>152</v>
      </c>
      <c r="N8" s="10" t="str">
        <f t="shared" si="9"/>
        <v>_x000D_  UNION ALL SELECT 'role_factory01'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</v>
      </c>
      <c r="O8" s="15" t="s">
        <v>152</v>
      </c>
      <c r="P8" s="10" t="str">
        <f t="shared" si="6"/>
        <v>_x000D_    SELECT 'role_factory02'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</v>
      </c>
      <c r="Q8" s="15" t="s">
        <v>152</v>
      </c>
      <c r="R8" s="10" t="str">
        <f t="shared" si="10"/>
        <v>_x000D_  UNION ALL SELECT 'role_office01'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</v>
      </c>
      <c r="S8" s="15"/>
      <c r="T8" s="10" t="str">
        <f t="shared" si="11"/>
        <v/>
      </c>
      <c r="U8" s="15" t="s">
        <v>155</v>
      </c>
      <c r="V8" s="10" t="str">
        <f t="shared" si="12"/>
        <v>_x000D_  UNION ALL SELECT 'role_bas_user'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</v>
      </c>
      <c r="W8" s="15" t="s">
        <v>155</v>
      </c>
      <c r="X8" s="10" t="str">
        <f t="shared" si="13"/>
        <v>_x000D_  UNION ALL SELECT 'role_guest' as role_id, '003' as view_id, '002' as up_view_id, FALSE as is_lock, 'F' as menu_cd, 'menu.basMgt.codeMgt' as menu_id, 1 as menu_seq, 'N' as dupl_yn, 'menu.basMgt.codeMgt' as msg_id, SYSDATE() AS created_at, SYSDATE() AS updated_at, 'SYSTEM' AS creator_id, 'SYSTEM' AS updator_id FROM DUAL</v>
      </c>
    </row>
    <row r="9" spans="1:24" x14ac:dyDescent="0.3">
      <c r="A9" s="4" t="s">
        <v>93</v>
      </c>
      <c r="B9" s="28" t="s">
        <v>106</v>
      </c>
      <c r="C9" s="28" t="s">
        <v>125</v>
      </c>
      <c r="D9" s="3" t="b">
        <v>0</v>
      </c>
      <c r="E9" s="3" t="s">
        <v>80</v>
      </c>
      <c r="F9" s="4" t="s">
        <v>79</v>
      </c>
      <c r="G9" s="3">
        <v>1</v>
      </c>
      <c r="H9" s="57"/>
      <c r="I9" t="s">
        <v>94</v>
      </c>
      <c r="J9" s="10" t="str">
        <f t="shared" si="7"/>
        <v>_x000D_  UNION ALL SELECT 'admin' as role_id, '004' as view_id, '000' as up_view_id, FALSE as is_lock, 'M' as menu_cd, NULL as menu_id, 1 as menu_seq, '' as dupl_yn, 'menu.operMgt' as msg_id, SYSDATE() AS created_at, SYSDATE() AS updated_at, 'SYSTEM' AS creator_id, 'SYSTEM' AS updator_id FROM DUAL</v>
      </c>
      <c r="K9" s="15" t="s">
        <v>155</v>
      </c>
      <c r="L9" s="10" t="str">
        <f t="shared" si="8"/>
        <v>_x000D_  UNION ALL SELECT 'role_admin' as role_id, '004' as view_id, '000' as up_view_id, FALSE as is_lock, 'M' as menu_cd, NULL as menu_id, 1 as menu_seq, '' as dupl_yn, 'menu.operMgt' as msg_id, SYSDATE() AS created_at, SYSDATE() AS updated_at, 'SYSTEM' AS creator_id, 'SYSTEM' AS updator_id FROM DUAL</v>
      </c>
      <c r="M9" s="15"/>
      <c r="N9" s="10" t="str">
        <f t="shared" si="9"/>
        <v/>
      </c>
      <c r="O9" s="15" t="s">
        <v>152</v>
      </c>
      <c r="P9" s="10" t="str">
        <f t="shared" si="6"/>
        <v>_x000D_    SELECT 'role_factory02' as role_id, '004' as view_id, '000' as up_view_id, FALSE as is_lock, 'M' as menu_cd, NULL as menu_id, 1 as menu_seq, '' as dupl_yn, 'menu.operMgt' as msg_id, SYSDATE() AS created_at, SYSDATE() AS updated_at, 'SYSTEM' AS creator_id, 'SYSTEM' AS updator_id FROM DUAL</v>
      </c>
      <c r="Q9" s="15" t="s">
        <v>152</v>
      </c>
      <c r="R9" s="10" t="str">
        <f t="shared" si="10"/>
        <v>_x000D_  UNION ALL SELECT 'role_office01' as role_id, '004' as view_id, '000' as up_view_id, FALSE as is_lock, 'M' as menu_cd, NULL as menu_id, 1 as menu_seq, '' as dupl_yn, 'menu.operMgt' as msg_id, SYSDATE() AS created_at, SYSDATE() AS updated_at, 'SYSTEM' AS creator_id, 'SYSTEM' AS updator_id FROM DUAL</v>
      </c>
      <c r="S9" s="15" t="s">
        <v>152</v>
      </c>
      <c r="T9" s="10" t="str">
        <f t="shared" si="11"/>
        <v>_x000D_  UNION ALL SELECT 'role_head_office' as role_id, '004' as view_id, '000' as up_view_id, FALSE as is_lock, 'M' as menu_cd, NULL as menu_id, 1 as menu_seq, '' as dupl_yn, 'menu.operMgt' as msg_id, SYSDATE() AS created_at, SYSDATE() AS updated_at, 'SYSTEM' AS creator_id, 'SYSTEM' AS updator_id FROM DUAL</v>
      </c>
      <c r="U9" s="15" t="s">
        <v>155</v>
      </c>
      <c r="V9" s="10" t="str">
        <f t="shared" si="12"/>
        <v>_x000D_  UNION ALL SELECT 'role_bas_user' as role_id, '004' as view_id, '000' as up_view_id, FALSE as is_lock, 'M' as menu_cd, NULL as menu_id, 1 as menu_seq, '' as dupl_yn, 'menu.operMgt' as msg_id, SYSDATE() AS created_at, SYSDATE() AS updated_at, 'SYSTEM' AS creator_id, 'SYSTEM' AS updator_id FROM DUAL</v>
      </c>
      <c r="W9" s="15"/>
      <c r="X9" s="10" t="str">
        <f t="shared" si="13"/>
        <v/>
      </c>
    </row>
    <row r="10" spans="1:24" x14ac:dyDescent="0.3">
      <c r="A10" s="4" t="s">
        <v>95</v>
      </c>
      <c r="B10" s="28" t="s">
        <v>107</v>
      </c>
      <c r="C10" s="28" t="s">
        <v>127</v>
      </c>
      <c r="D10" s="3" t="b">
        <v>0</v>
      </c>
      <c r="E10" s="3" t="s">
        <v>81</v>
      </c>
      <c r="F10" t="s">
        <v>50</v>
      </c>
      <c r="G10" s="3">
        <v>1</v>
      </c>
      <c r="H10" s="57" t="s">
        <v>268</v>
      </c>
      <c r="I10" t="s">
        <v>50</v>
      </c>
      <c r="J10" s="10" t="str">
        <f t="shared" si="7"/>
        <v>_x000D_  UNION ALL SELECT 'admin'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</v>
      </c>
      <c r="K10" s="15" t="s">
        <v>155</v>
      </c>
      <c r="L10" s="10" t="str">
        <f t="shared" si="8"/>
        <v>_x000D_  UNION ALL SELECT 'role_admin'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</v>
      </c>
      <c r="M10" s="15"/>
      <c r="N10" s="10" t="str">
        <f t="shared" si="9"/>
        <v/>
      </c>
      <c r="O10" s="15" t="s">
        <v>152</v>
      </c>
      <c r="P10" s="10" t="str">
        <f t="shared" si="6"/>
        <v>_x000D_    SELECT 'role_factory02'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</v>
      </c>
      <c r="Q10" s="15"/>
      <c r="R10" s="10" t="str">
        <f t="shared" si="10"/>
        <v/>
      </c>
      <c r="S10" s="15"/>
      <c r="T10" s="10" t="str">
        <f t="shared" si="11"/>
        <v/>
      </c>
      <c r="U10" s="15" t="s">
        <v>155</v>
      </c>
      <c r="V10" s="10" t="str">
        <f t="shared" si="12"/>
        <v>_x000D_  UNION ALL SELECT 'role_bas_user' as role_id, '005' as view_id, '004' as up_view_id, FALSE as is_lock, 'F' as menu_cd, 'menu.operMgt.altBoard' as menu_id, 1 as menu_seq, 'N' as dupl_yn, 'menu.operMgt.altBoard' as msg_id, SYSDATE() AS created_at, SYSDATE() AS updated_at, 'SYSTEM' AS creator_id, 'SYSTEM' AS updator_id FROM DUAL</v>
      </c>
      <c r="W10" s="15"/>
      <c r="X10" s="10" t="str">
        <f t="shared" si="13"/>
        <v/>
      </c>
    </row>
    <row r="11" spans="1:24" x14ac:dyDescent="0.3">
      <c r="A11" s="4" t="s">
        <v>65</v>
      </c>
      <c r="B11" s="28" t="s">
        <v>108</v>
      </c>
      <c r="C11" s="28" t="s">
        <v>127</v>
      </c>
      <c r="D11" s="3" t="b">
        <v>0</v>
      </c>
      <c r="E11" s="3" t="s">
        <v>81</v>
      </c>
      <c r="F11" t="s">
        <v>67</v>
      </c>
      <c r="G11" s="3">
        <v>2</v>
      </c>
      <c r="H11" s="57" t="s">
        <v>268</v>
      </c>
      <c r="I11" t="s">
        <v>67</v>
      </c>
      <c r="J11" s="10" t="str">
        <f t="shared" si="7"/>
        <v>_x000D_  UNION ALL SELECT 'admin'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</v>
      </c>
      <c r="K11" s="15" t="s">
        <v>155</v>
      </c>
      <c r="L11" s="10" t="str">
        <f t="shared" si="8"/>
        <v>_x000D_  UNION ALL SELECT 'role_admin'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</v>
      </c>
      <c r="M11" s="15"/>
      <c r="N11" s="10" t="str">
        <f t="shared" si="9"/>
        <v/>
      </c>
      <c r="O11" s="15"/>
      <c r="P11" s="10" t="str">
        <f t="shared" si="6"/>
        <v/>
      </c>
      <c r="Q11" s="15" t="s">
        <v>152</v>
      </c>
      <c r="R11" s="10" t="str">
        <f t="shared" si="10"/>
        <v>_x000D_  UNION ALL SELECT 'role_office01'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</v>
      </c>
      <c r="S11" s="15"/>
      <c r="T11" s="10" t="str">
        <f t="shared" si="11"/>
        <v/>
      </c>
      <c r="U11" s="15"/>
      <c r="V11" s="10" t="str">
        <f t="shared" si="12"/>
        <v/>
      </c>
      <c r="W11" s="15" t="s">
        <v>155</v>
      </c>
      <c r="X11" s="10" t="str">
        <f t="shared" si="13"/>
        <v>_x000D_  UNION ALL SELECT 'role_guest' as role_id, '006' as view_id, '004' as up_view_id, FALSE as is_lock, 'F' as menu_cd, 'menu.operMgt.roleMgt' as menu_id, 2 as menu_seq, 'N' as dupl_yn, 'menu.operMgt.roleMgt' as msg_id, SYSDATE() AS created_at, SYSDATE() AS updated_at, 'SYSTEM' AS creator_id, 'SYSTEM' AS updator_id FROM DUAL</v>
      </c>
    </row>
    <row r="12" spans="1:24" x14ac:dyDescent="0.3">
      <c r="A12" s="4" t="s">
        <v>66</v>
      </c>
      <c r="B12" s="28" t="s">
        <v>109</v>
      </c>
      <c r="C12" s="28" t="s">
        <v>127</v>
      </c>
      <c r="D12" s="3" t="b">
        <v>0</v>
      </c>
      <c r="E12" s="3" t="s">
        <v>81</v>
      </c>
      <c r="F12" t="s">
        <v>68</v>
      </c>
      <c r="G12" s="3">
        <v>3</v>
      </c>
      <c r="H12" s="57" t="s">
        <v>268</v>
      </c>
      <c r="I12" t="s">
        <v>68</v>
      </c>
      <c r="J12" s="10" t="str">
        <f t="shared" si="7"/>
        <v>_x000D_  UNION ALL SELECT 'admin'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</v>
      </c>
      <c r="K12" s="15" t="s">
        <v>155</v>
      </c>
      <c r="L12" s="10" t="str">
        <f t="shared" si="8"/>
        <v>_x000D_  UNION ALL SELECT 'role_admin'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</v>
      </c>
      <c r="M12" s="15"/>
      <c r="N12" s="10" t="str">
        <f t="shared" si="9"/>
        <v/>
      </c>
      <c r="O12" s="15" t="s">
        <v>152</v>
      </c>
      <c r="P12" s="10" t="str">
        <f t="shared" si="6"/>
        <v>_x000D_    SELECT 'role_factory02'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</v>
      </c>
      <c r="Q12" s="15"/>
      <c r="R12" s="10" t="str">
        <f t="shared" si="10"/>
        <v/>
      </c>
      <c r="S12" s="15" t="s">
        <v>152</v>
      </c>
      <c r="T12" s="10" t="str">
        <f t="shared" si="11"/>
        <v>_x000D_  UNION ALL SELECT 'role_head_office'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</v>
      </c>
      <c r="U12" s="15"/>
      <c r="V12" s="10" t="str">
        <f t="shared" si="12"/>
        <v/>
      </c>
      <c r="W12" s="15" t="s">
        <v>58</v>
      </c>
      <c r="X12" s="10" t="str">
        <f t="shared" si="13"/>
        <v>_x000D_  UNION ALL SELECT 'role_guest' as role_id, '007' as view_id, '004' as up_view_id, FALSE as is_lock, 'F' as menu_cd, 'menu.operMgt.menuMgt' as menu_id, 3 as menu_seq, 'N' as dupl_yn, 'menu.operMgt.menuMgt' as msg_id, SYSDATE() AS created_at, SYSDATE() AS updated_at, 'SYSTEM' AS creator_id, 'SYSTEM' AS updator_id FROM DUAL</v>
      </c>
    </row>
    <row r="13" spans="1:24" x14ac:dyDescent="0.3">
      <c r="A13" s="4" t="s">
        <v>97</v>
      </c>
      <c r="B13" s="28" t="s">
        <v>110</v>
      </c>
      <c r="C13" s="28" t="s">
        <v>125</v>
      </c>
      <c r="D13" s="3" t="b">
        <v>0</v>
      </c>
      <c r="E13" s="3" t="s">
        <v>80</v>
      </c>
      <c r="F13" s="4" t="s">
        <v>79</v>
      </c>
      <c r="G13" s="3">
        <v>1</v>
      </c>
      <c r="H13" s="57"/>
      <c r="I13" t="s">
        <v>96</v>
      </c>
      <c r="J13" s="10" t="str">
        <f t="shared" si="7"/>
        <v>_x000D_  UNION ALL SELECT 'admin' as role_id, '008' as view_id, '000' as up_view_id, FALSE as is_lock, 'M' as menu_cd, NULL as menu_id, 1 as menu_seq, '' as dupl_yn, 'menu.sysLog' as msg_id, SYSDATE() AS created_at, SYSDATE() AS updated_at, 'SYSTEM' AS creator_id, 'SYSTEM' AS updator_id FROM DUAL</v>
      </c>
      <c r="K13" s="15" t="s">
        <v>155</v>
      </c>
      <c r="L13" s="10" t="str">
        <f t="shared" si="8"/>
        <v>_x000D_  UNION ALL SELECT 'role_admin' as role_id, '008' as view_id, '000' as up_view_id, FALSE as is_lock, 'M' as menu_cd, NULL as menu_id, 1 as menu_seq, '' as dupl_yn, 'menu.sysLog' as msg_id, SYSDATE() AS created_at, SYSDATE() AS updated_at, 'SYSTEM' AS creator_id, 'SYSTEM' AS updator_id FROM DUAL</v>
      </c>
      <c r="M13" s="15" t="s">
        <v>152</v>
      </c>
      <c r="N13" s="10" t="str">
        <f t="shared" si="9"/>
        <v>_x000D_  UNION ALL SELECT 'role_factory01' as role_id, '008' as view_id, '000' as up_view_id, FALSE as is_lock, 'M' as menu_cd, NULL as menu_id, 1 as menu_seq, '' as dupl_yn, 'menu.sysLog' as msg_id, SYSDATE() AS created_at, SYSDATE() AS updated_at, 'SYSTEM' AS creator_id, 'SYSTEM' AS updator_id FROM DUAL</v>
      </c>
      <c r="O13" s="15"/>
      <c r="P13" s="10" t="str">
        <f t="shared" si="6"/>
        <v/>
      </c>
      <c r="Q13" s="15"/>
      <c r="R13" s="10" t="str">
        <f t="shared" si="10"/>
        <v/>
      </c>
      <c r="S13" s="15" t="s">
        <v>155</v>
      </c>
      <c r="T13" s="10" t="str">
        <f t="shared" si="11"/>
        <v>_x000D_  UNION ALL SELECT 'role_head_office' as role_id, '008' as view_id, '000' as up_view_id, FALSE as is_lock, 'M' as menu_cd, NULL as menu_id, 1 as menu_seq, '' as dupl_yn, 'menu.sysLog' as msg_id, SYSDATE() AS created_at, SYSDATE() AS updated_at, 'SYSTEM' AS creator_id, 'SYSTEM' AS updator_id FROM DUAL</v>
      </c>
      <c r="U13" s="15"/>
      <c r="V13" s="10" t="str">
        <f t="shared" si="12"/>
        <v/>
      </c>
      <c r="W13" s="15"/>
      <c r="X13" s="10" t="str">
        <f t="shared" si="13"/>
        <v/>
      </c>
    </row>
    <row r="14" spans="1:24" x14ac:dyDescent="0.3">
      <c r="A14" s="4" t="s">
        <v>98</v>
      </c>
      <c r="B14" s="28" t="s">
        <v>111</v>
      </c>
      <c r="C14" s="28" t="s">
        <v>128</v>
      </c>
      <c r="D14" s="3" t="b">
        <v>0</v>
      </c>
      <c r="E14" s="3" t="s">
        <v>81</v>
      </c>
      <c r="F14" t="s">
        <v>53</v>
      </c>
      <c r="G14" s="3">
        <v>1</v>
      </c>
      <c r="H14" s="57" t="s">
        <v>270</v>
      </c>
      <c r="I14" t="s">
        <v>53</v>
      </c>
      <c r="J14" s="10" t="str">
        <f t="shared" si="7"/>
        <v>_x000D_  UNION ALL SELECT 'admin'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K14" s="15" t="s">
        <v>155</v>
      </c>
      <c r="L14" s="10" t="str">
        <f t="shared" si="8"/>
        <v>_x000D_  UNION ALL SELECT 'role_admin'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M14" s="15" t="s">
        <v>152</v>
      </c>
      <c r="N14" s="10" t="str">
        <f t="shared" si="9"/>
        <v>_x000D_  UNION ALL SELECT 'role_factory01'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O14" s="15"/>
      <c r="P14" s="10" t="str">
        <f t="shared" si="6"/>
        <v/>
      </c>
      <c r="Q14" s="15"/>
      <c r="R14" s="10" t="str">
        <f t="shared" si="10"/>
        <v/>
      </c>
      <c r="S14" s="15" t="s">
        <v>155</v>
      </c>
      <c r="T14" s="10" t="str">
        <f t="shared" si="11"/>
        <v>_x000D_  UNION ALL SELECT 'role_head_office' as role_id, '009' as view_id, '008' as up_view_id, FALSE as is_lock, 'F' as menu_cd, 'menu.sysLog.sysCtrl' as menu_id, 1 as menu_seq, 'Y' as dupl_yn, 'menu.sysLog.sysCtrl' as msg_id, SYSDATE() AS created_at, SYSDATE() AS updated_at, 'SYSTEM' AS creator_id, 'SYSTEM' AS updator_id FROM DUAL</v>
      </c>
      <c r="U14" s="15"/>
      <c r="V14" s="10" t="str">
        <f t="shared" si="12"/>
        <v/>
      </c>
      <c r="W14" s="15"/>
      <c r="X14" s="10" t="str">
        <f t="shared" si="13"/>
        <v/>
      </c>
    </row>
    <row r="15" spans="1:24" x14ac:dyDescent="0.3">
      <c r="A15" s="4"/>
      <c r="B15" s="28" t="s">
        <v>112</v>
      </c>
      <c r="C15" s="28"/>
      <c r="D15" s="3"/>
      <c r="E15" s="3"/>
      <c r="F15" s="4"/>
      <c r="G15" s="3"/>
      <c r="H15" s="56"/>
      <c r="I15" s="33"/>
      <c r="J15" s="10" t="str">
        <f t="shared" si="7"/>
        <v/>
      </c>
      <c r="K15" s="15" t="s">
        <v>155</v>
      </c>
      <c r="L15" s="10" t="str">
        <f t="shared" si="8"/>
        <v/>
      </c>
      <c r="M15" s="15"/>
      <c r="N15" s="10" t="str">
        <f t="shared" si="9"/>
        <v/>
      </c>
      <c r="O15" s="15"/>
      <c r="P15" s="10" t="str">
        <f t="shared" si="6"/>
        <v/>
      </c>
      <c r="Q15" s="15"/>
      <c r="R15" s="10" t="str">
        <f t="shared" si="10"/>
        <v/>
      </c>
      <c r="S15" s="15"/>
      <c r="T15" s="10" t="str">
        <f t="shared" si="11"/>
        <v/>
      </c>
      <c r="U15" s="15"/>
      <c r="V15" s="10" t="str">
        <f t="shared" si="12"/>
        <v/>
      </c>
      <c r="W15" s="15"/>
      <c r="X15" s="10" t="str">
        <f t="shared" si="13"/>
        <v/>
      </c>
    </row>
    <row r="16" spans="1:24" x14ac:dyDescent="0.3">
      <c r="A16" s="4"/>
      <c r="B16" s="28" t="s">
        <v>113</v>
      </c>
      <c r="C16" s="28"/>
      <c r="D16" s="3"/>
      <c r="E16" s="3"/>
      <c r="F16" s="4"/>
      <c r="G16" s="3"/>
      <c r="H16" s="56"/>
      <c r="I16" s="33"/>
      <c r="J16" s="10" t="str">
        <f t="shared" si="7"/>
        <v/>
      </c>
      <c r="K16" s="15" t="s">
        <v>155</v>
      </c>
      <c r="L16" s="10" t="str">
        <f t="shared" si="8"/>
        <v/>
      </c>
      <c r="M16" s="15"/>
      <c r="N16" s="10" t="str">
        <f t="shared" si="9"/>
        <v/>
      </c>
      <c r="O16" s="15"/>
      <c r="P16" s="10" t="str">
        <f t="shared" si="6"/>
        <v/>
      </c>
      <c r="Q16" s="15"/>
      <c r="R16" s="10" t="str">
        <f t="shared" si="10"/>
        <v/>
      </c>
      <c r="S16" s="15"/>
      <c r="T16" s="10" t="str">
        <f t="shared" si="11"/>
        <v/>
      </c>
      <c r="U16" s="15"/>
      <c r="V16" s="10" t="str">
        <f t="shared" si="12"/>
        <v/>
      </c>
      <c r="W16" s="15"/>
      <c r="X16" s="10" t="str">
        <f t="shared" si="13"/>
        <v/>
      </c>
    </row>
    <row r="17" spans="1:24" x14ac:dyDescent="0.3">
      <c r="A17" s="4"/>
      <c r="B17" s="28" t="s">
        <v>114</v>
      </c>
      <c r="C17" s="28"/>
      <c r="D17" s="3"/>
      <c r="E17" s="3"/>
      <c r="F17" s="4"/>
      <c r="G17" s="3"/>
      <c r="H17" s="56"/>
      <c r="I17" s="33"/>
      <c r="J17" s="10" t="str">
        <f t="shared" si="7"/>
        <v/>
      </c>
      <c r="K17" s="15" t="s">
        <v>155</v>
      </c>
      <c r="L17" s="10" t="str">
        <f t="shared" si="8"/>
        <v/>
      </c>
      <c r="M17" s="15"/>
      <c r="N17" s="10" t="str">
        <f t="shared" si="9"/>
        <v/>
      </c>
      <c r="O17" s="15"/>
      <c r="P17" s="10" t="str">
        <f t="shared" si="6"/>
        <v/>
      </c>
      <c r="Q17" s="15"/>
      <c r="R17" s="10" t="str">
        <f t="shared" si="10"/>
        <v/>
      </c>
      <c r="S17" s="15"/>
      <c r="T17" s="10" t="str">
        <f t="shared" si="11"/>
        <v/>
      </c>
      <c r="U17" s="15"/>
      <c r="V17" s="10" t="str">
        <f t="shared" si="12"/>
        <v/>
      </c>
      <c r="W17" s="15"/>
      <c r="X17" s="10" t="str">
        <f t="shared" si="13"/>
        <v/>
      </c>
    </row>
    <row r="18" spans="1:24" x14ac:dyDescent="0.3">
      <c r="A18" s="4"/>
      <c r="B18" s="28" t="s">
        <v>115</v>
      </c>
      <c r="C18" s="28"/>
      <c r="D18" s="3"/>
      <c r="E18" s="3"/>
      <c r="F18" s="4"/>
      <c r="G18" s="3"/>
      <c r="H18" s="56"/>
      <c r="I18" s="33"/>
      <c r="J18" s="10" t="str">
        <f t="shared" si="7"/>
        <v/>
      </c>
      <c r="K18" s="15" t="s">
        <v>155</v>
      </c>
      <c r="L18" s="10" t="str">
        <f t="shared" si="8"/>
        <v/>
      </c>
      <c r="M18" s="15"/>
      <c r="N18" s="10" t="str">
        <f t="shared" si="9"/>
        <v/>
      </c>
      <c r="O18" s="15"/>
      <c r="P18" s="10" t="str">
        <f t="shared" si="6"/>
        <v/>
      </c>
      <c r="Q18" s="15"/>
      <c r="R18" s="10" t="str">
        <f t="shared" si="10"/>
        <v/>
      </c>
      <c r="S18" s="15"/>
      <c r="T18" s="10" t="str">
        <f t="shared" si="11"/>
        <v/>
      </c>
      <c r="U18" s="15"/>
      <c r="V18" s="10" t="str">
        <f t="shared" si="12"/>
        <v/>
      </c>
      <c r="W18" s="15"/>
      <c r="X18" s="10" t="str">
        <f t="shared" si="13"/>
        <v/>
      </c>
    </row>
    <row r="19" spans="1:24" x14ac:dyDescent="0.3">
      <c r="A19" s="4"/>
      <c r="B19" s="28" t="s">
        <v>116</v>
      </c>
      <c r="C19" s="28"/>
      <c r="D19" s="3"/>
      <c r="E19" s="3"/>
      <c r="F19" s="4"/>
      <c r="G19" s="3"/>
      <c r="H19" s="58"/>
      <c r="I19" s="18"/>
      <c r="J19" s="10" t="str">
        <f t="shared" si="7"/>
        <v/>
      </c>
      <c r="K19" s="15" t="s">
        <v>155</v>
      </c>
      <c r="L19" s="10" t="str">
        <f t="shared" si="8"/>
        <v/>
      </c>
      <c r="M19" s="15"/>
      <c r="N19" s="10" t="str">
        <f t="shared" si="9"/>
        <v/>
      </c>
      <c r="O19" s="15"/>
      <c r="P19" s="10" t="str">
        <f t="shared" si="6"/>
        <v/>
      </c>
      <c r="Q19" s="15"/>
      <c r="R19" s="10" t="str">
        <f t="shared" si="10"/>
        <v/>
      </c>
      <c r="S19" s="15"/>
      <c r="T19" s="10" t="str">
        <f t="shared" si="11"/>
        <v/>
      </c>
      <c r="U19" s="15"/>
      <c r="V19" s="10" t="str">
        <f t="shared" si="12"/>
        <v/>
      </c>
      <c r="W19" s="15"/>
      <c r="X19" s="10" t="str">
        <f t="shared" si="13"/>
        <v/>
      </c>
    </row>
    <row r="20" spans="1:24" x14ac:dyDescent="0.3">
      <c r="A20" s="4"/>
      <c r="B20" s="28" t="s">
        <v>117</v>
      </c>
      <c r="C20" s="28"/>
      <c r="D20" s="3"/>
      <c r="E20" s="3"/>
      <c r="F20" s="4"/>
      <c r="G20" s="3"/>
      <c r="H20" s="58"/>
      <c r="I20" s="18"/>
      <c r="J20" s="10" t="str">
        <f t="shared" si="7"/>
        <v/>
      </c>
      <c r="K20" s="15" t="s">
        <v>155</v>
      </c>
      <c r="L20" s="10" t="str">
        <f t="shared" si="8"/>
        <v/>
      </c>
      <c r="M20" s="15"/>
      <c r="N20" s="10" t="str">
        <f t="shared" si="9"/>
        <v/>
      </c>
      <c r="O20" s="15"/>
      <c r="P20" s="10" t="str">
        <f t="shared" si="6"/>
        <v/>
      </c>
      <c r="Q20" s="15"/>
      <c r="R20" s="10" t="str">
        <f t="shared" si="10"/>
        <v/>
      </c>
      <c r="S20" s="15"/>
      <c r="T20" s="10" t="str">
        <f t="shared" si="11"/>
        <v/>
      </c>
      <c r="U20" s="15"/>
      <c r="V20" s="10" t="str">
        <f t="shared" si="12"/>
        <v/>
      </c>
      <c r="W20" s="15"/>
      <c r="X20" s="10" t="str">
        <f t="shared" si="13"/>
        <v/>
      </c>
    </row>
    <row r="21" spans="1:24" x14ac:dyDescent="0.3">
      <c r="A21" s="4"/>
      <c r="B21" s="28" t="s">
        <v>118</v>
      </c>
      <c r="C21" s="28"/>
      <c r="D21" s="3"/>
      <c r="E21" s="3"/>
      <c r="F21" s="4"/>
      <c r="G21" s="3"/>
      <c r="H21" s="58"/>
      <c r="I21" s="18"/>
      <c r="J21" s="10" t="str">
        <f t="shared" si="7"/>
        <v/>
      </c>
      <c r="K21" s="15" t="s">
        <v>155</v>
      </c>
      <c r="L21" s="10" t="str">
        <f t="shared" si="8"/>
        <v/>
      </c>
      <c r="M21" s="15"/>
      <c r="N21" s="10" t="str">
        <f t="shared" si="9"/>
        <v/>
      </c>
      <c r="O21" s="15"/>
      <c r="P21" s="10" t="str">
        <f t="shared" si="6"/>
        <v/>
      </c>
      <c r="Q21" s="15"/>
      <c r="R21" s="10" t="str">
        <f t="shared" si="10"/>
        <v/>
      </c>
      <c r="S21" s="15"/>
      <c r="T21" s="10" t="str">
        <f t="shared" si="11"/>
        <v/>
      </c>
      <c r="U21" s="15"/>
      <c r="V21" s="10" t="str">
        <f t="shared" si="12"/>
        <v/>
      </c>
      <c r="W21" s="15"/>
      <c r="X21" s="10" t="str">
        <f t="shared" si="13"/>
        <v/>
      </c>
    </row>
    <row r="22" spans="1:24" x14ac:dyDescent="0.3">
      <c r="A22" s="4"/>
      <c r="B22" s="28" t="s">
        <v>119</v>
      </c>
      <c r="C22" s="28"/>
      <c r="D22" s="3"/>
      <c r="E22" s="3"/>
      <c r="F22" s="4"/>
      <c r="G22" s="3"/>
      <c r="H22" s="58"/>
      <c r="I22" s="18"/>
      <c r="J22" s="10" t="str">
        <f t="shared" si="7"/>
        <v/>
      </c>
      <c r="K22" s="15" t="s">
        <v>155</v>
      </c>
      <c r="L22" s="10" t="str">
        <f t="shared" si="8"/>
        <v/>
      </c>
      <c r="M22" s="15"/>
      <c r="N22" s="10" t="str">
        <f t="shared" si="9"/>
        <v/>
      </c>
      <c r="O22" s="15"/>
      <c r="P22" s="10" t="str">
        <f t="shared" si="6"/>
        <v/>
      </c>
      <c r="Q22" s="15"/>
      <c r="R22" s="10" t="str">
        <f t="shared" si="10"/>
        <v/>
      </c>
      <c r="S22" s="15"/>
      <c r="T22" s="10" t="str">
        <f t="shared" si="11"/>
        <v/>
      </c>
      <c r="U22" s="15"/>
      <c r="V22" s="10" t="str">
        <f t="shared" si="12"/>
        <v/>
      </c>
      <c r="W22" s="15"/>
      <c r="X22" s="10" t="str">
        <f t="shared" si="13"/>
        <v/>
      </c>
    </row>
    <row r="23" spans="1:24" x14ac:dyDescent="0.3">
      <c r="A23" s="23"/>
      <c r="B23" s="28" t="s">
        <v>120</v>
      </c>
      <c r="C23" s="28"/>
      <c r="D23" s="3"/>
      <c r="E23" s="3"/>
      <c r="F23" s="24"/>
      <c r="G23" s="38"/>
      <c r="H23" s="59"/>
      <c r="I23" s="18"/>
      <c r="J23" s="10" t="str">
        <f t="shared" si="7"/>
        <v/>
      </c>
      <c r="K23" s="15" t="s">
        <v>155</v>
      </c>
      <c r="L23" s="10" t="str">
        <f t="shared" si="8"/>
        <v/>
      </c>
      <c r="M23" s="15"/>
      <c r="N23" s="10" t="str">
        <f t="shared" si="9"/>
        <v/>
      </c>
      <c r="O23" s="15"/>
      <c r="P23" s="10" t="str">
        <f t="shared" si="6"/>
        <v/>
      </c>
      <c r="Q23" s="15"/>
      <c r="R23" s="10" t="str">
        <f t="shared" si="10"/>
        <v/>
      </c>
      <c r="S23" s="15"/>
      <c r="T23" s="10" t="str">
        <f t="shared" si="11"/>
        <v/>
      </c>
      <c r="U23" s="15"/>
      <c r="V23" s="10" t="str">
        <f t="shared" si="12"/>
        <v/>
      </c>
      <c r="W23" s="15"/>
      <c r="X23" s="10" t="str">
        <f t="shared" si="13"/>
        <v/>
      </c>
    </row>
    <row r="24" spans="1:24" x14ac:dyDescent="0.3">
      <c r="A24" s="23"/>
      <c r="B24" s="28" t="s">
        <v>121</v>
      </c>
      <c r="C24" s="28"/>
      <c r="D24" s="3"/>
      <c r="E24" s="3"/>
      <c r="F24" s="24"/>
      <c r="G24" s="38"/>
      <c r="H24" s="59"/>
      <c r="I24" s="18"/>
      <c r="J24" s="10" t="str">
        <f t="shared" si="7"/>
        <v/>
      </c>
      <c r="K24" s="15" t="s">
        <v>155</v>
      </c>
      <c r="L24" s="10" t="str">
        <f t="shared" si="8"/>
        <v/>
      </c>
      <c r="M24" s="15"/>
      <c r="N24" s="10" t="str">
        <f t="shared" si="9"/>
        <v/>
      </c>
      <c r="O24" s="15"/>
      <c r="P24" s="10" t="str">
        <f t="shared" si="6"/>
        <v/>
      </c>
      <c r="Q24" s="15"/>
      <c r="R24" s="10" t="str">
        <f t="shared" si="10"/>
        <v/>
      </c>
      <c r="S24" s="15"/>
      <c r="T24" s="10" t="str">
        <f t="shared" si="11"/>
        <v/>
      </c>
      <c r="U24" s="15"/>
      <c r="V24" s="10" t="str">
        <f t="shared" si="12"/>
        <v/>
      </c>
      <c r="W24" s="15"/>
      <c r="X24" s="10" t="str">
        <f t="shared" si="13"/>
        <v/>
      </c>
    </row>
    <row r="25" spans="1:24" x14ac:dyDescent="0.3">
      <c r="A25" s="23"/>
      <c r="B25" s="28" t="s">
        <v>122</v>
      </c>
      <c r="C25" s="28"/>
      <c r="D25" s="3"/>
      <c r="E25" s="3"/>
      <c r="F25" s="24"/>
      <c r="G25" s="38"/>
      <c r="H25" s="59"/>
      <c r="I25" s="18"/>
      <c r="J25" s="10" t="str">
        <f t="shared" si="7"/>
        <v/>
      </c>
      <c r="K25" s="15" t="s">
        <v>155</v>
      </c>
      <c r="L25" s="10" t="str">
        <f t="shared" si="8"/>
        <v/>
      </c>
      <c r="M25" s="15"/>
      <c r="N25" s="10" t="str">
        <f t="shared" si="9"/>
        <v/>
      </c>
      <c r="O25" s="15"/>
      <c r="P25" s="10" t="str">
        <f t="shared" si="6"/>
        <v/>
      </c>
      <c r="Q25" s="15"/>
      <c r="R25" s="10" t="str">
        <f t="shared" si="10"/>
        <v/>
      </c>
      <c r="S25" s="15"/>
      <c r="T25" s="10" t="str">
        <f t="shared" si="11"/>
        <v/>
      </c>
      <c r="U25" s="15"/>
      <c r="V25" s="10" t="str">
        <f t="shared" si="12"/>
        <v/>
      </c>
      <c r="W25" s="15"/>
      <c r="X25" s="10" t="str">
        <f t="shared" si="13"/>
        <v/>
      </c>
    </row>
    <row r="26" spans="1:24" x14ac:dyDescent="0.3">
      <c r="A26" s="23"/>
      <c r="B26" s="28" t="s">
        <v>123</v>
      </c>
      <c r="C26" s="28"/>
      <c r="D26" s="3"/>
      <c r="E26" s="3"/>
      <c r="F26" s="24"/>
      <c r="G26" s="38"/>
      <c r="H26" s="59"/>
      <c r="I26" s="18"/>
      <c r="J26" s="10" t="str">
        <f t="shared" si="7"/>
        <v/>
      </c>
      <c r="K26" s="15" t="s">
        <v>155</v>
      </c>
      <c r="L26" s="10" t="str">
        <f t="shared" si="8"/>
        <v/>
      </c>
      <c r="M26" s="15"/>
      <c r="N26" s="10" t="str">
        <f t="shared" si="9"/>
        <v/>
      </c>
      <c r="O26" s="15"/>
      <c r="P26" s="10" t="str">
        <f t="shared" si="6"/>
        <v/>
      </c>
      <c r="Q26" s="15"/>
      <c r="R26" s="10" t="str">
        <f t="shared" si="10"/>
        <v/>
      </c>
      <c r="S26" s="15"/>
      <c r="T26" s="10" t="str">
        <f t="shared" si="11"/>
        <v/>
      </c>
      <c r="U26" s="15"/>
      <c r="V26" s="10" t="str">
        <f t="shared" si="12"/>
        <v/>
      </c>
      <c r="W26" s="15"/>
      <c r="X26" s="10" t="str">
        <f t="shared" si="13"/>
        <v/>
      </c>
    </row>
    <row r="27" spans="1:24" x14ac:dyDescent="0.3">
      <c r="A27" s="23"/>
      <c r="B27" s="28" t="s">
        <v>124</v>
      </c>
      <c r="C27" s="28"/>
      <c r="D27" s="3"/>
      <c r="E27" s="3"/>
      <c r="F27" s="24"/>
      <c r="G27" s="38"/>
      <c r="H27" s="59"/>
      <c r="I27" s="18"/>
      <c r="J27" s="10" t="str">
        <f t="shared" si="7"/>
        <v/>
      </c>
      <c r="K27" s="15" t="s">
        <v>155</v>
      </c>
      <c r="L27" s="10" t="str">
        <f t="shared" si="8"/>
        <v/>
      </c>
      <c r="M27" s="15"/>
      <c r="N27" s="10" t="str">
        <f t="shared" si="9"/>
        <v/>
      </c>
      <c r="O27" s="15"/>
      <c r="P27" s="10" t="str">
        <f t="shared" si="6"/>
        <v/>
      </c>
      <c r="Q27" s="15"/>
      <c r="R27" s="10" t="str">
        <f t="shared" si="10"/>
        <v/>
      </c>
      <c r="S27" s="15"/>
      <c r="T27" s="10" t="str">
        <f t="shared" si="11"/>
        <v/>
      </c>
      <c r="U27" s="15"/>
      <c r="V27" s="10" t="str">
        <f t="shared" si="12"/>
        <v/>
      </c>
      <c r="W27" s="15"/>
      <c r="X27" s="10" t="str">
        <f t="shared" si="13"/>
        <v/>
      </c>
    </row>
    <row r="28" spans="1:24" x14ac:dyDescent="0.3">
      <c r="A28" s="23"/>
      <c r="B28" s="28" t="s">
        <v>129</v>
      </c>
      <c r="C28" s="28"/>
      <c r="D28" s="3"/>
      <c r="E28" s="3"/>
      <c r="F28" s="24"/>
      <c r="G28" s="38"/>
      <c r="H28" s="59"/>
      <c r="I28" s="18"/>
      <c r="J28" s="10" t="str">
        <f t="shared" si="7"/>
        <v/>
      </c>
      <c r="K28" s="15" t="s">
        <v>155</v>
      </c>
      <c r="L28" s="10" t="str">
        <f t="shared" si="8"/>
        <v/>
      </c>
      <c r="M28" s="15"/>
      <c r="N28" s="10" t="str">
        <f t="shared" si="9"/>
        <v/>
      </c>
      <c r="O28" s="15"/>
      <c r="P28" s="10" t="str">
        <f t="shared" si="6"/>
        <v/>
      </c>
      <c r="Q28" s="15"/>
      <c r="R28" s="10" t="str">
        <f t="shared" si="10"/>
        <v/>
      </c>
      <c r="S28" s="15"/>
      <c r="T28" s="10" t="str">
        <f t="shared" si="11"/>
        <v/>
      </c>
      <c r="U28" s="15"/>
      <c r="V28" s="10" t="str">
        <f t="shared" si="12"/>
        <v/>
      </c>
      <c r="W28" s="15"/>
      <c r="X28" s="10" t="str">
        <f t="shared" si="13"/>
        <v/>
      </c>
    </row>
    <row r="29" spans="1:24" x14ac:dyDescent="0.3">
      <c r="A29" s="23"/>
      <c r="B29" s="28" t="s">
        <v>130</v>
      </c>
      <c r="C29" s="28"/>
      <c r="D29" s="3"/>
      <c r="E29" s="3"/>
      <c r="F29" s="24"/>
      <c r="G29" s="38"/>
      <c r="H29" s="59"/>
      <c r="I29" s="18"/>
      <c r="J29" s="10" t="str">
        <f t="shared" si="7"/>
        <v/>
      </c>
      <c r="K29" s="15" t="s">
        <v>155</v>
      </c>
      <c r="L29" s="10" t="str">
        <f t="shared" si="8"/>
        <v/>
      </c>
      <c r="M29" s="15"/>
      <c r="N29" s="10" t="str">
        <f t="shared" si="9"/>
        <v/>
      </c>
      <c r="O29" s="15"/>
      <c r="P29" s="10" t="str">
        <f t="shared" si="6"/>
        <v/>
      </c>
      <c r="Q29" s="15"/>
      <c r="R29" s="10" t="str">
        <f t="shared" si="10"/>
        <v/>
      </c>
      <c r="S29" s="15"/>
      <c r="T29" s="10" t="str">
        <f t="shared" si="11"/>
        <v/>
      </c>
      <c r="U29" s="15"/>
      <c r="V29" s="10" t="str">
        <f t="shared" si="12"/>
        <v/>
      </c>
      <c r="W29" s="15"/>
      <c r="X29" s="10" t="str">
        <f t="shared" si="13"/>
        <v/>
      </c>
    </row>
    <row r="30" spans="1:24" x14ac:dyDescent="0.3">
      <c r="A30" s="23"/>
      <c r="B30" s="28" t="s">
        <v>131</v>
      </c>
      <c r="C30" s="28"/>
      <c r="D30" s="3"/>
      <c r="E30" s="3"/>
      <c r="F30" s="24"/>
      <c r="G30" s="38"/>
      <c r="H30" s="59"/>
      <c r="I30" s="18"/>
      <c r="J30" s="10" t="str">
        <f t="shared" si="7"/>
        <v/>
      </c>
      <c r="K30" s="15" t="s">
        <v>155</v>
      </c>
      <c r="L30" s="10" t="str">
        <f t="shared" si="8"/>
        <v/>
      </c>
      <c r="M30" s="15"/>
      <c r="N30" s="10" t="str">
        <f t="shared" si="9"/>
        <v/>
      </c>
      <c r="O30" s="15"/>
      <c r="P30" s="10" t="str">
        <f t="shared" si="6"/>
        <v/>
      </c>
      <c r="Q30" s="15"/>
      <c r="R30" s="10" t="str">
        <f t="shared" si="10"/>
        <v/>
      </c>
      <c r="S30" s="15"/>
      <c r="T30" s="10" t="str">
        <f t="shared" si="11"/>
        <v/>
      </c>
      <c r="U30" s="15"/>
      <c r="V30" s="10" t="str">
        <f t="shared" si="12"/>
        <v/>
      </c>
      <c r="W30" s="15"/>
      <c r="X30" s="10" t="str">
        <f t="shared" si="13"/>
        <v/>
      </c>
    </row>
    <row r="31" spans="1:24" x14ac:dyDescent="0.3">
      <c r="A31" s="23"/>
      <c r="B31" s="28" t="s">
        <v>132</v>
      </c>
      <c r="C31" s="28"/>
      <c r="D31" s="3"/>
      <c r="E31" s="3"/>
      <c r="F31" s="24"/>
      <c r="G31" s="38"/>
      <c r="H31" s="59"/>
      <c r="I31" s="18"/>
      <c r="J31" s="10" t="str">
        <f t="shared" si="7"/>
        <v/>
      </c>
      <c r="K31" s="15" t="s">
        <v>155</v>
      </c>
      <c r="L31" s="10" t="str">
        <f t="shared" si="8"/>
        <v/>
      </c>
      <c r="M31" s="15"/>
      <c r="N31" s="10" t="str">
        <f t="shared" si="9"/>
        <v/>
      </c>
      <c r="O31" s="15"/>
      <c r="P31" s="10" t="str">
        <f t="shared" si="6"/>
        <v/>
      </c>
      <c r="Q31" s="15"/>
      <c r="R31" s="10" t="str">
        <f t="shared" si="10"/>
        <v/>
      </c>
      <c r="S31" s="15"/>
      <c r="T31" s="10" t="str">
        <f t="shared" si="11"/>
        <v/>
      </c>
      <c r="U31" s="15"/>
      <c r="V31" s="10" t="str">
        <f t="shared" si="12"/>
        <v/>
      </c>
      <c r="W31" s="15"/>
      <c r="X31" s="10" t="str">
        <f t="shared" si="13"/>
        <v/>
      </c>
    </row>
    <row r="32" spans="1:24" x14ac:dyDescent="0.3">
      <c r="A32" s="23"/>
      <c r="B32" s="28" t="s">
        <v>133</v>
      </c>
      <c r="C32" s="28"/>
      <c r="D32" s="3"/>
      <c r="E32" s="3"/>
      <c r="F32" s="24"/>
      <c r="G32" s="38"/>
      <c r="H32" s="59"/>
      <c r="I32" s="18"/>
      <c r="J32" s="10" t="str">
        <f t="shared" si="7"/>
        <v/>
      </c>
      <c r="K32" s="15" t="s">
        <v>155</v>
      </c>
      <c r="L32" s="10" t="str">
        <f t="shared" si="8"/>
        <v/>
      </c>
      <c r="M32" s="15"/>
      <c r="N32" s="10" t="str">
        <f t="shared" si="9"/>
        <v/>
      </c>
      <c r="O32" s="15"/>
      <c r="P32" s="10" t="str">
        <f t="shared" si="6"/>
        <v/>
      </c>
      <c r="Q32" s="15"/>
      <c r="R32" s="10" t="str">
        <f t="shared" si="10"/>
        <v/>
      </c>
      <c r="S32" s="15"/>
      <c r="T32" s="10" t="str">
        <f t="shared" si="11"/>
        <v/>
      </c>
      <c r="U32" s="15"/>
      <c r="V32" s="10" t="str">
        <f t="shared" si="12"/>
        <v/>
      </c>
      <c r="W32" s="15"/>
      <c r="X32" s="10" t="str">
        <f t="shared" si="13"/>
        <v/>
      </c>
    </row>
    <row r="33" spans="1:24" x14ac:dyDescent="0.3">
      <c r="A33" s="23"/>
      <c r="B33" s="28" t="s">
        <v>134</v>
      </c>
      <c r="C33" s="28"/>
      <c r="D33" s="3"/>
      <c r="E33" s="3"/>
      <c r="F33" s="24"/>
      <c r="G33" s="38"/>
      <c r="H33" s="59"/>
      <c r="I33" s="18"/>
      <c r="J33" s="10" t="str">
        <f t="shared" si="7"/>
        <v/>
      </c>
      <c r="K33" s="15" t="s">
        <v>155</v>
      </c>
      <c r="L33" s="10" t="str">
        <f t="shared" si="8"/>
        <v/>
      </c>
      <c r="M33" s="15"/>
      <c r="N33" s="10" t="str">
        <f t="shared" si="9"/>
        <v/>
      </c>
      <c r="O33" s="15"/>
      <c r="P33" s="10" t="str">
        <f t="shared" si="6"/>
        <v/>
      </c>
      <c r="Q33" s="15"/>
      <c r="R33" s="10" t="str">
        <f t="shared" si="10"/>
        <v/>
      </c>
      <c r="S33" s="15"/>
      <c r="T33" s="10" t="str">
        <f t="shared" si="11"/>
        <v/>
      </c>
      <c r="U33" s="15"/>
      <c r="V33" s="10" t="str">
        <f t="shared" si="12"/>
        <v/>
      </c>
      <c r="W33" s="15"/>
      <c r="X33" s="10" t="str">
        <f t="shared" si="13"/>
        <v/>
      </c>
    </row>
    <row r="34" spans="1:24" x14ac:dyDescent="0.3">
      <c r="A34" s="23"/>
      <c r="B34" s="28" t="s">
        <v>135</v>
      </c>
      <c r="C34" s="28"/>
      <c r="D34" s="3"/>
      <c r="E34" s="3"/>
      <c r="F34" s="24"/>
      <c r="G34" s="38"/>
      <c r="H34" s="59"/>
      <c r="I34" s="18"/>
      <c r="J34" s="10" t="str">
        <f t="shared" si="7"/>
        <v/>
      </c>
      <c r="K34" s="15" t="s">
        <v>155</v>
      </c>
      <c r="L34" s="10" t="str">
        <f t="shared" si="8"/>
        <v/>
      </c>
      <c r="M34" s="15"/>
      <c r="N34" s="10" t="str">
        <f t="shared" si="9"/>
        <v/>
      </c>
      <c r="O34" s="15"/>
      <c r="P34" s="10" t="str">
        <f t="shared" si="6"/>
        <v/>
      </c>
      <c r="Q34" s="15"/>
      <c r="R34" s="10" t="str">
        <f t="shared" si="10"/>
        <v/>
      </c>
      <c r="S34" s="15"/>
      <c r="T34" s="10" t="str">
        <f t="shared" si="11"/>
        <v/>
      </c>
      <c r="U34" s="15"/>
      <c r="V34" s="10" t="str">
        <f t="shared" si="12"/>
        <v/>
      </c>
      <c r="W34" s="15"/>
      <c r="X34" s="10" t="str">
        <f t="shared" si="13"/>
        <v/>
      </c>
    </row>
    <row r="35" spans="1:24" x14ac:dyDescent="0.3">
      <c r="A35" s="23"/>
      <c r="B35" s="28" t="s">
        <v>136</v>
      </c>
      <c r="C35" s="28"/>
      <c r="D35" s="3"/>
      <c r="E35" s="3"/>
      <c r="F35" s="24"/>
      <c r="G35" s="38"/>
      <c r="H35" s="59"/>
      <c r="I35" s="18"/>
      <c r="J35" s="10" t="str">
        <f t="shared" si="7"/>
        <v/>
      </c>
      <c r="K35" s="15" t="s">
        <v>155</v>
      </c>
      <c r="L35" s="10" t="str">
        <f t="shared" si="8"/>
        <v/>
      </c>
      <c r="M35" s="15"/>
      <c r="N35" s="10" t="str">
        <f t="shared" si="9"/>
        <v/>
      </c>
      <c r="O35" s="15"/>
      <c r="P35" s="10" t="str">
        <f t="shared" si="6"/>
        <v/>
      </c>
      <c r="Q35" s="15"/>
      <c r="R35" s="10" t="str">
        <f t="shared" si="10"/>
        <v/>
      </c>
      <c r="S35" s="15"/>
      <c r="T35" s="10" t="str">
        <f t="shared" si="11"/>
        <v/>
      </c>
      <c r="U35" s="15"/>
      <c r="V35" s="10" t="str">
        <f t="shared" si="12"/>
        <v/>
      </c>
      <c r="W35" s="15"/>
      <c r="X35" s="10" t="str">
        <f t="shared" si="13"/>
        <v/>
      </c>
    </row>
    <row r="36" spans="1:24" x14ac:dyDescent="0.3">
      <c r="A36" s="23"/>
      <c r="B36" s="28" t="s">
        <v>137</v>
      </c>
      <c r="C36" s="28"/>
      <c r="D36" s="3"/>
      <c r="E36" s="3"/>
      <c r="F36" s="24"/>
      <c r="G36" s="38"/>
      <c r="H36" s="59"/>
      <c r="I36" s="18"/>
      <c r="J36" s="10" t="str">
        <f t="shared" si="7"/>
        <v/>
      </c>
      <c r="K36" s="15" t="s">
        <v>155</v>
      </c>
      <c r="L36" s="10" t="str">
        <f t="shared" si="8"/>
        <v/>
      </c>
      <c r="M36" s="15"/>
      <c r="N36" s="10" t="str">
        <f t="shared" si="9"/>
        <v/>
      </c>
      <c r="O36" s="15"/>
      <c r="P36" s="10" t="str">
        <f t="shared" si="6"/>
        <v/>
      </c>
      <c r="Q36" s="15"/>
      <c r="R36" s="10" t="str">
        <f t="shared" si="10"/>
        <v/>
      </c>
      <c r="S36" s="15"/>
      <c r="T36" s="10" t="str">
        <f t="shared" si="11"/>
        <v/>
      </c>
      <c r="U36" s="15"/>
      <c r="V36" s="10" t="str">
        <f t="shared" si="12"/>
        <v/>
      </c>
      <c r="W36" s="15"/>
      <c r="X36" s="10" t="str">
        <f t="shared" si="13"/>
        <v/>
      </c>
    </row>
    <row r="37" spans="1:24" x14ac:dyDescent="0.3">
      <c r="A37" s="23"/>
      <c r="B37" s="28" t="s">
        <v>138</v>
      </c>
      <c r="C37" s="28"/>
      <c r="D37" s="3"/>
      <c r="E37" s="3"/>
      <c r="F37" s="24"/>
      <c r="G37" s="38"/>
      <c r="H37" s="59"/>
      <c r="I37" s="18"/>
      <c r="J37" s="10" t="str">
        <f t="shared" si="7"/>
        <v/>
      </c>
      <c r="K37" s="15" t="s">
        <v>155</v>
      </c>
      <c r="L37" s="10" t="str">
        <f t="shared" si="8"/>
        <v/>
      </c>
      <c r="M37" s="15"/>
      <c r="N37" s="10" t="str">
        <f t="shared" si="9"/>
        <v/>
      </c>
      <c r="O37" s="15"/>
      <c r="P37" s="10" t="str">
        <f t="shared" si="6"/>
        <v/>
      </c>
      <c r="Q37" s="15"/>
      <c r="R37" s="10" t="str">
        <f t="shared" si="10"/>
        <v/>
      </c>
      <c r="S37" s="15"/>
      <c r="T37" s="10" t="str">
        <f t="shared" si="11"/>
        <v/>
      </c>
      <c r="U37" s="15"/>
      <c r="V37" s="10" t="str">
        <f t="shared" si="12"/>
        <v/>
      </c>
      <c r="W37" s="15"/>
      <c r="X37" s="10" t="str">
        <f t="shared" si="13"/>
        <v/>
      </c>
    </row>
    <row r="38" spans="1:24" x14ac:dyDescent="0.3">
      <c r="A38" s="23"/>
      <c r="B38" s="28" t="s">
        <v>139</v>
      </c>
      <c r="C38" s="28"/>
      <c r="D38" s="3"/>
      <c r="E38" s="3"/>
      <c r="F38" s="24"/>
      <c r="G38" s="38"/>
      <c r="H38" s="59"/>
      <c r="I38" s="18"/>
      <c r="J38" s="10" t="str">
        <f t="shared" si="7"/>
        <v/>
      </c>
      <c r="K38" s="15" t="s">
        <v>155</v>
      </c>
      <c r="L38" s="10" t="str">
        <f t="shared" si="8"/>
        <v/>
      </c>
      <c r="M38" s="15"/>
      <c r="N38" s="10" t="str">
        <f t="shared" si="9"/>
        <v/>
      </c>
      <c r="O38" s="15"/>
      <c r="P38" s="10" t="str">
        <f t="shared" si="6"/>
        <v/>
      </c>
      <c r="Q38" s="15"/>
      <c r="R38" s="10" t="str">
        <f t="shared" si="10"/>
        <v/>
      </c>
      <c r="S38" s="15"/>
      <c r="T38" s="10" t="str">
        <f t="shared" si="11"/>
        <v/>
      </c>
      <c r="U38" s="15"/>
      <c r="V38" s="10" t="str">
        <f t="shared" si="12"/>
        <v/>
      </c>
      <c r="W38" s="15"/>
      <c r="X38" s="10" t="str">
        <f t="shared" si="13"/>
        <v/>
      </c>
    </row>
    <row r="39" spans="1:24" x14ac:dyDescent="0.3">
      <c r="A39" s="23"/>
      <c r="B39" s="28" t="s">
        <v>140</v>
      </c>
      <c r="C39" s="28"/>
      <c r="D39" s="3"/>
      <c r="E39" s="3"/>
      <c r="F39" s="24"/>
      <c r="G39" s="38"/>
      <c r="H39" s="59"/>
      <c r="I39" s="18"/>
      <c r="J39" s="10" t="str">
        <f t="shared" si="7"/>
        <v/>
      </c>
      <c r="K39" s="15" t="s">
        <v>155</v>
      </c>
      <c r="L39" s="10" t="str">
        <f t="shared" si="8"/>
        <v/>
      </c>
      <c r="M39" s="15"/>
      <c r="N39" s="10" t="str">
        <f t="shared" si="9"/>
        <v/>
      </c>
      <c r="O39" s="15"/>
      <c r="P39" s="10" t="str">
        <f t="shared" si="6"/>
        <v/>
      </c>
      <c r="Q39" s="15"/>
      <c r="R39" s="10" t="str">
        <f t="shared" si="10"/>
        <v/>
      </c>
      <c r="S39" s="15"/>
      <c r="T39" s="10" t="str">
        <f t="shared" si="11"/>
        <v/>
      </c>
      <c r="U39" s="15"/>
      <c r="V39" s="10" t="str">
        <f t="shared" si="12"/>
        <v/>
      </c>
      <c r="W39" s="15"/>
      <c r="X39" s="10" t="str">
        <f t="shared" si="13"/>
        <v/>
      </c>
    </row>
    <row r="40" spans="1:24" x14ac:dyDescent="0.3">
      <c r="A40" s="23"/>
      <c r="B40" s="28" t="s">
        <v>141</v>
      </c>
      <c r="C40" s="28"/>
      <c r="D40" s="3"/>
      <c r="E40" s="3"/>
      <c r="F40" s="24"/>
      <c r="G40" s="38"/>
      <c r="H40" s="59"/>
      <c r="I40" s="18"/>
      <c r="J40" s="10" t="str">
        <f t="shared" si="7"/>
        <v/>
      </c>
      <c r="K40" s="15" t="s">
        <v>155</v>
      </c>
      <c r="L40" s="10" t="str">
        <f t="shared" si="8"/>
        <v/>
      </c>
      <c r="M40" s="15"/>
      <c r="N40" s="10" t="str">
        <f t="shared" si="9"/>
        <v/>
      </c>
      <c r="O40" s="15"/>
      <c r="P40" s="10" t="str">
        <f t="shared" si="6"/>
        <v/>
      </c>
      <c r="Q40" s="15"/>
      <c r="R40" s="10" t="str">
        <f t="shared" si="10"/>
        <v/>
      </c>
      <c r="S40" s="15"/>
      <c r="T40" s="10" t="str">
        <f t="shared" si="11"/>
        <v/>
      </c>
      <c r="U40" s="15"/>
      <c r="V40" s="10" t="str">
        <f t="shared" si="12"/>
        <v/>
      </c>
      <c r="W40" s="15"/>
      <c r="X40" s="10" t="str">
        <f t="shared" si="13"/>
        <v/>
      </c>
    </row>
    <row r="41" spans="1:24" x14ac:dyDescent="0.3">
      <c r="A41" s="23"/>
      <c r="B41" s="28" t="s">
        <v>142</v>
      </c>
      <c r="C41" s="28"/>
      <c r="D41" s="3"/>
      <c r="E41" s="3"/>
      <c r="F41" s="24"/>
      <c r="G41" s="38"/>
      <c r="H41" s="59"/>
      <c r="I41" s="18"/>
      <c r="J41" s="10" t="str">
        <f t="shared" si="7"/>
        <v/>
      </c>
      <c r="K41" s="15" t="s">
        <v>155</v>
      </c>
      <c r="L41" s="10" t="str">
        <f t="shared" si="8"/>
        <v/>
      </c>
      <c r="M41" s="15"/>
      <c r="N41" s="10" t="str">
        <f t="shared" si="9"/>
        <v/>
      </c>
      <c r="O41" s="15"/>
      <c r="P41" s="10" t="str">
        <f t="shared" si="6"/>
        <v/>
      </c>
      <c r="Q41" s="15"/>
      <c r="R41" s="10" t="str">
        <f t="shared" si="10"/>
        <v/>
      </c>
      <c r="S41" s="15"/>
      <c r="T41" s="10" t="str">
        <f t="shared" si="11"/>
        <v/>
      </c>
      <c r="U41" s="15"/>
      <c r="V41" s="10" t="str">
        <f t="shared" si="12"/>
        <v/>
      </c>
      <c r="W41" s="15"/>
      <c r="X41" s="10" t="str">
        <f t="shared" si="13"/>
        <v/>
      </c>
    </row>
    <row r="42" spans="1:24" x14ac:dyDescent="0.3">
      <c r="A42" s="23"/>
      <c r="B42" s="28" t="s">
        <v>143</v>
      </c>
      <c r="C42" s="28"/>
      <c r="D42" s="3"/>
      <c r="E42" s="3"/>
      <c r="F42" s="24"/>
      <c r="G42" s="38"/>
      <c r="H42" s="59"/>
      <c r="I42" s="18"/>
      <c r="J42" s="10" t="str">
        <f t="shared" si="7"/>
        <v/>
      </c>
      <c r="K42" s="15" t="s">
        <v>155</v>
      </c>
      <c r="L42" s="10" t="str">
        <f t="shared" si="8"/>
        <v/>
      </c>
      <c r="M42" s="15"/>
      <c r="N42" s="10" t="str">
        <f t="shared" si="9"/>
        <v/>
      </c>
      <c r="O42" s="15"/>
      <c r="P42" s="10" t="str">
        <f t="shared" si="6"/>
        <v/>
      </c>
      <c r="Q42" s="15"/>
      <c r="R42" s="10" t="str">
        <f t="shared" si="10"/>
        <v/>
      </c>
      <c r="S42" s="15"/>
      <c r="T42" s="10" t="str">
        <f t="shared" si="11"/>
        <v/>
      </c>
      <c r="U42" s="15"/>
      <c r="V42" s="10" t="str">
        <f t="shared" si="12"/>
        <v/>
      </c>
      <c r="W42" s="15"/>
      <c r="X42" s="10" t="str">
        <f t="shared" si="13"/>
        <v/>
      </c>
    </row>
    <row r="43" spans="1:24" x14ac:dyDescent="0.3">
      <c r="A43" s="23"/>
      <c r="B43" s="28" t="s">
        <v>144</v>
      </c>
      <c r="C43" s="28"/>
      <c r="D43" s="3"/>
      <c r="E43" s="3"/>
      <c r="F43" s="24"/>
      <c r="G43" s="38"/>
      <c r="H43" s="59"/>
      <c r="I43" s="18"/>
      <c r="J43" s="10" t="str">
        <f t="shared" si="7"/>
        <v/>
      </c>
      <c r="K43" s="15" t="s">
        <v>155</v>
      </c>
      <c r="L43" s="10" t="str">
        <f t="shared" si="8"/>
        <v/>
      </c>
      <c r="M43" s="15"/>
      <c r="N43" s="10" t="str">
        <f t="shared" si="9"/>
        <v/>
      </c>
      <c r="O43" s="15"/>
      <c r="P43" s="10" t="str">
        <f t="shared" si="6"/>
        <v/>
      </c>
      <c r="Q43" s="15"/>
      <c r="R43" s="10" t="str">
        <f t="shared" si="10"/>
        <v/>
      </c>
      <c r="S43" s="15"/>
      <c r="T43" s="10" t="str">
        <f t="shared" si="11"/>
        <v/>
      </c>
      <c r="U43" s="15"/>
      <c r="V43" s="10" t="str">
        <f t="shared" si="12"/>
        <v/>
      </c>
      <c r="W43" s="15"/>
      <c r="X43" s="10" t="str">
        <f t="shared" si="13"/>
        <v/>
      </c>
    </row>
    <row r="44" spans="1:24" x14ac:dyDescent="0.3">
      <c r="A44" s="23"/>
      <c r="B44" s="28" t="s">
        <v>145</v>
      </c>
      <c r="C44" s="28"/>
      <c r="D44" s="3"/>
      <c r="E44" s="3"/>
      <c r="F44" s="24"/>
      <c r="G44" s="38"/>
      <c r="H44" s="59"/>
      <c r="I44" s="18"/>
      <c r="J44" s="10" t="str">
        <f t="shared" si="7"/>
        <v/>
      </c>
      <c r="K44" s="15" t="s">
        <v>155</v>
      </c>
      <c r="L44" s="10" t="str">
        <f t="shared" si="8"/>
        <v/>
      </c>
      <c r="M44" s="15"/>
      <c r="N44" s="10" t="str">
        <f t="shared" si="9"/>
        <v/>
      </c>
      <c r="O44" s="15"/>
      <c r="P44" s="10" t="str">
        <f t="shared" si="6"/>
        <v/>
      </c>
      <c r="Q44" s="15"/>
      <c r="R44" s="10" t="str">
        <f t="shared" si="10"/>
        <v/>
      </c>
      <c r="S44" s="15"/>
      <c r="T44" s="10" t="str">
        <f t="shared" si="11"/>
        <v/>
      </c>
      <c r="U44" s="15"/>
      <c r="V44" s="10" t="str">
        <f t="shared" si="12"/>
        <v/>
      </c>
      <c r="W44" s="15"/>
      <c r="X44" s="10" t="str">
        <f t="shared" si="13"/>
        <v/>
      </c>
    </row>
    <row r="45" spans="1:24" x14ac:dyDescent="0.3">
      <c r="A45" s="23"/>
      <c r="B45" s="28" t="s">
        <v>146</v>
      </c>
      <c r="C45" s="28"/>
      <c r="D45" s="3"/>
      <c r="E45" s="3"/>
      <c r="F45" s="24"/>
      <c r="G45" s="38"/>
      <c r="H45" s="59"/>
      <c r="I45" s="18"/>
      <c r="J45" s="10" t="str">
        <f t="shared" si="7"/>
        <v/>
      </c>
      <c r="K45" s="15" t="s">
        <v>155</v>
      </c>
      <c r="L45" s="10" t="str">
        <f t="shared" si="8"/>
        <v/>
      </c>
      <c r="M45" s="15"/>
      <c r="N45" s="10" t="str">
        <f t="shared" si="9"/>
        <v/>
      </c>
      <c r="O45" s="15"/>
      <c r="P45" s="10" t="str">
        <f t="shared" si="6"/>
        <v/>
      </c>
      <c r="Q45" s="15"/>
      <c r="R45" s="10" t="str">
        <f t="shared" si="10"/>
        <v/>
      </c>
      <c r="S45" s="15"/>
      <c r="T45" s="10" t="str">
        <f t="shared" si="11"/>
        <v/>
      </c>
      <c r="U45" s="15"/>
      <c r="V45" s="10" t="str">
        <f t="shared" si="12"/>
        <v/>
      </c>
      <c r="W45" s="15"/>
      <c r="X45" s="10" t="str">
        <f t="shared" si="13"/>
        <v/>
      </c>
    </row>
    <row r="46" spans="1:24" x14ac:dyDescent="0.3">
      <c r="A46" s="23"/>
      <c r="B46" s="28" t="s">
        <v>147</v>
      </c>
      <c r="C46" s="28"/>
      <c r="D46" s="3"/>
      <c r="E46" s="3"/>
      <c r="F46" s="24"/>
      <c r="G46" s="38"/>
      <c r="H46" s="59"/>
      <c r="I46" s="18"/>
      <c r="J46" s="10" t="str">
        <f t="shared" si="7"/>
        <v/>
      </c>
      <c r="K46" s="15" t="s">
        <v>155</v>
      </c>
      <c r="L46" s="10" t="str">
        <f t="shared" si="8"/>
        <v/>
      </c>
      <c r="M46" s="15"/>
      <c r="N46" s="10" t="str">
        <f t="shared" si="9"/>
        <v/>
      </c>
      <c r="O46" s="15"/>
      <c r="P46" s="10" t="str">
        <f t="shared" si="6"/>
        <v/>
      </c>
      <c r="Q46" s="15"/>
      <c r="R46" s="10" t="str">
        <f t="shared" si="10"/>
        <v/>
      </c>
      <c r="S46" s="15"/>
      <c r="T46" s="10" t="str">
        <f t="shared" si="11"/>
        <v/>
      </c>
      <c r="U46" s="15"/>
      <c r="V46" s="10" t="str">
        <f t="shared" si="12"/>
        <v/>
      </c>
      <c r="W46" s="15"/>
      <c r="X46" s="10" t="str">
        <f t="shared" si="13"/>
        <v/>
      </c>
    </row>
    <row r="47" spans="1:24" x14ac:dyDescent="0.3">
      <c r="A47" s="23"/>
      <c r="B47" s="28" t="s">
        <v>148</v>
      </c>
      <c r="C47" s="28"/>
      <c r="D47" s="3"/>
      <c r="E47" s="3"/>
      <c r="F47" s="24"/>
      <c r="G47" s="38"/>
      <c r="H47" s="59"/>
      <c r="I47" s="18"/>
      <c r="J47" s="10" t="str">
        <f t="shared" si="7"/>
        <v/>
      </c>
      <c r="K47" s="15" t="s">
        <v>155</v>
      </c>
      <c r="L47" s="10" t="str">
        <f t="shared" si="8"/>
        <v/>
      </c>
      <c r="M47" s="15"/>
      <c r="N47" s="10" t="str">
        <f t="shared" si="9"/>
        <v/>
      </c>
      <c r="O47" s="15"/>
      <c r="P47" s="10" t="str">
        <f t="shared" si="6"/>
        <v/>
      </c>
      <c r="Q47" s="15"/>
      <c r="R47" s="10" t="str">
        <f t="shared" si="10"/>
        <v/>
      </c>
      <c r="S47" s="15"/>
      <c r="T47" s="10" t="str">
        <f t="shared" si="11"/>
        <v/>
      </c>
      <c r="U47" s="15"/>
      <c r="V47" s="10" t="str">
        <f t="shared" si="12"/>
        <v/>
      </c>
      <c r="W47" s="15"/>
      <c r="X47" s="10" t="str">
        <f t="shared" si="13"/>
        <v/>
      </c>
    </row>
    <row r="48" spans="1:24" x14ac:dyDescent="0.3">
      <c r="A48" s="23"/>
      <c r="B48" s="28" t="s">
        <v>149</v>
      </c>
      <c r="C48" s="28"/>
      <c r="D48" s="3"/>
      <c r="E48" s="3"/>
      <c r="F48" s="24"/>
      <c r="G48" s="38"/>
      <c r="H48" s="59"/>
      <c r="I48" s="18"/>
      <c r="J48" s="10" t="str">
        <f t="shared" si="7"/>
        <v/>
      </c>
      <c r="K48" s="15" t="s">
        <v>155</v>
      </c>
      <c r="L48" s="10" t="str">
        <f t="shared" si="8"/>
        <v/>
      </c>
      <c r="M48" s="15"/>
      <c r="N48" s="10" t="str">
        <f t="shared" si="9"/>
        <v/>
      </c>
      <c r="O48" s="15"/>
      <c r="P48" s="10" t="str">
        <f t="shared" si="6"/>
        <v/>
      </c>
      <c r="Q48" s="15"/>
      <c r="R48" s="10" t="str">
        <f t="shared" si="10"/>
        <v/>
      </c>
      <c r="S48" s="15"/>
      <c r="T48" s="10" t="str">
        <f t="shared" si="11"/>
        <v/>
      </c>
      <c r="U48" s="15"/>
      <c r="V48" s="10" t="str">
        <f t="shared" si="12"/>
        <v/>
      </c>
      <c r="W48" s="15"/>
      <c r="X48" s="10" t="str">
        <f t="shared" si="13"/>
        <v/>
      </c>
    </row>
    <row r="49" spans="1:24" x14ac:dyDescent="0.3">
      <c r="A49" s="23"/>
      <c r="B49" s="28" t="s">
        <v>150</v>
      </c>
      <c r="C49" s="28"/>
      <c r="D49" s="3"/>
      <c r="E49" s="3"/>
      <c r="F49" s="24"/>
      <c r="G49" s="38"/>
      <c r="H49" s="59"/>
      <c r="I49" s="18"/>
      <c r="J49" s="10" t="str">
        <f t="shared" si="7"/>
        <v/>
      </c>
      <c r="K49" s="15" t="s">
        <v>155</v>
      </c>
      <c r="L49" s="10" t="str">
        <f t="shared" si="8"/>
        <v/>
      </c>
      <c r="M49" s="15"/>
      <c r="N49" s="10" t="str">
        <f t="shared" si="9"/>
        <v/>
      </c>
      <c r="O49" s="15"/>
      <c r="P49" s="10" t="str">
        <f t="shared" si="6"/>
        <v/>
      </c>
      <c r="Q49" s="15"/>
      <c r="R49" s="10" t="str">
        <f t="shared" si="10"/>
        <v/>
      </c>
      <c r="S49" s="15"/>
      <c r="T49" s="10" t="str">
        <f t="shared" si="11"/>
        <v/>
      </c>
      <c r="U49" s="15"/>
      <c r="V49" s="10" t="str">
        <f t="shared" si="12"/>
        <v/>
      </c>
      <c r="W49" s="15"/>
      <c r="X49" s="10" t="str">
        <f t="shared" si="13"/>
        <v/>
      </c>
    </row>
  </sheetData>
  <mergeCells count="22">
    <mergeCell ref="B2:J2"/>
    <mergeCell ref="K4:L4"/>
    <mergeCell ref="C3:J3"/>
    <mergeCell ref="K2:L2"/>
    <mergeCell ref="W2:X2"/>
    <mergeCell ref="W3:X3"/>
    <mergeCell ref="M4:N4"/>
    <mergeCell ref="O4:P4"/>
    <mergeCell ref="Q4:R4"/>
    <mergeCell ref="S4:T4"/>
    <mergeCell ref="U4:V4"/>
    <mergeCell ref="W4:X4"/>
    <mergeCell ref="M3:N3"/>
    <mergeCell ref="O3:P3"/>
    <mergeCell ref="Q3:R3"/>
    <mergeCell ref="S3:T3"/>
    <mergeCell ref="U3:V3"/>
    <mergeCell ref="M2:N2"/>
    <mergeCell ref="O2:P2"/>
    <mergeCell ref="Q2:R2"/>
    <mergeCell ref="S2:T2"/>
    <mergeCell ref="U2:V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workbookViewId="0">
      <selection activeCell="S14" sqref="S14"/>
    </sheetView>
  </sheetViews>
  <sheetFormatPr defaultRowHeight="16.5" x14ac:dyDescent="0.3"/>
  <cols>
    <col min="1" max="1" width="4" bestFit="1" customWidth="1"/>
    <col min="2" max="2" width="24.25" bestFit="1" customWidth="1"/>
    <col min="10" max="16" width="5.625" customWidth="1"/>
    <col min="17" max="17" width="1.25" customWidth="1"/>
    <col min="19" max="19" width="19.75" customWidth="1"/>
    <col min="27" max="33" width="5.625" customWidth="1"/>
  </cols>
  <sheetData>
    <row r="1" spans="1:33" x14ac:dyDescent="0.3">
      <c r="A1" s="54" t="s">
        <v>249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R1" s="54" t="s">
        <v>250</v>
      </c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x14ac:dyDescent="0.3">
      <c r="A2" s="2" t="s">
        <v>15</v>
      </c>
      <c r="B2" s="2" t="s">
        <v>43</v>
      </c>
      <c r="C2" s="2" t="s">
        <v>193</v>
      </c>
      <c r="D2" s="2" t="s">
        <v>194</v>
      </c>
      <c r="E2" s="2" t="s">
        <v>195</v>
      </c>
      <c r="F2" s="2" t="s">
        <v>196</v>
      </c>
      <c r="G2" s="2"/>
      <c r="H2" s="2"/>
      <c r="I2" s="2"/>
      <c r="J2" s="7" t="str">
        <f>IF(J3="","",CHAR(13)&amp;"-- cw_msg_view for ["&amp;C2&amp;"]"&amp;CHAR(13)&amp;"INSERT INTO CW_MSG_VIEW (msg_id, lang_cd, msg_view, created_at, updated_at, creator_id, updator_id)"&amp;CONCATENATE(J3,J4,J5,J6,J7,J8,J9,J10,J11,J12,J13,J14,J15,J16,J17,J18,J19,J20,J21,J22,J23,J24,J25,J26,J27,J28,J29,J30,J31,J32,J33,J34,J35,J36,J37,J38,J39,J40,J41,J42,J43))</f>
        <v>_x000D_-- cw_msg_view for [en]_x000D_INSERT INTO CW_MSG_VIEW (msg_id, lang_cd, msg_view, created_at, updated_at, creator_id, updator_id)_x000D_    SELECT 'menu.main' AS msg_id, 'en' AS lang_cd, 'MANU' AS msg_view, SYSDATE() AS created_at, SYSDATE() AS updated_at, 'SYSTEM' AS creator_id, 'SYSTEM' AS updator_id FROM DUAL_x000D_  UNION ALL SELECT 'menu.home' AS msg_id, 'en' AS lang_cd, 'HOME' AS msg_view, SYSDATE() AS created_at, SYSDATE() AS updated_at, 'SYSTEM' AS creator_id, 'SYSTEM' AS updator_id FROM DUAL_x000D_  UNION ALL SELECT 'menu.basMgt' AS msg_id, 'en' AS lang_cd, 'Basic Manage' AS msg_view, SYSDATE() AS created_at, SYSDATE() AS updated_at, 'SYSTEM' AS creator_id, 'SYSTEM' AS updator_id FROM DUAL_x000D_  UNION ALL SELECT 'menu.basMgt.codeMgt' AS msg_id, 'en' AS lang_cd, 'Code Manage' AS msg_view, SYSDATE() AS created_at, SYSDATE() AS updated_at, 'SYSTEM' AS creator_id, 'SYSTEM' AS updator_id FROM DUAL_x000D_  UNION ALL SELECT 'menu.operMgt' AS msg_id, 'en' AS lang_cd, 'Operation Manage' AS msg_view, SYSDATE() AS created_at, SYSDATE() AS updated_at, 'SYSTEM' AS creator_id, 'SYSTEM' AS updator_id FROM DUAL_x000D_  UNION ALL SELECT 'menu.operMgt.altBoard' AS msg_id, 'en' AS lang_cd, 'Alert Board' AS msg_view, SYSDATE() AS created_at, SYSDATE() AS updated_at, 'SYSTEM' AS creator_id, 'SYSTEM' AS updator_id FROM DUAL_x000D_  UNION ALL SELECT 'menu.operMgt.roleMgt' AS msg_id, 'en' AS lang_cd, 'Role Group Manage' AS msg_view, SYSDATE() AS created_at, SYSDATE() AS updated_at, 'SYSTEM' AS creator_id, 'SYSTEM' AS updator_id FROM DUAL_x000D_  UNION ALL SELECT 'menu.operMgt.menuMgt' AS msg_id, 'en' AS lang_cd, 'Menu Manage' AS msg_view, SYSDATE() AS created_at, SYSDATE() AS updated_at, 'SYSTEM' AS creator_id, 'SYSTEM' AS updator_id FROM DUAL_x000D_  UNION ALL SELECT 'menu.sysLog' AS msg_id, 'en' AS lang_cd, 'System Log' AS msg_view, SYSDATE() AS created_at, SYSDATE() AS updated_at, 'SYSTEM' AS creator_id, 'SYSTEM' AS updator_id FROM DUAL_x000D_  UNION ALL SELECT 'menu.sysLog.sysCtrl' AS msg_id, 'en' AS lang_cd, 'Server Control' AS msg_view, SYSDATE() AS created_at, SYSDATE() AS updated_at, 'SYSTEM' AS creator_id, 'SYSTEM' AS updator_id FROM DUAL</v>
      </c>
      <c r="K2" s="7" t="str">
        <f>IF(K3="","",CHAR(13)&amp;"-- cw_msg_view for ["&amp;D2&amp;"]"&amp;CHAR(13)&amp;"INSERT INTO CW_MSG_VIEW (msg_id, lang_cd, msg_view, created_at, updated_at, creator_id, updator_id)"&amp;CONCATENATE(K3,K4,K5,K6,K7,K8,K9,K10,K11,K12,K13,K14,K15,K16,K17,K18,K19,K20,K21,K22,K23,K24,K25,K26,K27,K28,K29,K30,K31,K32,K33,K34,K35,K36,K37,K38,K39,K40,K41,K42,K43))</f>
        <v>_x000D_-- cw_msg_view for [ko]_x000D_INSERT INTO CW_MSG_VIEW (msg_id, lang_cd, msg_view, created_at, updated_at, creator_id, updator_id)_x000D_    SELECT 'menu.main' AS msg_id, 'ko' AS lang_cd, '메뉴' AS msg_view, SYSDATE() AS created_at, SYSDATE() AS updated_at, 'SYSTEM' AS creator_id, 'SYSTEM' AS updator_id FROM DUAL_x000D_  UNION ALL SELECT 'menu.home' AS msg_id, 'ko' AS lang_cd, '홈메뉴' AS msg_view, SYSDATE() AS created_at, SYSDATE() AS updated_at, 'SYSTEM' AS creator_id, 'SYSTEM' AS updator_id FROM DUAL_x000D_  UNION ALL SELECT 'menu.basMgt' AS msg_id, 'ko' AS lang_cd, '기본관리' AS msg_view, SYSDATE() AS created_at, SYSDATE() AS updated_at, 'SYSTEM' AS creator_id, 'SYSTEM' AS updator_id FROM DUAL_x000D_  UNION ALL SELECT 'menu.basMgt.codeMgt' AS msg_id, 'ko' AS lang_cd, '코드관리' AS msg_view, SYSDATE() AS created_at, SYSDATE() AS updated_at, 'SYSTEM' AS creator_id, 'SYSTEM' AS updator_id FROM DUAL_x000D_  UNION ALL SELECT 'menu.operMgt' AS msg_id, 'ko' AS lang_cd, '운영관리' AS msg_view, SYSDATE() AS created_at, SYSDATE() AS updated_at, 'SYSTEM' AS creator_id, 'SYSTEM' AS updator_id FROM DUAL_x000D_  UNION ALL SELECT 'menu.operMgt.altBoard' AS msg_id, 'ko' AS lang_cd, '알림게시판' AS msg_view, SYSDATE() AS created_at, SYSDATE() AS updated_at, 'SYSTEM' AS creator_id, 'SYSTEM' AS updator_id FROM DUAL_x000D_  UNION ALL SELECT 'menu.operMgt.roleMgt' AS msg_id, 'ko' AS lang_cd, '권한그룹관리' AS msg_view, SYSDATE() AS created_at, SYSDATE() AS updated_at, 'SYSTEM' AS creator_id, 'SYSTEM' AS updator_id FROM DUAL_x000D_  UNION ALL SELECT 'menu.operMgt.menuMgt' AS msg_id, 'ko' AS lang_cd, '메뉴관리' AS msg_view, SYSDATE() AS created_at, SYSDATE() AS updated_at, 'SYSTEM' AS creator_id, 'SYSTEM' AS updator_id FROM DUAL_x000D_  UNION ALL SELECT 'menu.sysLog' AS msg_id, 'ko' AS lang_cd, '시스템로그' AS msg_view, SYSDATE() AS created_at, SYSDATE() AS updated_at, 'SYSTEM' AS creator_id, 'SYSTEM' AS updator_id FROM DUAL_x000D_  UNION ALL SELECT 'menu.sysLog.sysCtrl' AS msg_id, 'ko' AS lang_cd, '서버관리' AS msg_view, SYSDATE() AS created_at, SYSDATE() AS updated_at, 'SYSTEM' AS creator_id, 'SYSTEM' AS updator_id FROM DUAL</v>
      </c>
      <c r="L2" s="7" t="str">
        <f t="shared" ref="L2:P2" si="0">IF(L3="","",CHAR(13)&amp;"-- cw_msg_view for ["&amp;E2&amp;"]"&amp;CHAR(13)&amp;"INSERT INTO CW_MSG_VIEW (msg_id, lang_cd, msg_view, created_at, updated_at, creator_id, updator_id)"&amp;CONCATENATE(L3,L4,L5,L6,L7,L8,L9,L10,L11,L12,L13,L14,L15,L16,L17,L18,L19,L20,L21,L22,L23,L24,L25,L26,L27,L28,L29,L30,L31,L32,L33,L34,L35,L36,L37,L38,L39,L40,L41,L42,L43))</f>
        <v/>
      </c>
      <c r="M2" s="7" t="str">
        <f t="shared" si="0"/>
        <v/>
      </c>
      <c r="N2" s="7" t="str">
        <f t="shared" si="0"/>
        <v/>
      </c>
      <c r="O2" s="7" t="str">
        <f t="shared" si="0"/>
        <v/>
      </c>
      <c r="P2" s="7" t="str">
        <f t="shared" si="0"/>
        <v/>
      </c>
      <c r="R2" s="2" t="s">
        <v>15</v>
      </c>
      <c r="S2" s="2" t="s">
        <v>43</v>
      </c>
      <c r="T2" s="2" t="s">
        <v>193</v>
      </c>
      <c r="U2" s="2" t="s">
        <v>194</v>
      </c>
      <c r="V2" s="2" t="s">
        <v>195</v>
      </c>
      <c r="W2" s="2" t="s">
        <v>196</v>
      </c>
      <c r="X2" s="2"/>
      <c r="Y2" s="2"/>
      <c r="Z2" s="2"/>
      <c r="AA2" s="7" t="str">
        <f>IF(AA3="","",CHAR(13)&amp;"-- cw_msg_view for ["&amp;T2&amp;"]"&amp;CHAR(13)&amp;"INSERT INTO CW_MSG_VIEW (msg_id, lang_cd, msg_view, created_at, updated_at, creator_id, updator_id)"&amp;CONCATENATE(AA3,AA4,AA5,AA6,AA7,AA8,AA9,AA10,AA11,AA12,AA13,AA14,AA15,AA16,AA17,AA18,AA19,AA20,AA21,AA22,AA23,AA24,AA25,AA26,AA27,AA28,AA29,AA30,AA31,AA32,AA33,AA34,AA35,AA36,AA37,AA38,AA39,AA40,AA41,AA42,AA43))</f>
        <v>_x000D_-- cw_msg_view for [en]_x000D_INSERT INTO CW_MSG_VIEW (msg_id, lang_cd, msg_view, created_at, updated_at, creator_id, updator_id)_x000D_    SELECT 'login.error.user.invalid' AS msg_id, 'en' AS lang_cd, '[{0}] is an unregistered user.' AS msg_view, SYSDATE() AS created_at, SYSDATE() AS updated_at, 'SYSTEM' AS creator_id, 'SYSTEM' AS updator_id FROM DUAL_x000D_  UNION ALL SELECT 'login.error.user.delete' AS msg_id, 'en' AS lang_cd, '[{0}] is deleted user.' AS msg_view, SYSDATE() AS created_at, SYSDATE() AS updated_at, 'SYSTEM' AS creator_id, 'SYSTEM' AS updator_id FROM DUAL_x000D_  UNION ALL SELECT 'login.error.user.lock' AS msg_id, 'en' AS lang_cd, '[{0}] is not allowed to log in.' AS msg_view, SYSDATE() AS created_at, SYSDATE() AS updated_at, 'SYSTEM' AS creator_id, 'SYSTEM' AS updator_id FROM DUAL</v>
      </c>
      <c r="AB2" s="7" t="str">
        <f t="shared" ref="AB2:AG2" si="1">IF(AB3="","",CHAR(13)&amp;"-- cw_msg_view for ["&amp;U2&amp;"]"&amp;CHAR(13)&amp;"INSERT INTO CW_MSG_VIEW (msg_id, lang_cd, msg_view, created_at, updated_at, creator_id, updator_id)"&amp;CONCATENATE(AB3,AB4,AB5,AB6,AB7,AB8,AB9,AB10,AB11,AB12,AB13,AB14,AB15,AB16,AB17,AB18,AB19,AB20,AB21,AB22,AB23,AB24,AB25,AB26,AB27,AB28,AB29,AB30,AB31,AB32,AB33,AB34,AB35,AB36,AB37,AB38,AB39,AB40,AB41,AB42,AB43))</f>
        <v>_x000D_-- cw_msg_view for [ko]_x000D_INSERT INTO CW_MSG_VIEW (msg_id, lang_cd, msg_view, created_at, updated_at, creator_id, updator_id)_x000D_    SELECT 'login.error.user.invalid' AS msg_id, 'ko' AS lang_cd, '[{0}]은(는) 등록되지 않은 사용자입니다.' AS msg_view, SYSDATE() AS created_at, SYSDATE() AS updated_at, 'SYSTEM' AS creator_id, 'SYSTEM' AS updator_id FROM DUAL_x000D_  UNION ALL SELECT 'login.error.user.delete' AS msg_id, 'ko' AS lang_cd, '[{0}]은(는) 삭제된 사용자입니다.' AS msg_view, SYSDATE() AS created_at, SYSDATE() AS updated_at, 'SYSTEM' AS creator_id, 'SYSTEM' AS updator_id FROM DUAL_x000D_  UNION ALL SELECT 'login.error.user.lock' AS msg_id, 'ko' AS lang_cd, '[{0}]은(는) 로그인 할 수 없는 사용자입니다.' AS msg_view, SYSDATE() AS created_at, SYSDATE() AS updated_at, 'SYSTEM' AS creator_id, 'SYSTEM' AS updator_id FROM DUAL</v>
      </c>
      <c r="AC2" s="7" t="str">
        <f t="shared" si="1"/>
        <v/>
      </c>
      <c r="AD2" s="7" t="str">
        <f t="shared" si="1"/>
        <v/>
      </c>
      <c r="AE2" s="7" t="str">
        <f t="shared" si="1"/>
        <v/>
      </c>
      <c r="AF2" s="7" t="str">
        <f t="shared" si="1"/>
        <v/>
      </c>
      <c r="AG2" s="7" t="str">
        <f t="shared" si="1"/>
        <v/>
      </c>
    </row>
    <row r="3" spans="1:33" x14ac:dyDescent="0.3">
      <c r="A3" s="4">
        <v>1</v>
      </c>
      <c r="B3" s="2" t="str">
        <f>IF(cw_menu_view!I5="","",cw_menu_view!I5)</f>
        <v>menu.main</v>
      </c>
      <c r="C3" s="4" t="s">
        <v>197</v>
      </c>
      <c r="D3" s="4" t="s">
        <v>198</v>
      </c>
      <c r="E3" s="4"/>
      <c r="F3" s="4"/>
      <c r="G3" s="4"/>
      <c r="H3" s="4"/>
      <c r="I3" s="4"/>
      <c r="J3" s="2" t="str">
        <f>IF(OR($B3="",C3=""),"",CHAR(13)&amp;"    SELECT '"&amp;$B3&amp;"' AS "&amp;$B$2&amp;", '"&amp;C$2&amp;"' AS lang_cd, '"&amp;C3&amp;"' AS msg_view, SYSDATE() AS created_at, SYSDATE() AS updated_at, 'SYSTEM' AS creator_id, 'SYSTEM' AS updator_id FROM DUAL")</f>
        <v>_x000D_    SELECT 'menu.main' AS msg_id, 'en' AS lang_cd, 'MANU' AS msg_view, SYSDATE() AS created_at, SYSDATE() AS updated_at, 'SYSTEM' AS creator_id, 'SYSTEM' AS updator_id FROM DUAL</v>
      </c>
      <c r="K3" s="2" t="str">
        <f>IF(OR($B3="",D3=""),"",CHAR(13)&amp;"    SELECT '"&amp;$B3&amp;"' AS "&amp;$B$2&amp;", '"&amp;D$2&amp;"' AS lang_cd, '"&amp;D3&amp;"' AS msg_view, SYSDATE() AS created_at, SYSDATE() AS updated_at, 'SYSTEM' AS creator_id, 'SYSTEM' AS updator_id FROM DUAL")</f>
        <v>_x000D_    SELECT 'menu.main' AS msg_id, 'ko' AS lang_cd, '메뉴' AS msg_view, SYSDATE() AS created_at, SYSDATE() AS updated_at, 'SYSTEM' AS creator_id, 'SYSTEM' AS updator_id FROM DUAL</v>
      </c>
      <c r="L3" s="2" t="str">
        <f>IF(OR($B3="",E3=""),"",CHAR(13)&amp;"    SELECT '"&amp;$B3&amp;"' AS "&amp;$B$2&amp;", '"&amp;E$2&amp;"' AS lang_cd, '"&amp;E3&amp;"' AS msg_view, SYSDATE() AS created_at, SYSDATE() AS updated_at, 'SYSTEM' AS creator_id, 'SYSTEM' AS updator_id FROM DUAL")</f>
        <v/>
      </c>
      <c r="M3" s="2" t="str">
        <f>IF(OR($B3="",F3=""),"",CHAR(13)&amp;"    SELECT '"&amp;$B3&amp;"' AS "&amp;$B$2&amp;", '"&amp;F$2&amp;"' AS lang_cd, '"&amp;F3&amp;"' AS msg_view, SYSDATE() AS created_at, SYSDATE() AS updated_at, 'SYSTEM' AS creator_id, 'SYSTEM' AS updator_id FROM DUAL")</f>
        <v/>
      </c>
      <c r="N3" s="2" t="str">
        <f>IF(OR($B3="",G3=""),"",CHAR(13)&amp;"    SELECT '"&amp;$B3&amp;"' AS "&amp;$B$2&amp;", '"&amp;G$2&amp;"' AS lang_cd, '"&amp;G3&amp;"' AS msg_view, SYSDATE() AS created_at, SYSDATE() AS updated_at, 'SYSTEM' AS creator_id, 'SYSTEM' AS updator_id FROM DUAL")</f>
        <v/>
      </c>
      <c r="O3" s="2" t="str">
        <f>IF(OR($B3="",H3=""),"",CHAR(13)&amp;"    SELECT '"&amp;$B3&amp;"' AS "&amp;$B$2&amp;", '"&amp;H$2&amp;"' AS lang_cd, '"&amp;H3&amp;"' AS msg_view, SYSDATE() AS created_at, SYSDATE() AS updated_at, 'SYSTEM' AS creator_id, 'SYSTEM' AS updator_id FROM DUAL")</f>
        <v/>
      </c>
      <c r="P3" s="2" t="str">
        <f>IF(OR($B3="",I3=""),"",CHAR(13)&amp;"    SELECT '"&amp;$B3&amp;"' AS "&amp;$B$2&amp;", '"&amp;I$2&amp;"' AS lang_cd, '"&amp;I3&amp;"' AS msg_view, SYSDATE() AS created_at, SYSDATE() AS updated_at, 'SYSTEM' AS creator_id, 'SYSTEM' AS updator_id FROM DUAL")</f>
        <v/>
      </c>
      <c r="R3" s="4">
        <v>1</v>
      </c>
      <c r="S3" s="4" t="s">
        <v>258</v>
      </c>
      <c r="T3" s="4" t="s">
        <v>264</v>
      </c>
      <c r="U3" s="4" t="s">
        <v>261</v>
      </c>
      <c r="V3" s="4"/>
      <c r="W3" s="4"/>
      <c r="X3" s="4"/>
      <c r="Y3" s="4"/>
      <c r="Z3" s="4"/>
      <c r="AA3" s="2" t="str">
        <f>IF(OR($S3="",T3=""),"",CHAR(13)&amp;"    SELECT '"&amp;$S3&amp;"' AS "&amp;$S$2&amp;", '"&amp;T$2&amp;"' AS lang_cd, '"&amp;T3&amp;"' AS msg_view, SYSDATE() AS created_at, SYSDATE() AS updated_at, 'SYSTEM' AS creator_id, 'SYSTEM' AS updator_id FROM DUAL")</f>
        <v>_x000D_    SELECT 'login.error.user.invalid' AS msg_id, 'en' AS lang_cd, '[{0}] is an unregistered user.' AS msg_view, SYSDATE() AS created_at, SYSDATE() AS updated_at, 'SYSTEM' AS creator_id, 'SYSTEM' AS updator_id FROM DUAL</v>
      </c>
      <c r="AB3" s="2" t="str">
        <f t="shared" ref="AB3:AG3" si="2">IF(OR($S3="",U3=""),"",CHAR(13)&amp;"    SELECT '"&amp;$S3&amp;"' AS "&amp;$S$2&amp;", '"&amp;U$2&amp;"' AS lang_cd, '"&amp;U3&amp;"' AS msg_view, SYSDATE() AS created_at, SYSDATE() AS updated_at, 'SYSTEM' AS creator_id, 'SYSTEM' AS updator_id FROM DUAL")</f>
        <v>_x000D_    SELECT 'login.error.user.invalid' AS msg_id, 'ko' AS lang_cd, '[{0}]은(는) 등록되지 않은 사용자입니다.' AS msg_view, SYSDATE() AS created_at, SYSDATE() AS updated_at, 'SYSTEM' AS creator_id, 'SYSTEM' AS updator_id FROM DUAL</v>
      </c>
      <c r="AC3" s="2" t="str">
        <f t="shared" si="2"/>
        <v/>
      </c>
      <c r="AD3" s="2" t="str">
        <f t="shared" si="2"/>
        <v/>
      </c>
      <c r="AE3" s="2" t="str">
        <f t="shared" si="2"/>
        <v/>
      </c>
      <c r="AF3" s="2" t="str">
        <f t="shared" si="2"/>
        <v/>
      </c>
      <c r="AG3" s="2" t="str">
        <f t="shared" si="2"/>
        <v/>
      </c>
    </row>
    <row r="4" spans="1:33" x14ac:dyDescent="0.3">
      <c r="A4" s="4">
        <v>2</v>
      </c>
      <c r="B4" s="2" t="str">
        <f>IF(cw_menu_view!I6="","",cw_menu_view!I6)</f>
        <v>menu.home</v>
      </c>
      <c r="C4" s="4" t="s">
        <v>199</v>
      </c>
      <c r="D4" s="4" t="s">
        <v>200</v>
      </c>
      <c r="E4" s="4"/>
      <c r="F4" s="4"/>
      <c r="G4" s="4"/>
      <c r="H4" s="4"/>
      <c r="I4" s="4"/>
      <c r="J4" s="2" t="str">
        <f>IF(OR($B4="",C4=""),"",CHAR(13)&amp;"  UNION ALL SELECT '"&amp;$B4&amp;"' AS "&amp;$B$2&amp;", '"&amp;C$2&amp;"' AS lang_cd, '"&amp;C4&amp;"' AS msg_view, SYSDATE() AS created_at, SYSDATE() AS updated_at, 'SYSTEM' AS creator_id, 'SYSTEM' AS updator_id FROM DUAL")</f>
        <v>_x000D_  UNION ALL SELECT 'menu.home' AS msg_id, 'en' AS lang_cd, 'HOME' AS msg_view, SYSDATE() AS created_at, SYSDATE() AS updated_at, 'SYSTEM' AS creator_id, 'SYSTEM' AS updator_id FROM DUAL</v>
      </c>
      <c r="K4" s="2" t="str">
        <f>IF(OR($B4="",D4=""),"",CHAR(13)&amp;"  UNION ALL SELECT '"&amp;$B4&amp;"' AS "&amp;$B$2&amp;", '"&amp;D$2&amp;"' AS lang_cd, '"&amp;D4&amp;"' AS msg_view, SYSDATE() AS created_at, SYSDATE() AS updated_at, 'SYSTEM' AS creator_id, 'SYSTEM' AS updator_id FROM DUAL")</f>
        <v>_x000D_  UNION ALL SELECT 'menu.home' AS msg_id, 'ko' AS lang_cd, '홈메뉴' AS msg_view, SYSDATE() AS created_at, SYSDATE() AS updated_at, 'SYSTEM' AS creator_id, 'SYSTEM' AS updator_id FROM DUAL</v>
      </c>
      <c r="L4" s="2" t="str">
        <f>IF(OR($B4="",E4=""),"",CHAR(13)&amp;"  UNION ALL SELECT '"&amp;$B4&amp;"' AS "&amp;$B$2&amp;", '"&amp;E$2&amp;"' AS lang_cd, '"&amp;E4&amp;"' AS msg_view, SYSDATE() AS created_at, SYSDATE() AS updated_at, 'SYSTEM' AS creator_id, 'SYSTEM' AS updator_id FROM DUAL")</f>
        <v/>
      </c>
      <c r="M4" s="2" t="str">
        <f>IF(OR($B4="",F4=""),"",CHAR(13)&amp;"  UNION ALL SELECT '"&amp;$B4&amp;"' AS "&amp;$B$2&amp;", '"&amp;F$2&amp;"' AS lang_cd, '"&amp;F4&amp;"' AS msg_view, SYSDATE() AS created_at, SYSDATE() AS updated_at, 'SYSTEM' AS creator_id, 'SYSTEM' AS updator_id FROM DUAL")</f>
        <v/>
      </c>
      <c r="N4" s="2" t="str">
        <f>IF(OR($B4="",G4=""),"",CHAR(13)&amp;"  UNION ALL SELECT '"&amp;$B4&amp;"' AS "&amp;$B$2&amp;", '"&amp;G$2&amp;"' AS lang_cd, '"&amp;G4&amp;"' AS msg_view, SYSDATE() AS created_at, SYSDATE() AS updated_at, 'SYSTEM' AS creator_id, 'SYSTEM' AS updator_id FROM DUAL")</f>
        <v/>
      </c>
      <c r="O4" s="2" t="str">
        <f>IF(OR($B4="",H4=""),"",CHAR(13)&amp;"  UNION ALL SELECT '"&amp;$B4&amp;"' AS "&amp;$B$2&amp;", '"&amp;H$2&amp;"' AS lang_cd, '"&amp;H4&amp;"' AS msg_view, SYSDATE() AS created_at, SYSDATE() AS updated_at, 'SYSTEM' AS creator_id, 'SYSTEM' AS updator_id FROM DUAL")</f>
        <v/>
      </c>
      <c r="P4" s="2" t="str">
        <f>IF(OR($B4="",I4=""),"",CHAR(13)&amp;"  UNION ALL SELECT '"&amp;$B4&amp;"' AS "&amp;$B$2&amp;", '"&amp;I$2&amp;"' AS lang_cd, '"&amp;I4&amp;"' AS msg_view, SYSDATE() AS created_at, SYSDATE() AS updated_at, 'SYSTEM' AS creator_id, 'SYSTEM' AS updator_id FROM DUAL")</f>
        <v/>
      </c>
      <c r="R4" s="4">
        <v>2</v>
      </c>
      <c r="S4" s="4" t="s">
        <v>259</v>
      </c>
      <c r="T4" s="4" t="s">
        <v>265</v>
      </c>
      <c r="U4" s="4" t="s">
        <v>262</v>
      </c>
      <c r="V4" s="4"/>
      <c r="W4" s="4"/>
      <c r="X4" s="4"/>
      <c r="Y4" s="4"/>
      <c r="Z4" s="4"/>
      <c r="AA4" s="2" t="str">
        <f>IF(OR($S4="",T4=""),"",CHAR(13)&amp;"  UNION ALL SELECT '"&amp;$S4&amp;"' AS "&amp;$S$2&amp;", '"&amp;T$2&amp;"' AS lang_cd, '"&amp;T4&amp;"' AS msg_view, SYSDATE() AS created_at, SYSDATE() AS updated_at, 'SYSTEM' AS creator_id, 'SYSTEM' AS updator_id FROM DUAL")</f>
        <v>_x000D_  UNION ALL SELECT 'login.error.user.delete' AS msg_id, 'en' AS lang_cd, '[{0}] is deleted user.' AS msg_view, SYSDATE() AS created_at, SYSDATE() AS updated_at, 'SYSTEM' AS creator_id, 'SYSTEM' AS updator_id FROM DUAL</v>
      </c>
      <c r="AB4" s="2" t="str">
        <f t="shared" ref="AB4:AG19" si="3">IF(OR($S4="",U4=""),"",CHAR(13)&amp;"  UNION ALL SELECT '"&amp;$S4&amp;"' AS "&amp;$S$2&amp;", '"&amp;U$2&amp;"' AS lang_cd, '"&amp;U4&amp;"' AS msg_view, SYSDATE() AS created_at, SYSDATE() AS updated_at, 'SYSTEM' AS creator_id, 'SYSTEM' AS updator_id FROM DUAL")</f>
        <v>_x000D_  UNION ALL SELECT 'login.error.user.delete' AS msg_id, 'ko' AS lang_cd, '[{0}]은(는) 삭제된 사용자입니다.' AS msg_view, SYSDATE() AS created_at, SYSDATE() AS updated_at, 'SYSTEM' AS creator_id, 'SYSTEM' AS updator_id FROM DUAL</v>
      </c>
      <c r="AC4" s="2" t="str">
        <f t="shared" si="3"/>
        <v/>
      </c>
      <c r="AD4" s="2" t="str">
        <f t="shared" si="3"/>
        <v/>
      </c>
      <c r="AE4" s="2" t="str">
        <f t="shared" si="3"/>
        <v/>
      </c>
      <c r="AF4" s="2" t="str">
        <f t="shared" si="3"/>
        <v/>
      </c>
      <c r="AG4" s="2" t="str">
        <f t="shared" si="3"/>
        <v/>
      </c>
    </row>
    <row r="5" spans="1:33" x14ac:dyDescent="0.3">
      <c r="A5" s="4">
        <v>3</v>
      </c>
      <c r="B5" s="2" t="str">
        <f>IF(cw_menu_view!I7="","",cw_menu_view!I7)</f>
        <v>menu.basMgt</v>
      </c>
      <c r="C5" s="4" t="s">
        <v>209</v>
      </c>
      <c r="D5" s="4" t="s">
        <v>201</v>
      </c>
      <c r="E5" s="4"/>
      <c r="F5" s="4"/>
      <c r="G5" s="4"/>
      <c r="H5" s="4"/>
      <c r="I5" s="4"/>
      <c r="J5" s="2" t="str">
        <f>IF(OR($B5="",C5=""),"",CHAR(13)&amp;"  UNION ALL SELECT '"&amp;$B5&amp;"' AS "&amp;$B$2&amp;", '"&amp;C$2&amp;"' AS lang_cd, '"&amp;C5&amp;"' AS msg_view, SYSDATE() AS created_at, SYSDATE() AS updated_at, 'SYSTEM' AS creator_id, 'SYSTEM' AS updator_id FROM DUAL")</f>
        <v>_x000D_  UNION ALL SELECT 'menu.basMgt' AS msg_id, 'en' AS lang_cd, 'Basic Manage' AS msg_view, SYSDATE() AS created_at, SYSDATE() AS updated_at, 'SYSTEM' AS creator_id, 'SYSTEM' AS updator_id FROM DUAL</v>
      </c>
      <c r="K5" s="2" t="str">
        <f>IF(OR($B5="",D5=""),"",CHAR(13)&amp;"  UNION ALL SELECT '"&amp;$B5&amp;"' AS "&amp;$B$2&amp;", '"&amp;D$2&amp;"' AS lang_cd, '"&amp;D5&amp;"' AS msg_view, SYSDATE() AS created_at, SYSDATE() AS updated_at, 'SYSTEM' AS creator_id, 'SYSTEM' AS updator_id FROM DUAL")</f>
        <v>_x000D_  UNION ALL SELECT 'menu.basMgt' AS msg_id, 'ko' AS lang_cd, '기본관리' AS msg_view, SYSDATE() AS created_at, SYSDATE() AS updated_at, 'SYSTEM' AS creator_id, 'SYSTEM' AS updator_id FROM DUAL</v>
      </c>
      <c r="L5" s="2" t="str">
        <f>IF(OR($B5="",E5=""),"",CHAR(13)&amp;"  UNION ALL SELECT '"&amp;$B5&amp;"' AS "&amp;$B$2&amp;", '"&amp;E$2&amp;"' AS lang_cd, '"&amp;E5&amp;"' AS msg_view, SYSDATE() AS created_at, SYSDATE() AS updated_at, 'SYSTEM' AS creator_id, 'SYSTEM' AS updator_id FROM DUAL")</f>
        <v/>
      </c>
      <c r="M5" s="2" t="str">
        <f>IF(OR($B5="",F5=""),"",CHAR(13)&amp;"  UNION ALL SELECT '"&amp;$B5&amp;"' AS "&amp;$B$2&amp;", '"&amp;F$2&amp;"' AS lang_cd, '"&amp;F5&amp;"' AS msg_view, SYSDATE() AS created_at, SYSDATE() AS updated_at, 'SYSTEM' AS creator_id, 'SYSTEM' AS updator_id FROM DUAL")</f>
        <v/>
      </c>
      <c r="N5" s="2" t="str">
        <f>IF(OR($B5="",G5=""),"",CHAR(13)&amp;"  UNION ALL SELECT '"&amp;$B5&amp;"' AS "&amp;$B$2&amp;", '"&amp;G$2&amp;"' AS lang_cd, '"&amp;G5&amp;"' AS msg_view, SYSDATE() AS created_at, SYSDATE() AS updated_at, 'SYSTEM' AS creator_id, 'SYSTEM' AS updator_id FROM DUAL")</f>
        <v/>
      </c>
      <c r="O5" s="2" t="str">
        <f>IF(OR($B5="",H5=""),"",CHAR(13)&amp;"  UNION ALL SELECT '"&amp;$B5&amp;"' AS "&amp;$B$2&amp;", '"&amp;H$2&amp;"' AS lang_cd, '"&amp;H5&amp;"' AS msg_view, SYSDATE() AS created_at, SYSDATE() AS updated_at, 'SYSTEM' AS creator_id, 'SYSTEM' AS updator_id FROM DUAL")</f>
        <v/>
      </c>
      <c r="P5" s="2" t="str">
        <f>IF(OR($B5="",I5=""),"",CHAR(13)&amp;"  UNION ALL SELECT '"&amp;$B5&amp;"' AS "&amp;$B$2&amp;", '"&amp;I$2&amp;"' AS lang_cd, '"&amp;I5&amp;"' AS msg_view, SYSDATE() AS created_at, SYSDATE() AS updated_at, 'SYSTEM' AS creator_id, 'SYSTEM' AS updator_id FROM DUAL")</f>
        <v/>
      </c>
      <c r="R5" s="4">
        <v>3</v>
      </c>
      <c r="S5" s="4" t="s">
        <v>260</v>
      </c>
      <c r="T5" s="4" t="s">
        <v>266</v>
      </c>
      <c r="U5" s="4" t="s">
        <v>263</v>
      </c>
      <c r="V5" s="4"/>
      <c r="W5" s="4"/>
      <c r="X5" s="4"/>
      <c r="Y5" s="4"/>
      <c r="Z5" s="4"/>
      <c r="AA5" s="2" t="str">
        <f t="shared" ref="AA5:AA43" si="4">IF(OR($S5="",T5=""),"",CHAR(13)&amp;"  UNION ALL SELECT '"&amp;$S5&amp;"' AS "&amp;$S$2&amp;", '"&amp;T$2&amp;"' AS lang_cd, '"&amp;T5&amp;"' AS msg_view, SYSDATE() AS created_at, SYSDATE() AS updated_at, 'SYSTEM' AS creator_id, 'SYSTEM' AS updator_id FROM DUAL")</f>
        <v>_x000D_  UNION ALL SELECT 'login.error.user.lock' AS msg_id, 'en' AS lang_cd, '[{0}] is not allowed to log in.' AS msg_view, SYSDATE() AS created_at, SYSDATE() AS updated_at, 'SYSTEM' AS creator_id, 'SYSTEM' AS updator_id FROM DUAL</v>
      </c>
      <c r="AB5" s="2" t="str">
        <f t="shared" si="3"/>
        <v>_x000D_  UNION ALL SELECT 'login.error.user.lock' AS msg_id, 'ko' AS lang_cd, '[{0}]은(는) 로그인 할 수 없는 사용자입니다.' AS msg_view, SYSDATE() AS created_at, SYSDATE() AS updated_at, 'SYSTEM' AS creator_id, 'SYSTEM' AS updator_id FROM DUAL</v>
      </c>
      <c r="AC5" s="2" t="str">
        <f t="shared" si="3"/>
        <v/>
      </c>
      <c r="AD5" s="2" t="str">
        <f t="shared" si="3"/>
        <v/>
      </c>
      <c r="AE5" s="2" t="str">
        <f t="shared" si="3"/>
        <v/>
      </c>
      <c r="AF5" s="2" t="str">
        <f t="shared" si="3"/>
        <v/>
      </c>
      <c r="AG5" s="2" t="str">
        <f t="shared" si="3"/>
        <v/>
      </c>
    </row>
    <row r="6" spans="1:33" x14ac:dyDescent="0.3">
      <c r="A6" s="4">
        <v>4</v>
      </c>
      <c r="B6" s="2" t="str">
        <f>IF(cw_menu_view!I8="","",cw_menu_view!I8)</f>
        <v>menu.basMgt.codeMgt</v>
      </c>
      <c r="C6" s="4" t="s">
        <v>210</v>
      </c>
      <c r="D6" s="4" t="s">
        <v>202</v>
      </c>
      <c r="E6" s="4"/>
      <c r="F6" s="4"/>
      <c r="G6" s="4"/>
      <c r="H6" s="4"/>
      <c r="I6" s="4"/>
      <c r="J6" s="2" t="str">
        <f>IF(OR($B6="",C6=""),"",CHAR(13)&amp;"  UNION ALL SELECT '"&amp;$B6&amp;"' AS "&amp;$B$2&amp;", '"&amp;C$2&amp;"' AS lang_cd, '"&amp;C6&amp;"' AS msg_view, SYSDATE() AS created_at, SYSDATE() AS updated_at, 'SYSTEM' AS creator_id, 'SYSTEM' AS updator_id FROM DUAL")</f>
        <v>_x000D_  UNION ALL SELECT 'menu.basMgt.codeMgt' AS msg_id, 'en' AS lang_cd, 'Code Manage' AS msg_view, SYSDATE() AS created_at, SYSDATE() AS updated_at, 'SYSTEM' AS creator_id, 'SYSTEM' AS updator_id FROM DUAL</v>
      </c>
      <c r="K6" s="2" t="str">
        <f>IF(OR($B6="",D6=""),"",CHAR(13)&amp;"  UNION ALL SELECT '"&amp;$B6&amp;"' AS "&amp;$B$2&amp;", '"&amp;D$2&amp;"' AS lang_cd, '"&amp;D6&amp;"' AS msg_view, SYSDATE() AS created_at, SYSDATE() AS updated_at, 'SYSTEM' AS creator_id, 'SYSTEM' AS updator_id FROM DUAL")</f>
        <v>_x000D_  UNION ALL SELECT 'menu.basMgt.codeMgt' AS msg_id, 'ko' AS lang_cd, '코드관리' AS msg_view, SYSDATE() AS created_at, SYSDATE() AS updated_at, 'SYSTEM' AS creator_id, 'SYSTEM' AS updator_id FROM DUAL</v>
      </c>
      <c r="L6" s="2" t="str">
        <f>IF(OR($B6="",E6=""),"",CHAR(13)&amp;"  UNION ALL SELECT '"&amp;$B6&amp;"' AS "&amp;$B$2&amp;", '"&amp;E$2&amp;"' AS lang_cd, '"&amp;E6&amp;"' AS msg_view, SYSDATE() AS created_at, SYSDATE() AS updated_at, 'SYSTEM' AS creator_id, 'SYSTEM' AS updator_id FROM DUAL")</f>
        <v/>
      </c>
      <c r="M6" s="2" t="str">
        <f>IF(OR($B6="",F6=""),"",CHAR(13)&amp;"  UNION ALL SELECT '"&amp;$B6&amp;"' AS "&amp;$B$2&amp;", '"&amp;F$2&amp;"' AS lang_cd, '"&amp;F6&amp;"' AS msg_view, SYSDATE() AS created_at, SYSDATE() AS updated_at, 'SYSTEM' AS creator_id, 'SYSTEM' AS updator_id FROM DUAL")</f>
        <v/>
      </c>
      <c r="N6" s="2" t="str">
        <f>IF(OR($B6="",G6=""),"",CHAR(13)&amp;"  UNION ALL SELECT '"&amp;$B6&amp;"' AS "&amp;$B$2&amp;", '"&amp;G$2&amp;"' AS lang_cd, '"&amp;G6&amp;"' AS msg_view, SYSDATE() AS created_at, SYSDATE() AS updated_at, 'SYSTEM' AS creator_id, 'SYSTEM' AS updator_id FROM DUAL")</f>
        <v/>
      </c>
      <c r="O6" s="2" t="str">
        <f>IF(OR($B6="",H6=""),"",CHAR(13)&amp;"  UNION ALL SELECT '"&amp;$B6&amp;"' AS "&amp;$B$2&amp;", '"&amp;H$2&amp;"' AS lang_cd, '"&amp;H6&amp;"' AS msg_view, SYSDATE() AS created_at, SYSDATE() AS updated_at, 'SYSTEM' AS creator_id, 'SYSTEM' AS updator_id FROM DUAL")</f>
        <v/>
      </c>
      <c r="P6" s="2" t="str">
        <f>IF(OR($B6="",I6=""),"",CHAR(13)&amp;"  UNION ALL SELECT '"&amp;$B6&amp;"' AS "&amp;$B$2&amp;", '"&amp;I$2&amp;"' AS lang_cd, '"&amp;I6&amp;"' AS msg_view, SYSDATE() AS created_at, SYSDATE() AS updated_at, 'SYSTEM' AS creator_id, 'SYSTEM' AS updator_id FROM DUAL")</f>
        <v/>
      </c>
      <c r="R6" s="4">
        <v>4</v>
      </c>
      <c r="S6" s="4"/>
      <c r="T6" s="4"/>
      <c r="U6" s="4"/>
      <c r="V6" s="4"/>
      <c r="W6" s="4"/>
      <c r="X6" s="4"/>
      <c r="Y6" s="4"/>
      <c r="Z6" s="4"/>
      <c r="AA6" s="2" t="str">
        <f t="shared" si="4"/>
        <v/>
      </c>
      <c r="AB6" s="2" t="str">
        <f t="shared" si="3"/>
        <v/>
      </c>
      <c r="AC6" s="2" t="str">
        <f t="shared" si="3"/>
        <v/>
      </c>
      <c r="AD6" s="2" t="str">
        <f t="shared" si="3"/>
        <v/>
      </c>
      <c r="AE6" s="2" t="str">
        <f t="shared" si="3"/>
        <v/>
      </c>
      <c r="AF6" s="2" t="str">
        <f t="shared" si="3"/>
        <v/>
      </c>
      <c r="AG6" s="2" t="str">
        <f t="shared" si="3"/>
        <v/>
      </c>
    </row>
    <row r="7" spans="1:33" x14ac:dyDescent="0.3">
      <c r="A7" s="4">
        <v>5</v>
      </c>
      <c r="B7" s="2" t="str">
        <f>IF(cw_menu_view!I9="","",cw_menu_view!I9)</f>
        <v>menu.operMgt</v>
      </c>
      <c r="C7" s="4" t="s">
        <v>211</v>
      </c>
      <c r="D7" s="4" t="s">
        <v>203</v>
      </c>
      <c r="E7" s="4"/>
      <c r="F7" s="4"/>
      <c r="G7" s="4"/>
      <c r="H7" s="4"/>
      <c r="I7" s="44"/>
      <c r="J7" s="2" t="str">
        <f>IF(OR($B7="",C7=""),"",CHAR(13)&amp;"  UNION ALL SELECT '"&amp;$B7&amp;"' AS "&amp;$B$2&amp;", '"&amp;C$2&amp;"' AS lang_cd, '"&amp;C7&amp;"' AS msg_view, SYSDATE() AS created_at, SYSDATE() AS updated_at, 'SYSTEM' AS creator_id, 'SYSTEM' AS updator_id FROM DUAL")</f>
        <v>_x000D_  UNION ALL SELECT 'menu.operMgt' AS msg_id, 'en' AS lang_cd, 'Operation Manage' AS msg_view, SYSDATE() AS created_at, SYSDATE() AS updated_at, 'SYSTEM' AS creator_id, 'SYSTEM' AS updator_id FROM DUAL</v>
      </c>
      <c r="K7" s="2" t="str">
        <f>IF(OR($B7="",D7=""),"",CHAR(13)&amp;"  UNION ALL SELECT '"&amp;$B7&amp;"' AS "&amp;$B$2&amp;", '"&amp;D$2&amp;"' AS lang_cd, '"&amp;D7&amp;"' AS msg_view, SYSDATE() AS created_at, SYSDATE() AS updated_at, 'SYSTEM' AS creator_id, 'SYSTEM' AS updator_id FROM DUAL")</f>
        <v>_x000D_  UNION ALL SELECT 'menu.operMgt' AS msg_id, 'ko' AS lang_cd, '운영관리' AS msg_view, SYSDATE() AS created_at, SYSDATE() AS updated_at, 'SYSTEM' AS creator_id, 'SYSTEM' AS updator_id FROM DUAL</v>
      </c>
      <c r="L7" s="2" t="str">
        <f>IF(OR($B7="",E7=""),"",CHAR(13)&amp;"  UNION ALL SELECT '"&amp;$B7&amp;"' AS "&amp;$B$2&amp;", '"&amp;E$2&amp;"' AS lang_cd, '"&amp;E7&amp;"' AS msg_view, SYSDATE() AS created_at, SYSDATE() AS updated_at, 'SYSTEM' AS creator_id, 'SYSTEM' AS updator_id FROM DUAL")</f>
        <v/>
      </c>
      <c r="M7" s="2" t="str">
        <f>IF(OR($B7="",F7=""),"",CHAR(13)&amp;"  UNION ALL SELECT '"&amp;$B7&amp;"' AS "&amp;$B$2&amp;", '"&amp;F$2&amp;"' AS lang_cd, '"&amp;F7&amp;"' AS msg_view, SYSDATE() AS created_at, SYSDATE() AS updated_at, 'SYSTEM' AS creator_id, 'SYSTEM' AS updator_id FROM DUAL")</f>
        <v/>
      </c>
      <c r="N7" s="2" t="str">
        <f>IF(OR($B7="",G7=""),"",CHAR(13)&amp;"  UNION ALL SELECT '"&amp;$B7&amp;"' AS "&amp;$B$2&amp;", '"&amp;G$2&amp;"' AS lang_cd, '"&amp;G7&amp;"' AS msg_view, SYSDATE() AS created_at, SYSDATE() AS updated_at, 'SYSTEM' AS creator_id, 'SYSTEM' AS updator_id FROM DUAL")</f>
        <v/>
      </c>
      <c r="O7" s="2" t="str">
        <f>IF(OR($B7="",H7=""),"",CHAR(13)&amp;"  UNION ALL SELECT '"&amp;$B7&amp;"' AS "&amp;$B$2&amp;", '"&amp;H$2&amp;"' AS lang_cd, '"&amp;H7&amp;"' AS msg_view, SYSDATE() AS created_at, SYSDATE() AS updated_at, 'SYSTEM' AS creator_id, 'SYSTEM' AS updator_id FROM DUAL")</f>
        <v/>
      </c>
      <c r="P7" s="2" t="str">
        <f>IF(OR($B7="",I7=""),"",CHAR(13)&amp;"  UNION ALL SELECT '"&amp;$B7&amp;"' AS "&amp;$B$2&amp;", '"&amp;I$2&amp;"' AS lang_cd, '"&amp;I7&amp;"' AS msg_view, SYSDATE() AS created_at, SYSDATE() AS updated_at, 'SYSTEM' AS creator_id, 'SYSTEM' AS updator_id FROM DUAL")</f>
        <v/>
      </c>
      <c r="R7" s="4">
        <v>5</v>
      </c>
      <c r="S7" s="4"/>
      <c r="T7" s="4"/>
      <c r="U7" s="4"/>
      <c r="V7" s="4"/>
      <c r="W7" s="4"/>
      <c r="X7" s="4"/>
      <c r="Y7" s="4"/>
      <c r="Z7" s="44"/>
      <c r="AA7" s="2" t="str">
        <f t="shared" si="4"/>
        <v/>
      </c>
      <c r="AB7" s="2" t="str">
        <f t="shared" si="3"/>
        <v/>
      </c>
      <c r="AC7" s="2" t="str">
        <f t="shared" si="3"/>
        <v/>
      </c>
      <c r="AD7" s="2" t="str">
        <f t="shared" si="3"/>
        <v/>
      </c>
      <c r="AE7" s="2" t="str">
        <f t="shared" si="3"/>
        <v/>
      </c>
      <c r="AF7" s="2" t="str">
        <f t="shared" si="3"/>
        <v/>
      </c>
      <c r="AG7" s="2" t="str">
        <f t="shared" si="3"/>
        <v/>
      </c>
    </row>
    <row r="8" spans="1:33" x14ac:dyDescent="0.3">
      <c r="A8" s="4">
        <v>6</v>
      </c>
      <c r="B8" s="2" t="str">
        <f>IF(cw_menu_view!I10="","",cw_menu_view!I10)</f>
        <v>menu.operMgt.altBoard</v>
      </c>
      <c r="C8" s="4" t="s">
        <v>212</v>
      </c>
      <c r="D8" s="4" t="s">
        <v>204</v>
      </c>
      <c r="E8" s="4"/>
      <c r="F8" s="4"/>
      <c r="G8" s="4"/>
      <c r="H8" s="4"/>
      <c r="I8" s="4"/>
      <c r="J8" s="2" t="str">
        <f>IF(OR($B8="",C8=""),"",CHAR(13)&amp;"  UNION ALL SELECT '"&amp;$B8&amp;"' AS "&amp;$B$2&amp;", '"&amp;C$2&amp;"' AS lang_cd, '"&amp;C8&amp;"' AS msg_view, SYSDATE() AS created_at, SYSDATE() AS updated_at, 'SYSTEM' AS creator_id, 'SYSTEM' AS updator_id FROM DUAL")</f>
        <v>_x000D_  UNION ALL SELECT 'menu.operMgt.altBoard' AS msg_id, 'en' AS lang_cd, 'Alert Board' AS msg_view, SYSDATE() AS created_at, SYSDATE() AS updated_at, 'SYSTEM' AS creator_id, 'SYSTEM' AS updator_id FROM DUAL</v>
      </c>
      <c r="K8" s="2" t="str">
        <f>IF(OR($B8="",D8=""),"",CHAR(13)&amp;"  UNION ALL SELECT '"&amp;$B8&amp;"' AS "&amp;$B$2&amp;", '"&amp;D$2&amp;"' AS lang_cd, '"&amp;D8&amp;"' AS msg_view, SYSDATE() AS created_at, SYSDATE() AS updated_at, 'SYSTEM' AS creator_id, 'SYSTEM' AS updator_id FROM DUAL")</f>
        <v>_x000D_  UNION ALL SELECT 'menu.operMgt.altBoard' AS msg_id, 'ko' AS lang_cd, '알림게시판' AS msg_view, SYSDATE() AS created_at, SYSDATE() AS updated_at, 'SYSTEM' AS creator_id, 'SYSTEM' AS updator_id FROM DUAL</v>
      </c>
      <c r="L8" s="2" t="str">
        <f>IF(OR($B8="",E8=""),"",CHAR(13)&amp;"  UNION ALL SELECT '"&amp;$B8&amp;"' AS "&amp;$B$2&amp;", '"&amp;E$2&amp;"' AS lang_cd, '"&amp;E8&amp;"' AS msg_view, SYSDATE() AS created_at, SYSDATE() AS updated_at, 'SYSTEM' AS creator_id, 'SYSTEM' AS updator_id FROM DUAL")</f>
        <v/>
      </c>
      <c r="M8" s="2" t="str">
        <f>IF(OR($B8="",F8=""),"",CHAR(13)&amp;"  UNION ALL SELECT '"&amp;$B8&amp;"' AS "&amp;$B$2&amp;", '"&amp;F$2&amp;"' AS lang_cd, '"&amp;F8&amp;"' AS msg_view, SYSDATE() AS created_at, SYSDATE() AS updated_at, 'SYSTEM' AS creator_id, 'SYSTEM' AS updator_id FROM DUAL")</f>
        <v/>
      </c>
      <c r="N8" s="2" t="str">
        <f>IF(OR($B8="",G8=""),"",CHAR(13)&amp;"  UNION ALL SELECT '"&amp;$B8&amp;"' AS "&amp;$B$2&amp;", '"&amp;G$2&amp;"' AS lang_cd, '"&amp;G8&amp;"' AS msg_view, SYSDATE() AS created_at, SYSDATE() AS updated_at, 'SYSTEM' AS creator_id, 'SYSTEM' AS updator_id FROM DUAL")</f>
        <v/>
      </c>
      <c r="O8" s="2" t="str">
        <f>IF(OR($B8="",H8=""),"",CHAR(13)&amp;"  UNION ALL SELECT '"&amp;$B8&amp;"' AS "&amp;$B$2&amp;", '"&amp;H$2&amp;"' AS lang_cd, '"&amp;H8&amp;"' AS msg_view, SYSDATE() AS created_at, SYSDATE() AS updated_at, 'SYSTEM' AS creator_id, 'SYSTEM' AS updator_id FROM DUAL")</f>
        <v/>
      </c>
      <c r="P8" s="2" t="str">
        <f>IF(OR($B8="",I8=""),"",CHAR(13)&amp;"  UNION ALL SELECT '"&amp;$B8&amp;"' AS "&amp;$B$2&amp;", '"&amp;I$2&amp;"' AS lang_cd, '"&amp;I8&amp;"' AS msg_view, SYSDATE() AS created_at, SYSDATE() AS updated_at, 'SYSTEM' AS creator_id, 'SYSTEM' AS updator_id FROM DUAL")</f>
        <v/>
      </c>
      <c r="R8" s="4">
        <v>6</v>
      </c>
      <c r="S8" s="4"/>
      <c r="T8" s="4"/>
      <c r="U8" s="4"/>
      <c r="V8" s="4"/>
      <c r="W8" s="4"/>
      <c r="X8" s="4"/>
      <c r="Y8" s="4"/>
      <c r="Z8" s="4"/>
      <c r="AA8" s="2" t="str">
        <f t="shared" si="4"/>
        <v/>
      </c>
      <c r="AB8" s="2" t="str">
        <f t="shared" si="3"/>
        <v/>
      </c>
      <c r="AC8" s="2" t="str">
        <f t="shared" si="3"/>
        <v/>
      </c>
      <c r="AD8" s="2" t="str">
        <f t="shared" si="3"/>
        <v/>
      </c>
      <c r="AE8" s="2" t="str">
        <f t="shared" si="3"/>
        <v/>
      </c>
      <c r="AF8" s="2" t="str">
        <f t="shared" si="3"/>
        <v/>
      </c>
      <c r="AG8" s="2" t="str">
        <f t="shared" si="3"/>
        <v/>
      </c>
    </row>
    <row r="9" spans="1:33" x14ac:dyDescent="0.3">
      <c r="A9" s="4">
        <v>7</v>
      </c>
      <c r="B9" s="2" t="str">
        <f>IF(cw_menu_view!I11="","",cw_menu_view!I11)</f>
        <v>menu.operMgt.roleMgt</v>
      </c>
      <c r="C9" s="4" t="s">
        <v>213</v>
      </c>
      <c r="D9" s="4" t="s">
        <v>205</v>
      </c>
      <c r="E9" s="4"/>
      <c r="F9" s="4"/>
      <c r="G9" s="4"/>
      <c r="H9" s="4"/>
      <c r="I9" s="4"/>
      <c r="J9" s="2" t="str">
        <f>IF(OR($B9="",C9=""),"",CHAR(13)&amp;"  UNION ALL SELECT '"&amp;$B9&amp;"' AS "&amp;$B$2&amp;", '"&amp;C$2&amp;"' AS lang_cd, '"&amp;C9&amp;"' AS msg_view, SYSDATE() AS created_at, SYSDATE() AS updated_at, 'SYSTEM' AS creator_id, 'SYSTEM' AS updator_id FROM DUAL")</f>
        <v>_x000D_  UNION ALL SELECT 'menu.operMgt.roleMgt' AS msg_id, 'en' AS lang_cd, 'Role Group Manage' AS msg_view, SYSDATE() AS created_at, SYSDATE() AS updated_at, 'SYSTEM' AS creator_id, 'SYSTEM' AS updator_id FROM DUAL</v>
      </c>
      <c r="K9" s="2" t="str">
        <f>IF(OR($B9="",D9=""),"",CHAR(13)&amp;"  UNION ALL SELECT '"&amp;$B9&amp;"' AS "&amp;$B$2&amp;", '"&amp;D$2&amp;"' AS lang_cd, '"&amp;D9&amp;"' AS msg_view, SYSDATE() AS created_at, SYSDATE() AS updated_at, 'SYSTEM' AS creator_id, 'SYSTEM' AS updator_id FROM DUAL")</f>
        <v>_x000D_  UNION ALL SELECT 'menu.operMgt.roleMgt' AS msg_id, 'ko' AS lang_cd, '권한그룹관리' AS msg_view, SYSDATE() AS created_at, SYSDATE() AS updated_at, 'SYSTEM' AS creator_id, 'SYSTEM' AS updator_id FROM DUAL</v>
      </c>
      <c r="L9" s="2" t="str">
        <f>IF(OR($B9="",E9=""),"",CHAR(13)&amp;"  UNION ALL SELECT '"&amp;$B9&amp;"' AS "&amp;$B$2&amp;", '"&amp;E$2&amp;"' AS lang_cd, '"&amp;E9&amp;"' AS msg_view, SYSDATE() AS created_at, SYSDATE() AS updated_at, 'SYSTEM' AS creator_id, 'SYSTEM' AS updator_id FROM DUAL")</f>
        <v/>
      </c>
      <c r="M9" s="2" t="str">
        <f>IF(OR($B9="",F9=""),"",CHAR(13)&amp;"  UNION ALL SELECT '"&amp;$B9&amp;"' AS "&amp;$B$2&amp;", '"&amp;F$2&amp;"' AS lang_cd, '"&amp;F9&amp;"' AS msg_view, SYSDATE() AS created_at, SYSDATE() AS updated_at, 'SYSTEM' AS creator_id, 'SYSTEM' AS updator_id FROM DUAL")</f>
        <v/>
      </c>
      <c r="N9" s="2" t="str">
        <f>IF(OR($B9="",G9=""),"",CHAR(13)&amp;"  UNION ALL SELECT '"&amp;$B9&amp;"' AS "&amp;$B$2&amp;", '"&amp;G$2&amp;"' AS lang_cd, '"&amp;G9&amp;"' AS msg_view, SYSDATE() AS created_at, SYSDATE() AS updated_at, 'SYSTEM' AS creator_id, 'SYSTEM' AS updator_id FROM DUAL")</f>
        <v/>
      </c>
      <c r="O9" s="2" t="str">
        <f>IF(OR($B9="",H9=""),"",CHAR(13)&amp;"  UNION ALL SELECT '"&amp;$B9&amp;"' AS "&amp;$B$2&amp;", '"&amp;H$2&amp;"' AS lang_cd, '"&amp;H9&amp;"' AS msg_view, SYSDATE() AS created_at, SYSDATE() AS updated_at, 'SYSTEM' AS creator_id, 'SYSTEM' AS updator_id FROM DUAL")</f>
        <v/>
      </c>
      <c r="P9" s="2" t="str">
        <f>IF(OR($B9="",I9=""),"",CHAR(13)&amp;"  UNION ALL SELECT '"&amp;$B9&amp;"' AS "&amp;$B$2&amp;", '"&amp;I$2&amp;"' AS lang_cd, '"&amp;I9&amp;"' AS msg_view, SYSDATE() AS created_at, SYSDATE() AS updated_at, 'SYSTEM' AS creator_id, 'SYSTEM' AS updator_id FROM DUAL")</f>
        <v/>
      </c>
      <c r="R9" s="4">
        <v>7</v>
      </c>
      <c r="S9" s="4"/>
      <c r="T9" s="4"/>
      <c r="U9" s="4"/>
      <c r="V9" s="4"/>
      <c r="W9" s="4"/>
      <c r="X9" s="4"/>
      <c r="Y9" s="4"/>
      <c r="Z9" s="4"/>
      <c r="AA9" s="2" t="str">
        <f t="shared" si="4"/>
        <v/>
      </c>
      <c r="AB9" s="2" t="str">
        <f t="shared" si="3"/>
        <v/>
      </c>
      <c r="AC9" s="2" t="str">
        <f t="shared" si="3"/>
        <v/>
      </c>
      <c r="AD9" s="2" t="str">
        <f t="shared" si="3"/>
        <v/>
      </c>
      <c r="AE9" s="2" t="str">
        <f t="shared" si="3"/>
        <v/>
      </c>
      <c r="AF9" s="2" t="str">
        <f t="shared" si="3"/>
        <v/>
      </c>
      <c r="AG9" s="2" t="str">
        <f t="shared" si="3"/>
        <v/>
      </c>
    </row>
    <row r="10" spans="1:33" x14ac:dyDescent="0.3">
      <c r="A10" s="4">
        <v>8</v>
      </c>
      <c r="B10" s="2" t="str">
        <f>IF(cw_menu_view!I12="","",cw_menu_view!I12)</f>
        <v>menu.operMgt.menuMgt</v>
      </c>
      <c r="C10" s="4" t="s">
        <v>214</v>
      </c>
      <c r="D10" s="4" t="s">
        <v>206</v>
      </c>
      <c r="E10" s="4"/>
      <c r="F10" s="4"/>
      <c r="G10" s="4"/>
      <c r="H10" s="4"/>
      <c r="I10" s="4"/>
      <c r="J10" s="2" t="str">
        <f>IF(OR($B10="",C10=""),"",CHAR(13)&amp;"  UNION ALL SELECT '"&amp;$B10&amp;"' AS "&amp;$B$2&amp;", '"&amp;C$2&amp;"' AS lang_cd, '"&amp;C10&amp;"' AS msg_view, SYSDATE() AS created_at, SYSDATE() AS updated_at, 'SYSTEM' AS creator_id, 'SYSTEM' AS updator_id FROM DUAL")</f>
        <v>_x000D_  UNION ALL SELECT 'menu.operMgt.menuMgt' AS msg_id, 'en' AS lang_cd, 'Menu Manage' AS msg_view, SYSDATE() AS created_at, SYSDATE() AS updated_at, 'SYSTEM' AS creator_id, 'SYSTEM' AS updator_id FROM DUAL</v>
      </c>
      <c r="K10" s="2" t="str">
        <f>IF(OR($B10="",D10=""),"",CHAR(13)&amp;"  UNION ALL SELECT '"&amp;$B10&amp;"' AS "&amp;$B$2&amp;", '"&amp;D$2&amp;"' AS lang_cd, '"&amp;D10&amp;"' AS msg_view, SYSDATE() AS created_at, SYSDATE() AS updated_at, 'SYSTEM' AS creator_id, 'SYSTEM' AS updator_id FROM DUAL")</f>
        <v>_x000D_  UNION ALL SELECT 'menu.operMgt.menuMgt' AS msg_id, 'ko' AS lang_cd, '메뉴관리' AS msg_view, SYSDATE() AS created_at, SYSDATE() AS updated_at, 'SYSTEM' AS creator_id, 'SYSTEM' AS updator_id FROM DUAL</v>
      </c>
      <c r="L10" s="2" t="str">
        <f>IF(OR($B10="",E10=""),"",CHAR(13)&amp;"  UNION ALL SELECT '"&amp;$B10&amp;"' AS "&amp;$B$2&amp;", '"&amp;E$2&amp;"' AS lang_cd, '"&amp;E10&amp;"' AS msg_view, SYSDATE() AS created_at, SYSDATE() AS updated_at, 'SYSTEM' AS creator_id, 'SYSTEM' AS updator_id FROM DUAL")</f>
        <v/>
      </c>
      <c r="M10" s="2" t="str">
        <f>IF(OR($B10="",F10=""),"",CHAR(13)&amp;"  UNION ALL SELECT '"&amp;$B10&amp;"' AS "&amp;$B$2&amp;", '"&amp;F$2&amp;"' AS lang_cd, '"&amp;F10&amp;"' AS msg_view, SYSDATE() AS created_at, SYSDATE() AS updated_at, 'SYSTEM' AS creator_id, 'SYSTEM' AS updator_id FROM DUAL")</f>
        <v/>
      </c>
      <c r="N10" s="2" t="str">
        <f>IF(OR($B10="",G10=""),"",CHAR(13)&amp;"  UNION ALL SELECT '"&amp;$B10&amp;"' AS "&amp;$B$2&amp;", '"&amp;G$2&amp;"' AS lang_cd, '"&amp;G10&amp;"' AS msg_view, SYSDATE() AS created_at, SYSDATE() AS updated_at, 'SYSTEM' AS creator_id, 'SYSTEM' AS updator_id FROM DUAL")</f>
        <v/>
      </c>
      <c r="O10" s="2" t="str">
        <f>IF(OR($B10="",H10=""),"",CHAR(13)&amp;"  UNION ALL SELECT '"&amp;$B10&amp;"' AS "&amp;$B$2&amp;", '"&amp;H$2&amp;"' AS lang_cd, '"&amp;H10&amp;"' AS msg_view, SYSDATE() AS created_at, SYSDATE() AS updated_at, 'SYSTEM' AS creator_id, 'SYSTEM' AS updator_id FROM DUAL")</f>
        <v/>
      </c>
      <c r="P10" s="2" t="str">
        <f>IF(OR($B10="",I10=""),"",CHAR(13)&amp;"  UNION ALL SELECT '"&amp;$B10&amp;"' AS "&amp;$B$2&amp;", '"&amp;I$2&amp;"' AS lang_cd, '"&amp;I10&amp;"' AS msg_view, SYSDATE() AS created_at, SYSDATE() AS updated_at, 'SYSTEM' AS creator_id, 'SYSTEM' AS updator_id FROM DUAL")</f>
        <v/>
      </c>
      <c r="R10" s="4">
        <v>8</v>
      </c>
      <c r="S10" s="4"/>
      <c r="T10" s="4"/>
      <c r="U10" s="4"/>
      <c r="V10" s="4"/>
      <c r="W10" s="4"/>
      <c r="X10" s="4"/>
      <c r="Y10" s="4"/>
      <c r="Z10" s="4"/>
      <c r="AA10" s="2" t="str">
        <f t="shared" si="4"/>
        <v/>
      </c>
      <c r="AB10" s="2" t="str">
        <f t="shared" si="3"/>
        <v/>
      </c>
      <c r="AC10" s="2" t="str">
        <f t="shared" si="3"/>
        <v/>
      </c>
      <c r="AD10" s="2" t="str">
        <f t="shared" si="3"/>
        <v/>
      </c>
      <c r="AE10" s="2" t="str">
        <f t="shared" si="3"/>
        <v/>
      </c>
      <c r="AF10" s="2" t="str">
        <f t="shared" si="3"/>
        <v/>
      </c>
      <c r="AG10" s="2" t="str">
        <f t="shared" si="3"/>
        <v/>
      </c>
    </row>
    <row r="11" spans="1:33" x14ac:dyDescent="0.3">
      <c r="A11" s="4">
        <v>9</v>
      </c>
      <c r="B11" s="2" t="str">
        <f>IF(cw_menu_view!I13="","",cw_menu_view!I13)</f>
        <v>menu.sysLog</v>
      </c>
      <c r="C11" s="4" t="s">
        <v>215</v>
      </c>
      <c r="D11" s="4" t="s">
        <v>207</v>
      </c>
      <c r="E11" s="4"/>
      <c r="F11" s="4"/>
      <c r="G11" s="4"/>
      <c r="H11" s="4"/>
      <c r="I11" s="4"/>
      <c r="J11" s="2" t="str">
        <f>IF(OR($B11="",C11=""),"",CHAR(13)&amp;"  UNION ALL SELECT '"&amp;$B11&amp;"' AS "&amp;$B$2&amp;", '"&amp;C$2&amp;"' AS lang_cd, '"&amp;C11&amp;"' AS msg_view, SYSDATE() AS created_at, SYSDATE() AS updated_at, 'SYSTEM' AS creator_id, 'SYSTEM' AS updator_id FROM DUAL")</f>
        <v>_x000D_  UNION ALL SELECT 'menu.sysLog' AS msg_id, 'en' AS lang_cd, 'System Log' AS msg_view, SYSDATE() AS created_at, SYSDATE() AS updated_at, 'SYSTEM' AS creator_id, 'SYSTEM' AS updator_id FROM DUAL</v>
      </c>
      <c r="K11" s="2" t="str">
        <f>IF(OR($B11="",D11=""),"",CHAR(13)&amp;"  UNION ALL SELECT '"&amp;$B11&amp;"' AS "&amp;$B$2&amp;", '"&amp;D$2&amp;"' AS lang_cd, '"&amp;D11&amp;"' AS msg_view, SYSDATE() AS created_at, SYSDATE() AS updated_at, 'SYSTEM' AS creator_id, 'SYSTEM' AS updator_id FROM DUAL")</f>
        <v>_x000D_  UNION ALL SELECT 'menu.sysLog' AS msg_id, 'ko' AS lang_cd, '시스템로그' AS msg_view, SYSDATE() AS created_at, SYSDATE() AS updated_at, 'SYSTEM' AS creator_id, 'SYSTEM' AS updator_id FROM DUAL</v>
      </c>
      <c r="L11" s="2" t="str">
        <f>IF(OR($B11="",E11=""),"",CHAR(13)&amp;"  UNION ALL SELECT '"&amp;$B11&amp;"' AS "&amp;$B$2&amp;", '"&amp;E$2&amp;"' AS lang_cd, '"&amp;E11&amp;"' AS msg_view, SYSDATE() AS created_at, SYSDATE() AS updated_at, 'SYSTEM' AS creator_id, 'SYSTEM' AS updator_id FROM DUAL")</f>
        <v/>
      </c>
      <c r="M11" s="2" t="str">
        <f>IF(OR($B11="",F11=""),"",CHAR(13)&amp;"  UNION ALL SELECT '"&amp;$B11&amp;"' AS "&amp;$B$2&amp;", '"&amp;F$2&amp;"' AS lang_cd, '"&amp;F11&amp;"' AS msg_view, SYSDATE() AS created_at, SYSDATE() AS updated_at, 'SYSTEM' AS creator_id, 'SYSTEM' AS updator_id FROM DUAL")</f>
        <v/>
      </c>
      <c r="N11" s="2" t="str">
        <f>IF(OR($B11="",G11=""),"",CHAR(13)&amp;"  UNION ALL SELECT '"&amp;$B11&amp;"' AS "&amp;$B$2&amp;", '"&amp;G$2&amp;"' AS lang_cd, '"&amp;G11&amp;"' AS msg_view, SYSDATE() AS created_at, SYSDATE() AS updated_at, 'SYSTEM' AS creator_id, 'SYSTEM' AS updator_id FROM DUAL")</f>
        <v/>
      </c>
      <c r="O11" s="2" t="str">
        <f>IF(OR($B11="",H11=""),"",CHAR(13)&amp;"  UNION ALL SELECT '"&amp;$B11&amp;"' AS "&amp;$B$2&amp;", '"&amp;H$2&amp;"' AS lang_cd, '"&amp;H11&amp;"' AS msg_view, SYSDATE() AS created_at, SYSDATE() AS updated_at, 'SYSTEM' AS creator_id, 'SYSTEM' AS updator_id FROM DUAL")</f>
        <v/>
      </c>
      <c r="P11" s="2" t="str">
        <f>IF(OR($B11="",I11=""),"",CHAR(13)&amp;"  UNION ALL SELECT '"&amp;$B11&amp;"' AS "&amp;$B$2&amp;", '"&amp;I$2&amp;"' AS lang_cd, '"&amp;I11&amp;"' AS msg_view, SYSDATE() AS created_at, SYSDATE() AS updated_at, 'SYSTEM' AS creator_id, 'SYSTEM' AS updator_id FROM DUAL")</f>
        <v/>
      </c>
      <c r="R11" s="4">
        <v>9</v>
      </c>
      <c r="S11" s="4"/>
      <c r="T11" s="4"/>
      <c r="U11" s="4"/>
      <c r="V11" s="4"/>
      <c r="W11" s="4"/>
      <c r="X11" s="4"/>
      <c r="Y11" s="4"/>
      <c r="Z11" s="4"/>
      <c r="AA11" s="2" t="str">
        <f t="shared" si="4"/>
        <v/>
      </c>
      <c r="AB11" s="2" t="str">
        <f t="shared" si="3"/>
        <v/>
      </c>
      <c r="AC11" s="2" t="str">
        <f t="shared" si="3"/>
        <v/>
      </c>
      <c r="AD11" s="2" t="str">
        <f t="shared" si="3"/>
        <v/>
      </c>
      <c r="AE11" s="2" t="str">
        <f t="shared" si="3"/>
        <v/>
      </c>
      <c r="AF11" s="2" t="str">
        <f t="shared" si="3"/>
        <v/>
      </c>
      <c r="AG11" s="2" t="str">
        <f t="shared" si="3"/>
        <v/>
      </c>
    </row>
    <row r="12" spans="1:33" x14ac:dyDescent="0.3">
      <c r="A12" s="4">
        <v>10</v>
      </c>
      <c r="B12" s="2" t="str">
        <f>IF(cw_menu_view!I14="","",cw_menu_view!I14)</f>
        <v>menu.sysLog.sysCtrl</v>
      </c>
      <c r="C12" s="4" t="s">
        <v>216</v>
      </c>
      <c r="D12" s="4" t="s">
        <v>208</v>
      </c>
      <c r="E12" s="4"/>
      <c r="F12" s="4"/>
      <c r="G12" s="4"/>
      <c r="H12" s="4"/>
      <c r="I12" s="4"/>
      <c r="J12" s="2" t="str">
        <f>IF(OR($B12="",C12=""),"",CHAR(13)&amp;"  UNION ALL SELECT '"&amp;$B12&amp;"' AS "&amp;$B$2&amp;", '"&amp;C$2&amp;"' AS lang_cd, '"&amp;C12&amp;"' AS msg_view, SYSDATE() AS created_at, SYSDATE() AS updated_at, 'SYSTEM' AS creator_id, 'SYSTEM' AS updator_id FROM DUAL")</f>
        <v>_x000D_  UNION ALL SELECT 'menu.sysLog.sysCtrl' AS msg_id, 'en' AS lang_cd, 'Server Control' AS msg_view, SYSDATE() AS created_at, SYSDATE() AS updated_at, 'SYSTEM' AS creator_id, 'SYSTEM' AS updator_id FROM DUAL</v>
      </c>
      <c r="K12" s="2" t="str">
        <f>IF(OR($B12="",D12=""),"",CHAR(13)&amp;"  UNION ALL SELECT '"&amp;$B12&amp;"' AS "&amp;$B$2&amp;", '"&amp;D$2&amp;"' AS lang_cd, '"&amp;D12&amp;"' AS msg_view, SYSDATE() AS created_at, SYSDATE() AS updated_at, 'SYSTEM' AS creator_id, 'SYSTEM' AS updator_id FROM DUAL")</f>
        <v>_x000D_  UNION ALL SELECT 'menu.sysLog.sysCtrl' AS msg_id, 'ko' AS lang_cd, '서버관리' AS msg_view, SYSDATE() AS created_at, SYSDATE() AS updated_at, 'SYSTEM' AS creator_id, 'SYSTEM' AS updator_id FROM DUAL</v>
      </c>
      <c r="L12" s="2" t="str">
        <f>IF(OR($B12="",E12=""),"",CHAR(13)&amp;"  UNION ALL SELECT '"&amp;$B12&amp;"' AS "&amp;$B$2&amp;", '"&amp;E$2&amp;"' AS lang_cd, '"&amp;E12&amp;"' AS msg_view, SYSDATE() AS created_at, SYSDATE() AS updated_at, 'SYSTEM' AS creator_id, 'SYSTEM' AS updator_id FROM DUAL")</f>
        <v/>
      </c>
      <c r="M12" s="2" t="str">
        <f>IF(OR($B12="",F12=""),"",CHAR(13)&amp;"  UNION ALL SELECT '"&amp;$B12&amp;"' AS "&amp;$B$2&amp;", '"&amp;F$2&amp;"' AS lang_cd, '"&amp;F12&amp;"' AS msg_view, SYSDATE() AS created_at, SYSDATE() AS updated_at, 'SYSTEM' AS creator_id, 'SYSTEM' AS updator_id FROM DUAL")</f>
        <v/>
      </c>
      <c r="N12" s="2" t="str">
        <f>IF(OR($B12="",G12=""),"",CHAR(13)&amp;"  UNION ALL SELECT '"&amp;$B12&amp;"' AS "&amp;$B$2&amp;", '"&amp;G$2&amp;"' AS lang_cd, '"&amp;G12&amp;"' AS msg_view, SYSDATE() AS created_at, SYSDATE() AS updated_at, 'SYSTEM' AS creator_id, 'SYSTEM' AS updator_id FROM DUAL")</f>
        <v/>
      </c>
      <c r="O12" s="2" t="str">
        <f>IF(OR($B12="",H12=""),"",CHAR(13)&amp;"  UNION ALL SELECT '"&amp;$B12&amp;"' AS "&amp;$B$2&amp;", '"&amp;H$2&amp;"' AS lang_cd, '"&amp;H12&amp;"' AS msg_view, SYSDATE() AS created_at, SYSDATE() AS updated_at, 'SYSTEM' AS creator_id, 'SYSTEM' AS updator_id FROM DUAL")</f>
        <v/>
      </c>
      <c r="P12" s="2" t="str">
        <f>IF(OR($B12="",I12=""),"",CHAR(13)&amp;"  UNION ALL SELECT '"&amp;$B12&amp;"' AS "&amp;$B$2&amp;", '"&amp;I$2&amp;"' AS lang_cd, '"&amp;I12&amp;"' AS msg_view, SYSDATE() AS created_at, SYSDATE() AS updated_at, 'SYSTEM' AS creator_id, 'SYSTEM' AS updator_id FROM DUAL")</f>
        <v/>
      </c>
      <c r="R12" s="4">
        <v>10</v>
      </c>
      <c r="S12" s="4"/>
      <c r="T12" s="4"/>
      <c r="U12" s="4"/>
      <c r="V12" s="4"/>
      <c r="W12" s="4"/>
      <c r="X12" s="4"/>
      <c r="Y12" s="4"/>
      <c r="Z12" s="4"/>
      <c r="AA12" s="2" t="str">
        <f t="shared" si="4"/>
        <v/>
      </c>
      <c r="AB12" s="2" t="str">
        <f t="shared" si="3"/>
        <v/>
      </c>
      <c r="AC12" s="2" t="str">
        <f t="shared" si="3"/>
        <v/>
      </c>
      <c r="AD12" s="2" t="str">
        <f t="shared" si="3"/>
        <v/>
      </c>
      <c r="AE12" s="2" t="str">
        <f t="shared" si="3"/>
        <v/>
      </c>
      <c r="AF12" s="2" t="str">
        <f t="shared" si="3"/>
        <v/>
      </c>
      <c r="AG12" s="2" t="str">
        <f t="shared" si="3"/>
        <v/>
      </c>
    </row>
    <row r="13" spans="1:33" x14ac:dyDescent="0.3">
      <c r="A13" s="4">
        <v>11</v>
      </c>
      <c r="B13" s="2" t="str">
        <f>IF(cw_menu_view!I15="","",cw_menu_view!I15)</f>
        <v/>
      </c>
      <c r="C13" s="4"/>
      <c r="D13" s="4"/>
      <c r="E13" s="4"/>
      <c r="F13" s="4"/>
      <c r="G13" s="4"/>
      <c r="H13" s="4"/>
      <c r="I13" s="4"/>
      <c r="J13" s="2" t="str">
        <f>IF(OR($B13="",C13=""),"",CHAR(13)&amp;"  UNION ALL SELECT '"&amp;$B13&amp;"' AS "&amp;$B$2&amp;", '"&amp;C$2&amp;"' AS lang_cd, '"&amp;C13&amp;"' AS msg_view, SYSDATE() AS created_at, SYSDATE() AS updated_at, 'SYSTEM' AS creator_id, 'SYSTEM' AS updator_id FROM DUAL")</f>
        <v/>
      </c>
      <c r="K13" s="2" t="str">
        <f>IF(OR($B13="",D13=""),"",CHAR(13)&amp;"  UNION ALL SELECT '"&amp;$B13&amp;"' AS "&amp;$B$2&amp;", '"&amp;D$2&amp;"' AS lang_cd, '"&amp;D13&amp;"' AS msg_view, SYSDATE() AS created_at, SYSDATE() AS updated_at, 'SYSTEM' AS creator_id, 'SYSTEM' AS updator_id FROM DUAL")</f>
        <v/>
      </c>
      <c r="L13" s="2" t="str">
        <f>IF(OR($B13="",E13=""),"",CHAR(13)&amp;"  UNION ALL SELECT '"&amp;$B13&amp;"' AS "&amp;$B$2&amp;", '"&amp;E$2&amp;"' AS lang_cd, '"&amp;E13&amp;"' AS msg_view, SYSDATE() AS created_at, SYSDATE() AS updated_at, 'SYSTEM' AS creator_id, 'SYSTEM' AS updator_id FROM DUAL")</f>
        <v/>
      </c>
      <c r="M13" s="2" t="str">
        <f>IF(OR($B13="",F13=""),"",CHAR(13)&amp;"  UNION ALL SELECT '"&amp;$B13&amp;"' AS "&amp;$B$2&amp;", '"&amp;F$2&amp;"' AS lang_cd, '"&amp;F13&amp;"' AS msg_view, SYSDATE() AS created_at, SYSDATE() AS updated_at, 'SYSTEM' AS creator_id, 'SYSTEM' AS updator_id FROM DUAL")</f>
        <v/>
      </c>
      <c r="N13" s="2" t="str">
        <f>IF(OR($B13="",G13=""),"",CHAR(13)&amp;"  UNION ALL SELECT '"&amp;$B13&amp;"' AS "&amp;$B$2&amp;", '"&amp;G$2&amp;"' AS lang_cd, '"&amp;G13&amp;"' AS msg_view, SYSDATE() AS created_at, SYSDATE() AS updated_at, 'SYSTEM' AS creator_id, 'SYSTEM' AS updator_id FROM DUAL")</f>
        <v/>
      </c>
      <c r="O13" s="2" t="str">
        <f>IF(OR($B13="",H13=""),"",CHAR(13)&amp;"  UNION ALL SELECT '"&amp;$B13&amp;"' AS "&amp;$B$2&amp;", '"&amp;H$2&amp;"' AS lang_cd, '"&amp;H13&amp;"' AS msg_view, SYSDATE() AS created_at, SYSDATE() AS updated_at, 'SYSTEM' AS creator_id, 'SYSTEM' AS updator_id FROM DUAL")</f>
        <v/>
      </c>
      <c r="P13" s="2" t="str">
        <f>IF(OR($B13="",I13=""),"",CHAR(13)&amp;"  UNION ALL SELECT '"&amp;$B13&amp;"' AS "&amp;$B$2&amp;", '"&amp;I$2&amp;"' AS lang_cd, '"&amp;I13&amp;"' AS msg_view, SYSDATE() AS created_at, SYSDATE() AS updated_at, 'SYSTEM' AS creator_id, 'SYSTEM' AS updator_id FROM DUAL")</f>
        <v/>
      </c>
      <c r="R13" s="4">
        <v>11</v>
      </c>
      <c r="S13" s="4"/>
      <c r="T13" s="4"/>
      <c r="U13" s="4"/>
      <c r="V13" s="4"/>
      <c r="W13" s="4"/>
      <c r="X13" s="4"/>
      <c r="Y13" s="4"/>
      <c r="Z13" s="4"/>
      <c r="AA13" s="2" t="str">
        <f t="shared" si="4"/>
        <v/>
      </c>
      <c r="AB13" s="2" t="str">
        <f t="shared" si="3"/>
        <v/>
      </c>
      <c r="AC13" s="2" t="str">
        <f t="shared" si="3"/>
        <v/>
      </c>
      <c r="AD13" s="2" t="str">
        <f t="shared" si="3"/>
        <v/>
      </c>
      <c r="AE13" s="2" t="str">
        <f t="shared" si="3"/>
        <v/>
      </c>
      <c r="AF13" s="2" t="str">
        <f t="shared" si="3"/>
        <v/>
      </c>
      <c r="AG13" s="2" t="str">
        <f t="shared" si="3"/>
        <v/>
      </c>
    </row>
    <row r="14" spans="1:33" x14ac:dyDescent="0.3">
      <c r="A14" s="4">
        <v>12</v>
      </c>
      <c r="B14" s="2" t="str">
        <f>IF(cw_menu_view!I16="","",cw_menu_view!I16)</f>
        <v/>
      </c>
      <c r="C14" s="4"/>
      <c r="D14" s="4"/>
      <c r="E14" s="4"/>
      <c r="F14" s="4"/>
      <c r="G14" s="4"/>
      <c r="H14" s="4"/>
      <c r="I14" s="4"/>
      <c r="J14" s="2" t="str">
        <f>IF(OR($B14="",C14=""),"",CHAR(13)&amp;"  UNION ALL SELECT '"&amp;$B14&amp;"' AS "&amp;$B$2&amp;", '"&amp;C$2&amp;"' AS lang_cd, '"&amp;C14&amp;"' AS msg_view, SYSDATE() AS created_at, SYSDATE() AS updated_at, 'SYSTEM' AS creator_id, 'SYSTEM' AS updator_id FROM DUAL")</f>
        <v/>
      </c>
      <c r="K14" s="2" t="str">
        <f>IF(OR($B14="",D14=""),"",CHAR(13)&amp;"  UNION ALL SELECT '"&amp;$B14&amp;"' AS "&amp;$B$2&amp;", '"&amp;D$2&amp;"' AS lang_cd, '"&amp;D14&amp;"' AS msg_view, SYSDATE() AS created_at, SYSDATE() AS updated_at, 'SYSTEM' AS creator_id, 'SYSTEM' AS updator_id FROM DUAL")</f>
        <v/>
      </c>
      <c r="L14" s="2" t="str">
        <f>IF(OR($B14="",E14=""),"",CHAR(13)&amp;"  UNION ALL SELECT '"&amp;$B14&amp;"' AS "&amp;$B$2&amp;", '"&amp;E$2&amp;"' AS lang_cd, '"&amp;E14&amp;"' AS msg_view, SYSDATE() AS created_at, SYSDATE() AS updated_at, 'SYSTEM' AS creator_id, 'SYSTEM' AS updator_id FROM DUAL")</f>
        <v/>
      </c>
      <c r="M14" s="2" t="str">
        <f>IF(OR($B14="",F14=""),"",CHAR(13)&amp;"  UNION ALL SELECT '"&amp;$B14&amp;"' AS "&amp;$B$2&amp;", '"&amp;F$2&amp;"' AS lang_cd, '"&amp;F14&amp;"' AS msg_view, SYSDATE() AS created_at, SYSDATE() AS updated_at, 'SYSTEM' AS creator_id, 'SYSTEM' AS updator_id FROM DUAL")</f>
        <v/>
      </c>
      <c r="N14" s="2" t="str">
        <f>IF(OR($B14="",G14=""),"",CHAR(13)&amp;"  UNION ALL SELECT '"&amp;$B14&amp;"' AS "&amp;$B$2&amp;", '"&amp;G$2&amp;"' AS lang_cd, '"&amp;G14&amp;"' AS msg_view, SYSDATE() AS created_at, SYSDATE() AS updated_at, 'SYSTEM' AS creator_id, 'SYSTEM' AS updator_id FROM DUAL")</f>
        <v/>
      </c>
      <c r="O14" s="2" t="str">
        <f>IF(OR($B14="",H14=""),"",CHAR(13)&amp;"  UNION ALL SELECT '"&amp;$B14&amp;"' AS "&amp;$B$2&amp;", '"&amp;H$2&amp;"' AS lang_cd, '"&amp;H14&amp;"' AS msg_view, SYSDATE() AS created_at, SYSDATE() AS updated_at, 'SYSTEM' AS creator_id, 'SYSTEM' AS updator_id FROM DUAL")</f>
        <v/>
      </c>
      <c r="P14" s="2" t="str">
        <f>IF(OR($B14="",I14=""),"",CHAR(13)&amp;"  UNION ALL SELECT '"&amp;$B14&amp;"' AS "&amp;$B$2&amp;", '"&amp;I$2&amp;"' AS lang_cd, '"&amp;I14&amp;"' AS msg_view, SYSDATE() AS created_at, SYSDATE() AS updated_at, 'SYSTEM' AS creator_id, 'SYSTEM' AS updator_id FROM DUAL")</f>
        <v/>
      </c>
      <c r="R14" s="4">
        <v>12</v>
      </c>
      <c r="S14" s="4"/>
      <c r="T14" s="4"/>
      <c r="U14" s="4"/>
      <c r="V14" s="4"/>
      <c r="W14" s="4"/>
      <c r="X14" s="4"/>
      <c r="Y14" s="4"/>
      <c r="Z14" s="4"/>
      <c r="AA14" s="2" t="str">
        <f t="shared" si="4"/>
        <v/>
      </c>
      <c r="AB14" s="2" t="str">
        <f t="shared" si="3"/>
        <v/>
      </c>
      <c r="AC14" s="2" t="str">
        <f t="shared" si="3"/>
        <v/>
      </c>
      <c r="AD14" s="2" t="str">
        <f t="shared" si="3"/>
        <v/>
      </c>
      <c r="AE14" s="2" t="str">
        <f t="shared" si="3"/>
        <v/>
      </c>
      <c r="AF14" s="2" t="str">
        <f t="shared" si="3"/>
        <v/>
      </c>
      <c r="AG14" s="2" t="str">
        <f t="shared" si="3"/>
        <v/>
      </c>
    </row>
    <row r="15" spans="1:33" x14ac:dyDescent="0.3">
      <c r="A15" s="4">
        <v>13</v>
      </c>
      <c r="B15" s="2" t="str">
        <f>IF(cw_menu_view!I17="","",cw_menu_view!I17)</f>
        <v/>
      </c>
      <c r="C15" s="4"/>
      <c r="D15" s="4"/>
      <c r="E15" s="4"/>
      <c r="F15" s="4"/>
      <c r="G15" s="4"/>
      <c r="H15" s="4"/>
      <c r="I15" s="4"/>
      <c r="J15" s="2" t="str">
        <f>IF(OR($B15="",C15=""),"",CHAR(13)&amp;"  UNION ALL SELECT '"&amp;$B15&amp;"' AS "&amp;$B$2&amp;", '"&amp;C$2&amp;"' AS lang_cd, '"&amp;C15&amp;"' AS msg_view, SYSDATE() AS created_at, SYSDATE() AS updated_at, 'SYSTEM' AS creator_id, 'SYSTEM' AS updator_id FROM DUAL")</f>
        <v/>
      </c>
      <c r="K15" s="2" t="str">
        <f>IF(OR($B15="",D15=""),"",CHAR(13)&amp;"  UNION ALL SELECT '"&amp;$B15&amp;"' AS "&amp;$B$2&amp;", '"&amp;D$2&amp;"' AS lang_cd, '"&amp;D15&amp;"' AS msg_view, SYSDATE() AS created_at, SYSDATE() AS updated_at, 'SYSTEM' AS creator_id, 'SYSTEM' AS updator_id FROM DUAL")</f>
        <v/>
      </c>
      <c r="L15" s="2" t="str">
        <f>IF(OR($B15="",E15=""),"",CHAR(13)&amp;"  UNION ALL SELECT '"&amp;$B15&amp;"' AS "&amp;$B$2&amp;", '"&amp;E$2&amp;"' AS lang_cd, '"&amp;E15&amp;"' AS msg_view, SYSDATE() AS created_at, SYSDATE() AS updated_at, 'SYSTEM' AS creator_id, 'SYSTEM' AS updator_id FROM DUAL")</f>
        <v/>
      </c>
      <c r="M15" s="2" t="str">
        <f>IF(OR($B15="",F15=""),"",CHAR(13)&amp;"  UNION ALL SELECT '"&amp;$B15&amp;"' AS "&amp;$B$2&amp;", '"&amp;F$2&amp;"' AS lang_cd, '"&amp;F15&amp;"' AS msg_view, SYSDATE() AS created_at, SYSDATE() AS updated_at, 'SYSTEM' AS creator_id, 'SYSTEM' AS updator_id FROM DUAL")</f>
        <v/>
      </c>
      <c r="N15" s="2" t="str">
        <f>IF(OR($B15="",G15=""),"",CHAR(13)&amp;"  UNION ALL SELECT '"&amp;$B15&amp;"' AS "&amp;$B$2&amp;", '"&amp;G$2&amp;"' AS lang_cd, '"&amp;G15&amp;"' AS msg_view, SYSDATE() AS created_at, SYSDATE() AS updated_at, 'SYSTEM' AS creator_id, 'SYSTEM' AS updator_id FROM DUAL")</f>
        <v/>
      </c>
      <c r="O15" s="2" t="str">
        <f>IF(OR($B15="",H15=""),"",CHAR(13)&amp;"  UNION ALL SELECT '"&amp;$B15&amp;"' AS "&amp;$B$2&amp;", '"&amp;H$2&amp;"' AS lang_cd, '"&amp;H15&amp;"' AS msg_view, SYSDATE() AS created_at, SYSDATE() AS updated_at, 'SYSTEM' AS creator_id, 'SYSTEM' AS updator_id FROM DUAL")</f>
        <v/>
      </c>
      <c r="P15" s="2" t="str">
        <f>IF(OR($B15="",I15=""),"",CHAR(13)&amp;"  UNION ALL SELECT '"&amp;$B15&amp;"' AS "&amp;$B$2&amp;", '"&amp;I$2&amp;"' AS lang_cd, '"&amp;I15&amp;"' AS msg_view, SYSDATE() AS created_at, SYSDATE() AS updated_at, 'SYSTEM' AS creator_id, 'SYSTEM' AS updator_id FROM DUAL")</f>
        <v/>
      </c>
      <c r="R15" s="4">
        <v>13</v>
      </c>
      <c r="S15" s="4"/>
      <c r="T15" s="4"/>
      <c r="U15" s="4"/>
      <c r="V15" s="4"/>
      <c r="W15" s="4"/>
      <c r="X15" s="4"/>
      <c r="Y15" s="4"/>
      <c r="Z15" s="4"/>
      <c r="AA15" s="2" t="str">
        <f t="shared" si="4"/>
        <v/>
      </c>
      <c r="AB15" s="2" t="str">
        <f t="shared" si="3"/>
        <v/>
      </c>
      <c r="AC15" s="2" t="str">
        <f t="shared" si="3"/>
        <v/>
      </c>
      <c r="AD15" s="2" t="str">
        <f t="shared" si="3"/>
        <v/>
      </c>
      <c r="AE15" s="2" t="str">
        <f t="shared" si="3"/>
        <v/>
      </c>
      <c r="AF15" s="2" t="str">
        <f t="shared" si="3"/>
        <v/>
      </c>
      <c r="AG15" s="2" t="str">
        <f t="shared" si="3"/>
        <v/>
      </c>
    </row>
    <row r="16" spans="1:33" x14ac:dyDescent="0.3">
      <c r="A16" s="4">
        <v>14</v>
      </c>
      <c r="B16" s="2" t="str">
        <f>IF(cw_menu_view!I18="","",cw_menu_view!I18)</f>
        <v/>
      </c>
      <c r="C16" s="4"/>
      <c r="D16" s="4"/>
      <c r="E16" s="4"/>
      <c r="F16" s="4"/>
      <c r="G16" s="4"/>
      <c r="H16" s="4"/>
      <c r="I16" s="4"/>
      <c r="J16" s="2" t="str">
        <f>IF(OR($B16="",C16=""),"",CHAR(13)&amp;"  UNION ALL SELECT '"&amp;$B16&amp;"' AS "&amp;$B$2&amp;", '"&amp;C$2&amp;"' AS lang_cd, '"&amp;C16&amp;"' AS msg_view, SYSDATE() AS created_at, SYSDATE() AS updated_at, 'SYSTEM' AS creator_id, 'SYSTEM' AS updator_id FROM DUAL")</f>
        <v/>
      </c>
      <c r="K16" s="2" t="str">
        <f>IF(OR($B16="",D16=""),"",CHAR(13)&amp;"  UNION ALL SELECT '"&amp;$B16&amp;"' AS "&amp;$B$2&amp;", '"&amp;D$2&amp;"' AS lang_cd, '"&amp;D16&amp;"' AS msg_view, SYSDATE() AS created_at, SYSDATE() AS updated_at, 'SYSTEM' AS creator_id, 'SYSTEM' AS updator_id FROM DUAL")</f>
        <v/>
      </c>
      <c r="L16" s="2" t="str">
        <f>IF(OR($B16="",E16=""),"",CHAR(13)&amp;"  UNION ALL SELECT '"&amp;$B16&amp;"' AS "&amp;$B$2&amp;", '"&amp;E$2&amp;"' AS lang_cd, '"&amp;E16&amp;"' AS msg_view, SYSDATE() AS created_at, SYSDATE() AS updated_at, 'SYSTEM' AS creator_id, 'SYSTEM' AS updator_id FROM DUAL")</f>
        <v/>
      </c>
      <c r="M16" s="2" t="str">
        <f>IF(OR($B16="",F16=""),"",CHAR(13)&amp;"  UNION ALL SELECT '"&amp;$B16&amp;"' AS "&amp;$B$2&amp;", '"&amp;F$2&amp;"' AS lang_cd, '"&amp;F16&amp;"' AS msg_view, SYSDATE() AS created_at, SYSDATE() AS updated_at, 'SYSTEM' AS creator_id, 'SYSTEM' AS updator_id FROM DUAL")</f>
        <v/>
      </c>
      <c r="N16" s="2" t="str">
        <f>IF(OR($B16="",G16=""),"",CHAR(13)&amp;"  UNION ALL SELECT '"&amp;$B16&amp;"' AS "&amp;$B$2&amp;", '"&amp;G$2&amp;"' AS lang_cd, '"&amp;G16&amp;"' AS msg_view, SYSDATE() AS created_at, SYSDATE() AS updated_at, 'SYSTEM' AS creator_id, 'SYSTEM' AS updator_id FROM DUAL")</f>
        <v/>
      </c>
      <c r="O16" s="2" t="str">
        <f>IF(OR($B16="",H16=""),"",CHAR(13)&amp;"  UNION ALL SELECT '"&amp;$B16&amp;"' AS "&amp;$B$2&amp;", '"&amp;H$2&amp;"' AS lang_cd, '"&amp;H16&amp;"' AS msg_view, SYSDATE() AS created_at, SYSDATE() AS updated_at, 'SYSTEM' AS creator_id, 'SYSTEM' AS updator_id FROM DUAL")</f>
        <v/>
      </c>
      <c r="P16" s="2" t="str">
        <f>IF(OR($B16="",I16=""),"",CHAR(13)&amp;"  UNION ALL SELECT '"&amp;$B16&amp;"' AS "&amp;$B$2&amp;", '"&amp;I$2&amp;"' AS lang_cd, '"&amp;I16&amp;"' AS msg_view, SYSDATE() AS created_at, SYSDATE() AS updated_at, 'SYSTEM' AS creator_id, 'SYSTEM' AS updator_id FROM DUAL")</f>
        <v/>
      </c>
      <c r="R16" s="4">
        <v>14</v>
      </c>
      <c r="S16" s="4"/>
      <c r="T16" s="4"/>
      <c r="U16" s="4"/>
      <c r="V16" s="4"/>
      <c r="W16" s="4"/>
      <c r="X16" s="4"/>
      <c r="Y16" s="4"/>
      <c r="Z16" s="4"/>
      <c r="AA16" s="2" t="str">
        <f t="shared" si="4"/>
        <v/>
      </c>
      <c r="AB16" s="2" t="str">
        <f t="shared" si="3"/>
        <v/>
      </c>
      <c r="AC16" s="2" t="str">
        <f t="shared" si="3"/>
        <v/>
      </c>
      <c r="AD16" s="2" t="str">
        <f t="shared" si="3"/>
        <v/>
      </c>
      <c r="AE16" s="2" t="str">
        <f t="shared" si="3"/>
        <v/>
      </c>
      <c r="AF16" s="2" t="str">
        <f t="shared" si="3"/>
        <v/>
      </c>
      <c r="AG16" s="2" t="str">
        <f t="shared" si="3"/>
        <v/>
      </c>
    </row>
    <row r="17" spans="1:33" x14ac:dyDescent="0.3">
      <c r="A17" s="4">
        <v>15</v>
      </c>
      <c r="B17" s="2" t="str">
        <f>IF(cw_menu_view!I19="","",cw_menu_view!I19)</f>
        <v/>
      </c>
      <c r="C17" s="4"/>
      <c r="D17" s="4"/>
      <c r="E17" s="4"/>
      <c r="F17" s="4"/>
      <c r="G17" s="4"/>
      <c r="H17" s="4"/>
      <c r="I17" s="4"/>
      <c r="J17" s="2" t="str">
        <f>IF(OR($B17="",C17=""),"",CHAR(13)&amp;"  UNION ALL SELECT '"&amp;$B17&amp;"' AS "&amp;$B$2&amp;", '"&amp;C$2&amp;"' AS lang_cd, '"&amp;C17&amp;"' AS msg_view, SYSDATE() AS created_at, SYSDATE() AS updated_at, 'SYSTEM' AS creator_id, 'SYSTEM' AS updator_id FROM DUAL")</f>
        <v/>
      </c>
      <c r="K17" s="2" t="str">
        <f>IF(OR($B17="",D17=""),"",CHAR(13)&amp;"  UNION ALL SELECT '"&amp;$B17&amp;"' AS "&amp;$B$2&amp;", '"&amp;D$2&amp;"' AS lang_cd, '"&amp;D17&amp;"' AS msg_view, SYSDATE() AS created_at, SYSDATE() AS updated_at, 'SYSTEM' AS creator_id, 'SYSTEM' AS updator_id FROM DUAL")</f>
        <v/>
      </c>
      <c r="L17" s="2" t="str">
        <f>IF(OR($B17="",E17=""),"",CHAR(13)&amp;"  UNION ALL SELECT '"&amp;$B17&amp;"' AS "&amp;$B$2&amp;", '"&amp;E$2&amp;"' AS lang_cd, '"&amp;E17&amp;"' AS msg_view, SYSDATE() AS created_at, SYSDATE() AS updated_at, 'SYSTEM' AS creator_id, 'SYSTEM' AS updator_id FROM DUAL")</f>
        <v/>
      </c>
      <c r="M17" s="2" t="str">
        <f>IF(OR($B17="",F17=""),"",CHAR(13)&amp;"  UNION ALL SELECT '"&amp;$B17&amp;"' AS "&amp;$B$2&amp;", '"&amp;F$2&amp;"' AS lang_cd, '"&amp;F17&amp;"' AS msg_view, SYSDATE() AS created_at, SYSDATE() AS updated_at, 'SYSTEM' AS creator_id, 'SYSTEM' AS updator_id FROM DUAL")</f>
        <v/>
      </c>
      <c r="N17" s="2" t="str">
        <f>IF(OR($B17="",G17=""),"",CHAR(13)&amp;"  UNION ALL SELECT '"&amp;$B17&amp;"' AS "&amp;$B$2&amp;", '"&amp;G$2&amp;"' AS lang_cd, '"&amp;G17&amp;"' AS msg_view, SYSDATE() AS created_at, SYSDATE() AS updated_at, 'SYSTEM' AS creator_id, 'SYSTEM' AS updator_id FROM DUAL")</f>
        <v/>
      </c>
      <c r="O17" s="2" t="str">
        <f>IF(OR($B17="",H17=""),"",CHAR(13)&amp;"  UNION ALL SELECT '"&amp;$B17&amp;"' AS "&amp;$B$2&amp;", '"&amp;H$2&amp;"' AS lang_cd, '"&amp;H17&amp;"' AS msg_view, SYSDATE() AS created_at, SYSDATE() AS updated_at, 'SYSTEM' AS creator_id, 'SYSTEM' AS updator_id FROM DUAL")</f>
        <v/>
      </c>
      <c r="P17" s="2" t="str">
        <f>IF(OR($B17="",I17=""),"",CHAR(13)&amp;"  UNION ALL SELECT '"&amp;$B17&amp;"' AS "&amp;$B$2&amp;", '"&amp;I$2&amp;"' AS lang_cd, '"&amp;I17&amp;"' AS msg_view, SYSDATE() AS created_at, SYSDATE() AS updated_at, 'SYSTEM' AS creator_id, 'SYSTEM' AS updator_id FROM DUAL")</f>
        <v/>
      </c>
      <c r="R17" s="4">
        <v>15</v>
      </c>
      <c r="S17" s="4"/>
      <c r="T17" s="4"/>
      <c r="U17" s="4"/>
      <c r="V17" s="4"/>
      <c r="W17" s="4"/>
      <c r="X17" s="4"/>
      <c r="Y17" s="4"/>
      <c r="Z17" s="4"/>
      <c r="AA17" s="2" t="str">
        <f t="shared" si="4"/>
        <v/>
      </c>
      <c r="AB17" s="2" t="str">
        <f t="shared" si="3"/>
        <v/>
      </c>
      <c r="AC17" s="2" t="str">
        <f t="shared" si="3"/>
        <v/>
      </c>
      <c r="AD17" s="2" t="str">
        <f t="shared" si="3"/>
        <v/>
      </c>
      <c r="AE17" s="2" t="str">
        <f t="shared" si="3"/>
        <v/>
      </c>
      <c r="AF17" s="2" t="str">
        <f t="shared" si="3"/>
        <v/>
      </c>
      <c r="AG17" s="2" t="str">
        <f t="shared" si="3"/>
        <v/>
      </c>
    </row>
    <row r="18" spans="1:33" x14ac:dyDescent="0.3">
      <c r="A18" s="4">
        <v>16</v>
      </c>
      <c r="B18" s="2" t="str">
        <f>IF(cw_menu_view!I20="","",cw_menu_view!I20)</f>
        <v/>
      </c>
      <c r="C18" s="4"/>
      <c r="D18" s="4"/>
      <c r="E18" s="4"/>
      <c r="F18" s="4"/>
      <c r="G18" s="4"/>
      <c r="H18" s="4"/>
      <c r="I18" s="4"/>
      <c r="J18" s="2" t="str">
        <f>IF(OR($B18="",C18=""),"",CHAR(13)&amp;"  UNION ALL SELECT '"&amp;$B18&amp;"' AS "&amp;$B$2&amp;", '"&amp;C$2&amp;"' AS lang_cd, '"&amp;C18&amp;"' AS msg_view, SYSDATE() AS created_at, SYSDATE() AS updated_at, 'SYSTEM' AS creator_id, 'SYSTEM' AS updator_id FROM DUAL")</f>
        <v/>
      </c>
      <c r="K18" s="2" t="str">
        <f>IF(OR($B18="",D18=""),"",CHAR(13)&amp;"  UNION ALL SELECT '"&amp;$B18&amp;"' AS "&amp;$B$2&amp;", '"&amp;D$2&amp;"' AS lang_cd, '"&amp;D18&amp;"' AS msg_view, SYSDATE() AS created_at, SYSDATE() AS updated_at, 'SYSTEM' AS creator_id, 'SYSTEM' AS updator_id FROM DUAL")</f>
        <v/>
      </c>
      <c r="L18" s="2" t="str">
        <f>IF(OR($B18="",E18=""),"",CHAR(13)&amp;"  UNION ALL SELECT '"&amp;$B18&amp;"' AS "&amp;$B$2&amp;", '"&amp;E$2&amp;"' AS lang_cd, '"&amp;E18&amp;"' AS msg_view, SYSDATE() AS created_at, SYSDATE() AS updated_at, 'SYSTEM' AS creator_id, 'SYSTEM' AS updator_id FROM DUAL")</f>
        <v/>
      </c>
      <c r="M18" s="2" t="str">
        <f>IF(OR($B18="",F18=""),"",CHAR(13)&amp;"  UNION ALL SELECT '"&amp;$B18&amp;"' AS "&amp;$B$2&amp;", '"&amp;F$2&amp;"' AS lang_cd, '"&amp;F18&amp;"' AS msg_view, SYSDATE() AS created_at, SYSDATE() AS updated_at, 'SYSTEM' AS creator_id, 'SYSTEM' AS updator_id FROM DUAL")</f>
        <v/>
      </c>
      <c r="N18" s="2" t="str">
        <f>IF(OR($B18="",G18=""),"",CHAR(13)&amp;"  UNION ALL SELECT '"&amp;$B18&amp;"' AS "&amp;$B$2&amp;", '"&amp;G$2&amp;"' AS lang_cd, '"&amp;G18&amp;"' AS msg_view, SYSDATE() AS created_at, SYSDATE() AS updated_at, 'SYSTEM' AS creator_id, 'SYSTEM' AS updator_id FROM DUAL")</f>
        <v/>
      </c>
      <c r="O18" s="2" t="str">
        <f>IF(OR($B18="",H18=""),"",CHAR(13)&amp;"  UNION ALL SELECT '"&amp;$B18&amp;"' AS "&amp;$B$2&amp;", '"&amp;H$2&amp;"' AS lang_cd, '"&amp;H18&amp;"' AS msg_view, SYSDATE() AS created_at, SYSDATE() AS updated_at, 'SYSTEM' AS creator_id, 'SYSTEM' AS updator_id FROM DUAL")</f>
        <v/>
      </c>
      <c r="P18" s="2" t="str">
        <f>IF(OR($B18="",I18=""),"",CHAR(13)&amp;"  UNION ALL SELECT '"&amp;$B18&amp;"' AS "&amp;$B$2&amp;", '"&amp;I$2&amp;"' AS lang_cd, '"&amp;I18&amp;"' AS msg_view, SYSDATE() AS created_at, SYSDATE() AS updated_at, 'SYSTEM' AS creator_id, 'SYSTEM' AS updator_id FROM DUAL")</f>
        <v/>
      </c>
      <c r="R18" s="4">
        <v>16</v>
      </c>
      <c r="S18" s="4"/>
      <c r="T18" s="4"/>
      <c r="U18" s="4"/>
      <c r="V18" s="4"/>
      <c r="W18" s="4"/>
      <c r="X18" s="4"/>
      <c r="Y18" s="4"/>
      <c r="Z18" s="4"/>
      <c r="AA18" s="2" t="str">
        <f t="shared" si="4"/>
        <v/>
      </c>
      <c r="AB18" s="2" t="str">
        <f t="shared" si="3"/>
        <v/>
      </c>
      <c r="AC18" s="2" t="str">
        <f t="shared" si="3"/>
        <v/>
      </c>
      <c r="AD18" s="2" t="str">
        <f t="shared" si="3"/>
        <v/>
      </c>
      <c r="AE18" s="2" t="str">
        <f t="shared" si="3"/>
        <v/>
      </c>
      <c r="AF18" s="2" t="str">
        <f t="shared" si="3"/>
        <v/>
      </c>
      <c r="AG18" s="2" t="str">
        <f t="shared" si="3"/>
        <v/>
      </c>
    </row>
    <row r="19" spans="1:33" x14ac:dyDescent="0.3">
      <c r="A19" s="4">
        <v>17</v>
      </c>
      <c r="B19" s="2" t="str">
        <f>IF(cw_menu_view!I21="","",cw_menu_view!I21)</f>
        <v/>
      </c>
      <c r="C19" s="4"/>
      <c r="D19" s="4"/>
      <c r="E19" s="4"/>
      <c r="F19" s="4"/>
      <c r="G19" s="4"/>
      <c r="H19" s="4"/>
      <c r="I19" s="4"/>
      <c r="J19" s="2" t="str">
        <f>IF(OR($B19="",C19=""),"",CHAR(13)&amp;"  UNION ALL SELECT '"&amp;$B19&amp;"' AS "&amp;$B$2&amp;", '"&amp;C$2&amp;"' AS lang_cd, '"&amp;C19&amp;"' AS msg_view, SYSDATE() AS created_at, SYSDATE() AS updated_at, 'SYSTEM' AS creator_id, 'SYSTEM' AS updator_id FROM DUAL")</f>
        <v/>
      </c>
      <c r="K19" s="2" t="str">
        <f>IF(OR($B19="",D19=""),"",CHAR(13)&amp;"  UNION ALL SELECT '"&amp;$B19&amp;"' AS "&amp;$B$2&amp;", '"&amp;D$2&amp;"' AS lang_cd, '"&amp;D19&amp;"' AS msg_view, SYSDATE() AS created_at, SYSDATE() AS updated_at, 'SYSTEM' AS creator_id, 'SYSTEM' AS updator_id FROM DUAL")</f>
        <v/>
      </c>
      <c r="L19" s="2" t="str">
        <f>IF(OR($B19="",E19=""),"",CHAR(13)&amp;"  UNION ALL SELECT '"&amp;$B19&amp;"' AS "&amp;$B$2&amp;", '"&amp;E$2&amp;"' AS lang_cd, '"&amp;E19&amp;"' AS msg_view, SYSDATE() AS created_at, SYSDATE() AS updated_at, 'SYSTEM' AS creator_id, 'SYSTEM' AS updator_id FROM DUAL")</f>
        <v/>
      </c>
      <c r="M19" s="2" t="str">
        <f>IF(OR($B19="",F19=""),"",CHAR(13)&amp;"  UNION ALL SELECT '"&amp;$B19&amp;"' AS "&amp;$B$2&amp;", '"&amp;F$2&amp;"' AS lang_cd, '"&amp;F19&amp;"' AS msg_view, SYSDATE() AS created_at, SYSDATE() AS updated_at, 'SYSTEM' AS creator_id, 'SYSTEM' AS updator_id FROM DUAL")</f>
        <v/>
      </c>
      <c r="N19" s="2" t="str">
        <f>IF(OR($B19="",G19=""),"",CHAR(13)&amp;"  UNION ALL SELECT '"&amp;$B19&amp;"' AS "&amp;$B$2&amp;", '"&amp;G$2&amp;"' AS lang_cd, '"&amp;G19&amp;"' AS msg_view, SYSDATE() AS created_at, SYSDATE() AS updated_at, 'SYSTEM' AS creator_id, 'SYSTEM' AS updator_id FROM DUAL")</f>
        <v/>
      </c>
      <c r="O19" s="2" t="str">
        <f>IF(OR($B19="",H19=""),"",CHAR(13)&amp;"  UNION ALL SELECT '"&amp;$B19&amp;"' AS "&amp;$B$2&amp;", '"&amp;H$2&amp;"' AS lang_cd, '"&amp;H19&amp;"' AS msg_view, SYSDATE() AS created_at, SYSDATE() AS updated_at, 'SYSTEM' AS creator_id, 'SYSTEM' AS updator_id FROM DUAL")</f>
        <v/>
      </c>
      <c r="P19" s="2" t="str">
        <f>IF(OR($B19="",I19=""),"",CHAR(13)&amp;"  UNION ALL SELECT '"&amp;$B19&amp;"' AS "&amp;$B$2&amp;", '"&amp;I$2&amp;"' AS lang_cd, '"&amp;I19&amp;"' AS msg_view, SYSDATE() AS created_at, SYSDATE() AS updated_at, 'SYSTEM' AS creator_id, 'SYSTEM' AS updator_id FROM DUAL")</f>
        <v/>
      </c>
      <c r="R19" s="4">
        <v>17</v>
      </c>
      <c r="S19" s="4"/>
      <c r="T19" s="4"/>
      <c r="U19" s="4"/>
      <c r="V19" s="4"/>
      <c r="W19" s="4"/>
      <c r="X19" s="4"/>
      <c r="Y19" s="4"/>
      <c r="Z19" s="4"/>
      <c r="AA19" s="2" t="str">
        <f t="shared" si="4"/>
        <v/>
      </c>
      <c r="AB19" s="2" t="str">
        <f t="shared" si="3"/>
        <v/>
      </c>
      <c r="AC19" s="2" t="str">
        <f t="shared" si="3"/>
        <v/>
      </c>
      <c r="AD19" s="2" t="str">
        <f t="shared" si="3"/>
        <v/>
      </c>
      <c r="AE19" s="2" t="str">
        <f t="shared" si="3"/>
        <v/>
      </c>
      <c r="AF19" s="2" t="str">
        <f t="shared" si="3"/>
        <v/>
      </c>
      <c r="AG19" s="2" t="str">
        <f t="shared" si="3"/>
        <v/>
      </c>
    </row>
    <row r="20" spans="1:33" x14ac:dyDescent="0.3">
      <c r="A20" s="4">
        <v>18</v>
      </c>
      <c r="B20" s="2" t="str">
        <f>IF(cw_menu_view!I22="","",cw_menu_view!I22)</f>
        <v/>
      </c>
      <c r="C20" s="4"/>
      <c r="D20" s="4"/>
      <c r="E20" s="4"/>
      <c r="F20" s="4"/>
      <c r="G20" s="4"/>
      <c r="H20" s="4"/>
      <c r="I20" s="4"/>
      <c r="J20" s="2" t="str">
        <f>IF(OR($B20="",C20=""),"",CHAR(13)&amp;"  UNION ALL SELECT '"&amp;$B20&amp;"' AS "&amp;$B$2&amp;", '"&amp;C$2&amp;"' AS lang_cd, '"&amp;C20&amp;"' AS msg_view, SYSDATE() AS created_at, SYSDATE() AS updated_at, 'SYSTEM' AS creator_id, 'SYSTEM' AS updator_id FROM DUAL")</f>
        <v/>
      </c>
      <c r="K20" s="2" t="str">
        <f>IF(OR($B20="",D20=""),"",CHAR(13)&amp;"  UNION ALL SELECT '"&amp;$B20&amp;"' AS "&amp;$B$2&amp;", '"&amp;D$2&amp;"' AS lang_cd, '"&amp;D20&amp;"' AS msg_view, SYSDATE() AS created_at, SYSDATE() AS updated_at, 'SYSTEM' AS creator_id, 'SYSTEM' AS updator_id FROM DUAL")</f>
        <v/>
      </c>
      <c r="L20" s="2" t="str">
        <f>IF(OR($B20="",E20=""),"",CHAR(13)&amp;"  UNION ALL SELECT '"&amp;$B20&amp;"' AS "&amp;$B$2&amp;", '"&amp;E$2&amp;"' AS lang_cd, '"&amp;E20&amp;"' AS msg_view, SYSDATE() AS created_at, SYSDATE() AS updated_at, 'SYSTEM' AS creator_id, 'SYSTEM' AS updator_id FROM DUAL")</f>
        <v/>
      </c>
      <c r="M20" s="2" t="str">
        <f>IF(OR($B20="",F20=""),"",CHAR(13)&amp;"  UNION ALL SELECT '"&amp;$B20&amp;"' AS "&amp;$B$2&amp;", '"&amp;F$2&amp;"' AS lang_cd, '"&amp;F20&amp;"' AS msg_view, SYSDATE() AS created_at, SYSDATE() AS updated_at, 'SYSTEM' AS creator_id, 'SYSTEM' AS updator_id FROM DUAL")</f>
        <v/>
      </c>
      <c r="N20" s="2" t="str">
        <f>IF(OR($B20="",G20=""),"",CHAR(13)&amp;"  UNION ALL SELECT '"&amp;$B20&amp;"' AS "&amp;$B$2&amp;", '"&amp;G$2&amp;"' AS lang_cd, '"&amp;G20&amp;"' AS msg_view, SYSDATE() AS created_at, SYSDATE() AS updated_at, 'SYSTEM' AS creator_id, 'SYSTEM' AS updator_id FROM DUAL")</f>
        <v/>
      </c>
      <c r="O20" s="2" t="str">
        <f>IF(OR($B20="",H20=""),"",CHAR(13)&amp;"  UNION ALL SELECT '"&amp;$B20&amp;"' AS "&amp;$B$2&amp;", '"&amp;H$2&amp;"' AS lang_cd, '"&amp;H20&amp;"' AS msg_view, SYSDATE() AS created_at, SYSDATE() AS updated_at, 'SYSTEM' AS creator_id, 'SYSTEM' AS updator_id FROM DUAL")</f>
        <v/>
      </c>
      <c r="P20" s="2" t="str">
        <f>IF(OR($B20="",I20=""),"",CHAR(13)&amp;"  UNION ALL SELECT '"&amp;$B20&amp;"' AS "&amp;$B$2&amp;", '"&amp;I$2&amp;"' AS lang_cd, '"&amp;I20&amp;"' AS msg_view, SYSDATE() AS created_at, SYSDATE() AS updated_at, 'SYSTEM' AS creator_id, 'SYSTEM' AS updator_id FROM DUAL")</f>
        <v/>
      </c>
      <c r="R20" s="4">
        <v>18</v>
      </c>
      <c r="S20" s="4"/>
      <c r="T20" s="4"/>
      <c r="U20" s="4"/>
      <c r="V20" s="4"/>
      <c r="W20" s="4"/>
      <c r="X20" s="4"/>
      <c r="Y20" s="4"/>
      <c r="Z20" s="4"/>
      <c r="AA20" s="2" t="str">
        <f t="shared" si="4"/>
        <v/>
      </c>
      <c r="AB20" s="2" t="str">
        <f t="shared" ref="AB20:AB43" si="5">IF(OR($S20="",U20=""),"",CHAR(13)&amp;"  UNION ALL SELECT '"&amp;$S20&amp;"' AS "&amp;$S$2&amp;", '"&amp;U$2&amp;"' AS lang_cd, '"&amp;U20&amp;"' AS msg_view, SYSDATE() AS created_at, SYSDATE() AS updated_at, 'SYSTEM' AS creator_id, 'SYSTEM' AS updator_id FROM DUAL")</f>
        <v/>
      </c>
      <c r="AC20" s="2" t="str">
        <f t="shared" ref="AC20:AC43" si="6">IF(OR($S20="",V20=""),"",CHAR(13)&amp;"  UNION ALL SELECT '"&amp;$S20&amp;"' AS "&amp;$S$2&amp;", '"&amp;V$2&amp;"' AS lang_cd, '"&amp;V20&amp;"' AS msg_view, SYSDATE() AS created_at, SYSDATE() AS updated_at, 'SYSTEM' AS creator_id, 'SYSTEM' AS updator_id FROM DUAL")</f>
        <v/>
      </c>
      <c r="AD20" s="2" t="str">
        <f t="shared" ref="AD20:AD43" si="7">IF(OR($S20="",W20=""),"",CHAR(13)&amp;"  UNION ALL SELECT '"&amp;$S20&amp;"' AS "&amp;$S$2&amp;", '"&amp;W$2&amp;"' AS lang_cd, '"&amp;W20&amp;"' AS msg_view, SYSDATE() AS created_at, SYSDATE() AS updated_at, 'SYSTEM' AS creator_id, 'SYSTEM' AS updator_id FROM DUAL")</f>
        <v/>
      </c>
      <c r="AE20" s="2" t="str">
        <f t="shared" ref="AE20:AE43" si="8">IF(OR($S20="",X20=""),"",CHAR(13)&amp;"  UNION ALL SELECT '"&amp;$S20&amp;"' AS "&amp;$S$2&amp;", '"&amp;X$2&amp;"' AS lang_cd, '"&amp;X20&amp;"' AS msg_view, SYSDATE() AS created_at, SYSDATE() AS updated_at, 'SYSTEM' AS creator_id, 'SYSTEM' AS updator_id FROM DUAL")</f>
        <v/>
      </c>
      <c r="AF20" s="2" t="str">
        <f t="shared" ref="AF20:AF43" si="9">IF(OR($S20="",Y20=""),"",CHAR(13)&amp;"  UNION ALL SELECT '"&amp;$S20&amp;"' AS "&amp;$S$2&amp;", '"&amp;Y$2&amp;"' AS lang_cd, '"&amp;Y20&amp;"' AS msg_view, SYSDATE() AS created_at, SYSDATE() AS updated_at, 'SYSTEM' AS creator_id, 'SYSTEM' AS updator_id FROM DUAL")</f>
        <v/>
      </c>
      <c r="AG20" s="2" t="str">
        <f t="shared" ref="AG20:AG43" si="10">IF(OR($S20="",Z20=""),"",CHAR(13)&amp;"  UNION ALL SELECT '"&amp;$S20&amp;"' AS "&amp;$S$2&amp;", '"&amp;Z$2&amp;"' AS lang_cd, '"&amp;Z20&amp;"' AS msg_view, SYSDATE() AS created_at, SYSDATE() AS updated_at, 'SYSTEM' AS creator_id, 'SYSTEM' AS updator_id FROM DUAL")</f>
        <v/>
      </c>
    </row>
    <row r="21" spans="1:33" x14ac:dyDescent="0.3">
      <c r="A21" s="4">
        <v>19</v>
      </c>
      <c r="B21" s="2" t="str">
        <f>IF(cw_menu_view!I23="","",cw_menu_view!I23)</f>
        <v/>
      </c>
      <c r="C21" s="4"/>
      <c r="D21" s="4"/>
      <c r="E21" s="4"/>
      <c r="F21" s="4"/>
      <c r="G21" s="4"/>
      <c r="H21" s="4"/>
      <c r="I21" s="4"/>
      <c r="J21" s="2" t="str">
        <f>IF(OR($B21="",C21=""),"",CHAR(13)&amp;"  UNION ALL SELECT '"&amp;$B21&amp;"' AS "&amp;$B$2&amp;", '"&amp;C$2&amp;"' AS lang_cd, '"&amp;C21&amp;"' AS msg_view, SYSDATE() AS created_at, SYSDATE() AS updated_at, 'SYSTEM' AS creator_id, 'SYSTEM' AS updator_id FROM DUAL")</f>
        <v/>
      </c>
      <c r="K21" s="2" t="str">
        <f>IF(OR($B21="",D21=""),"",CHAR(13)&amp;"  UNION ALL SELECT '"&amp;$B21&amp;"' AS "&amp;$B$2&amp;", '"&amp;D$2&amp;"' AS lang_cd, '"&amp;D21&amp;"' AS msg_view, SYSDATE() AS created_at, SYSDATE() AS updated_at, 'SYSTEM' AS creator_id, 'SYSTEM' AS updator_id FROM DUAL")</f>
        <v/>
      </c>
      <c r="L21" s="2" t="str">
        <f>IF(OR($B21="",E21=""),"",CHAR(13)&amp;"  UNION ALL SELECT '"&amp;$B21&amp;"' AS "&amp;$B$2&amp;", '"&amp;E$2&amp;"' AS lang_cd, '"&amp;E21&amp;"' AS msg_view, SYSDATE() AS created_at, SYSDATE() AS updated_at, 'SYSTEM' AS creator_id, 'SYSTEM' AS updator_id FROM DUAL")</f>
        <v/>
      </c>
      <c r="M21" s="2" t="str">
        <f>IF(OR($B21="",F21=""),"",CHAR(13)&amp;"  UNION ALL SELECT '"&amp;$B21&amp;"' AS "&amp;$B$2&amp;", '"&amp;F$2&amp;"' AS lang_cd, '"&amp;F21&amp;"' AS msg_view, SYSDATE() AS created_at, SYSDATE() AS updated_at, 'SYSTEM' AS creator_id, 'SYSTEM' AS updator_id FROM DUAL")</f>
        <v/>
      </c>
      <c r="N21" s="2" t="str">
        <f>IF(OR($B21="",G21=""),"",CHAR(13)&amp;"  UNION ALL SELECT '"&amp;$B21&amp;"' AS "&amp;$B$2&amp;", '"&amp;G$2&amp;"' AS lang_cd, '"&amp;G21&amp;"' AS msg_view, SYSDATE() AS created_at, SYSDATE() AS updated_at, 'SYSTEM' AS creator_id, 'SYSTEM' AS updator_id FROM DUAL")</f>
        <v/>
      </c>
      <c r="O21" s="2" t="str">
        <f>IF(OR($B21="",H21=""),"",CHAR(13)&amp;"  UNION ALL SELECT '"&amp;$B21&amp;"' AS "&amp;$B$2&amp;", '"&amp;H$2&amp;"' AS lang_cd, '"&amp;H21&amp;"' AS msg_view, SYSDATE() AS created_at, SYSDATE() AS updated_at, 'SYSTEM' AS creator_id, 'SYSTEM' AS updator_id FROM DUAL")</f>
        <v/>
      </c>
      <c r="P21" s="2" t="str">
        <f>IF(OR($B21="",I21=""),"",CHAR(13)&amp;"  UNION ALL SELECT '"&amp;$B21&amp;"' AS "&amp;$B$2&amp;", '"&amp;I$2&amp;"' AS lang_cd, '"&amp;I21&amp;"' AS msg_view, SYSDATE() AS created_at, SYSDATE() AS updated_at, 'SYSTEM' AS creator_id, 'SYSTEM' AS updator_id FROM DUAL")</f>
        <v/>
      </c>
      <c r="R21" s="4">
        <v>19</v>
      </c>
      <c r="S21" s="4"/>
      <c r="T21" s="4"/>
      <c r="U21" s="4"/>
      <c r="V21" s="4"/>
      <c r="W21" s="4"/>
      <c r="X21" s="4"/>
      <c r="Y21" s="4"/>
      <c r="Z21" s="4"/>
      <c r="AA21" s="2" t="str">
        <f t="shared" si="4"/>
        <v/>
      </c>
      <c r="AB21" s="2" t="str">
        <f t="shared" si="5"/>
        <v/>
      </c>
      <c r="AC21" s="2" t="str">
        <f t="shared" si="6"/>
        <v/>
      </c>
      <c r="AD21" s="2" t="str">
        <f t="shared" si="7"/>
        <v/>
      </c>
      <c r="AE21" s="2" t="str">
        <f t="shared" si="8"/>
        <v/>
      </c>
      <c r="AF21" s="2" t="str">
        <f t="shared" si="9"/>
        <v/>
      </c>
      <c r="AG21" s="2" t="str">
        <f t="shared" si="10"/>
        <v/>
      </c>
    </row>
    <row r="22" spans="1:33" x14ac:dyDescent="0.3">
      <c r="A22" s="4">
        <v>20</v>
      </c>
      <c r="B22" s="2" t="str">
        <f>IF(cw_menu_view!I24="","",cw_menu_view!I24)</f>
        <v/>
      </c>
      <c r="C22" s="4"/>
      <c r="D22" s="4"/>
      <c r="E22" s="4"/>
      <c r="F22" s="4"/>
      <c r="G22" s="4"/>
      <c r="H22" s="4"/>
      <c r="I22" s="4"/>
      <c r="J22" s="2" t="str">
        <f>IF(OR($B22="",C22=""),"",CHAR(13)&amp;"  UNION ALL SELECT '"&amp;$B22&amp;"' AS "&amp;$B$2&amp;", '"&amp;C$2&amp;"' AS lang_cd, '"&amp;C22&amp;"' AS msg_view, SYSDATE() AS created_at, SYSDATE() AS updated_at, 'SYSTEM' AS creator_id, 'SYSTEM' AS updator_id FROM DUAL")</f>
        <v/>
      </c>
      <c r="K22" s="2" t="str">
        <f>IF(OR($B22="",D22=""),"",CHAR(13)&amp;"  UNION ALL SELECT '"&amp;$B22&amp;"' AS "&amp;$B$2&amp;", '"&amp;D$2&amp;"' AS lang_cd, '"&amp;D22&amp;"' AS msg_view, SYSDATE() AS created_at, SYSDATE() AS updated_at, 'SYSTEM' AS creator_id, 'SYSTEM' AS updator_id FROM DUAL")</f>
        <v/>
      </c>
      <c r="L22" s="2" t="str">
        <f>IF(OR($B22="",E22=""),"",CHAR(13)&amp;"  UNION ALL SELECT '"&amp;$B22&amp;"' AS "&amp;$B$2&amp;", '"&amp;E$2&amp;"' AS lang_cd, '"&amp;E22&amp;"' AS msg_view, SYSDATE() AS created_at, SYSDATE() AS updated_at, 'SYSTEM' AS creator_id, 'SYSTEM' AS updator_id FROM DUAL")</f>
        <v/>
      </c>
      <c r="M22" s="2" t="str">
        <f>IF(OR($B22="",F22=""),"",CHAR(13)&amp;"  UNION ALL SELECT '"&amp;$B22&amp;"' AS "&amp;$B$2&amp;", '"&amp;F$2&amp;"' AS lang_cd, '"&amp;F22&amp;"' AS msg_view, SYSDATE() AS created_at, SYSDATE() AS updated_at, 'SYSTEM' AS creator_id, 'SYSTEM' AS updator_id FROM DUAL")</f>
        <v/>
      </c>
      <c r="N22" s="2" t="str">
        <f>IF(OR($B22="",G22=""),"",CHAR(13)&amp;"  UNION ALL SELECT '"&amp;$B22&amp;"' AS "&amp;$B$2&amp;", '"&amp;G$2&amp;"' AS lang_cd, '"&amp;G22&amp;"' AS msg_view, SYSDATE() AS created_at, SYSDATE() AS updated_at, 'SYSTEM' AS creator_id, 'SYSTEM' AS updator_id FROM DUAL")</f>
        <v/>
      </c>
      <c r="O22" s="2" t="str">
        <f>IF(OR($B22="",H22=""),"",CHAR(13)&amp;"  UNION ALL SELECT '"&amp;$B22&amp;"' AS "&amp;$B$2&amp;", '"&amp;H$2&amp;"' AS lang_cd, '"&amp;H22&amp;"' AS msg_view, SYSDATE() AS created_at, SYSDATE() AS updated_at, 'SYSTEM' AS creator_id, 'SYSTEM' AS updator_id FROM DUAL")</f>
        <v/>
      </c>
      <c r="P22" s="2" t="str">
        <f>IF(OR($B22="",I22=""),"",CHAR(13)&amp;"  UNION ALL SELECT '"&amp;$B22&amp;"' AS "&amp;$B$2&amp;", '"&amp;I$2&amp;"' AS lang_cd, '"&amp;I22&amp;"' AS msg_view, SYSDATE() AS created_at, SYSDATE() AS updated_at, 'SYSTEM' AS creator_id, 'SYSTEM' AS updator_id FROM DUAL")</f>
        <v/>
      </c>
      <c r="R22" s="4">
        <v>20</v>
      </c>
      <c r="S22" s="4"/>
      <c r="T22" s="4"/>
      <c r="U22" s="4"/>
      <c r="V22" s="4"/>
      <c r="W22" s="4"/>
      <c r="X22" s="4"/>
      <c r="Y22" s="4"/>
      <c r="Z22" s="4"/>
      <c r="AA22" s="2" t="str">
        <f t="shared" si="4"/>
        <v/>
      </c>
      <c r="AB22" s="2" t="str">
        <f t="shared" si="5"/>
        <v/>
      </c>
      <c r="AC22" s="2" t="str">
        <f t="shared" si="6"/>
        <v/>
      </c>
      <c r="AD22" s="2" t="str">
        <f t="shared" si="7"/>
        <v/>
      </c>
      <c r="AE22" s="2" t="str">
        <f t="shared" si="8"/>
        <v/>
      </c>
      <c r="AF22" s="2" t="str">
        <f t="shared" si="9"/>
        <v/>
      </c>
      <c r="AG22" s="2" t="str">
        <f t="shared" si="10"/>
        <v/>
      </c>
    </row>
    <row r="23" spans="1:33" x14ac:dyDescent="0.3">
      <c r="A23" s="4">
        <v>21</v>
      </c>
      <c r="B23" s="2" t="str">
        <f>IF(cw_menu_view!I25="","",cw_menu_view!I25)</f>
        <v/>
      </c>
      <c r="C23" s="4"/>
      <c r="D23" s="4"/>
      <c r="E23" s="4"/>
      <c r="F23" s="4"/>
      <c r="G23" s="4"/>
      <c r="H23" s="4"/>
      <c r="I23" s="4"/>
      <c r="J23" s="2" t="str">
        <f>IF(OR($B23="",C23=""),"",CHAR(13)&amp;"  UNION ALL SELECT '"&amp;$B23&amp;"' AS "&amp;$B$2&amp;", '"&amp;C$2&amp;"' AS lang_cd, '"&amp;C23&amp;"' AS msg_view, SYSDATE() AS created_at, SYSDATE() AS updated_at, 'SYSTEM' AS creator_id, 'SYSTEM' AS updator_id FROM DUAL")</f>
        <v/>
      </c>
      <c r="K23" s="2" t="str">
        <f>IF(OR($B23="",D23=""),"",CHAR(13)&amp;"  UNION ALL SELECT '"&amp;$B23&amp;"' AS "&amp;$B$2&amp;", '"&amp;D$2&amp;"' AS lang_cd, '"&amp;D23&amp;"' AS msg_view, SYSDATE() AS created_at, SYSDATE() AS updated_at, 'SYSTEM' AS creator_id, 'SYSTEM' AS updator_id FROM DUAL")</f>
        <v/>
      </c>
      <c r="L23" s="2" t="str">
        <f>IF(OR($B23="",E23=""),"",CHAR(13)&amp;"  UNION ALL SELECT '"&amp;$B23&amp;"' AS "&amp;$B$2&amp;", '"&amp;E$2&amp;"' AS lang_cd, '"&amp;E23&amp;"' AS msg_view, SYSDATE() AS created_at, SYSDATE() AS updated_at, 'SYSTEM' AS creator_id, 'SYSTEM' AS updator_id FROM DUAL")</f>
        <v/>
      </c>
      <c r="M23" s="2" t="str">
        <f>IF(OR($B23="",F23=""),"",CHAR(13)&amp;"  UNION ALL SELECT '"&amp;$B23&amp;"' AS "&amp;$B$2&amp;", '"&amp;F$2&amp;"' AS lang_cd, '"&amp;F23&amp;"' AS msg_view, SYSDATE() AS created_at, SYSDATE() AS updated_at, 'SYSTEM' AS creator_id, 'SYSTEM' AS updator_id FROM DUAL")</f>
        <v/>
      </c>
      <c r="N23" s="2" t="str">
        <f>IF(OR($B23="",G23=""),"",CHAR(13)&amp;"  UNION ALL SELECT '"&amp;$B23&amp;"' AS "&amp;$B$2&amp;", '"&amp;G$2&amp;"' AS lang_cd, '"&amp;G23&amp;"' AS msg_view, SYSDATE() AS created_at, SYSDATE() AS updated_at, 'SYSTEM' AS creator_id, 'SYSTEM' AS updator_id FROM DUAL")</f>
        <v/>
      </c>
      <c r="O23" s="2" t="str">
        <f>IF(OR($B23="",H23=""),"",CHAR(13)&amp;"  UNION ALL SELECT '"&amp;$B23&amp;"' AS "&amp;$B$2&amp;", '"&amp;H$2&amp;"' AS lang_cd, '"&amp;H23&amp;"' AS msg_view, SYSDATE() AS created_at, SYSDATE() AS updated_at, 'SYSTEM' AS creator_id, 'SYSTEM' AS updator_id FROM DUAL")</f>
        <v/>
      </c>
      <c r="P23" s="2" t="str">
        <f>IF(OR($B23="",I23=""),"",CHAR(13)&amp;"  UNION ALL SELECT '"&amp;$B23&amp;"' AS "&amp;$B$2&amp;", '"&amp;I$2&amp;"' AS lang_cd, '"&amp;I23&amp;"' AS msg_view, SYSDATE() AS created_at, SYSDATE() AS updated_at, 'SYSTEM' AS creator_id, 'SYSTEM' AS updator_id FROM DUAL")</f>
        <v/>
      </c>
      <c r="R23" s="4">
        <v>21</v>
      </c>
      <c r="S23" s="4"/>
      <c r="T23" s="4"/>
      <c r="U23" s="4"/>
      <c r="V23" s="4"/>
      <c r="W23" s="4"/>
      <c r="X23" s="4"/>
      <c r="Y23" s="4"/>
      <c r="Z23" s="4"/>
      <c r="AA23" s="2" t="str">
        <f t="shared" si="4"/>
        <v/>
      </c>
      <c r="AB23" s="2" t="str">
        <f t="shared" si="5"/>
        <v/>
      </c>
      <c r="AC23" s="2" t="str">
        <f t="shared" si="6"/>
        <v/>
      </c>
      <c r="AD23" s="2" t="str">
        <f t="shared" si="7"/>
        <v/>
      </c>
      <c r="AE23" s="2" t="str">
        <f t="shared" si="8"/>
        <v/>
      </c>
      <c r="AF23" s="2" t="str">
        <f t="shared" si="9"/>
        <v/>
      </c>
      <c r="AG23" s="2" t="str">
        <f t="shared" si="10"/>
        <v/>
      </c>
    </row>
    <row r="24" spans="1:33" x14ac:dyDescent="0.3">
      <c r="A24" s="4">
        <v>22</v>
      </c>
      <c r="B24" s="2" t="str">
        <f>IF(cw_menu_view!I26="","",cw_menu_view!I26)</f>
        <v/>
      </c>
      <c r="C24" s="4"/>
      <c r="D24" s="4"/>
      <c r="E24" s="4"/>
      <c r="F24" s="4"/>
      <c r="G24" s="4"/>
      <c r="H24" s="4"/>
      <c r="I24" s="4"/>
      <c r="J24" s="2" t="str">
        <f>IF(OR($B24="",C24=""),"",CHAR(13)&amp;"  UNION ALL SELECT '"&amp;$B24&amp;"' AS "&amp;$B$2&amp;", '"&amp;C$2&amp;"' AS lang_cd, '"&amp;C24&amp;"' AS msg_view, SYSDATE() AS created_at, SYSDATE() AS updated_at, 'SYSTEM' AS creator_id, 'SYSTEM' AS updator_id FROM DUAL")</f>
        <v/>
      </c>
      <c r="K24" s="2" t="str">
        <f>IF(OR($B24="",D24=""),"",CHAR(13)&amp;"  UNION ALL SELECT '"&amp;$B24&amp;"' AS "&amp;$B$2&amp;", '"&amp;D$2&amp;"' AS lang_cd, '"&amp;D24&amp;"' AS msg_view, SYSDATE() AS created_at, SYSDATE() AS updated_at, 'SYSTEM' AS creator_id, 'SYSTEM' AS updator_id FROM DUAL")</f>
        <v/>
      </c>
      <c r="L24" s="2" t="str">
        <f>IF(OR($B24="",E24=""),"",CHAR(13)&amp;"  UNION ALL SELECT '"&amp;$B24&amp;"' AS "&amp;$B$2&amp;", '"&amp;E$2&amp;"' AS lang_cd, '"&amp;E24&amp;"' AS msg_view, SYSDATE() AS created_at, SYSDATE() AS updated_at, 'SYSTEM' AS creator_id, 'SYSTEM' AS updator_id FROM DUAL")</f>
        <v/>
      </c>
      <c r="M24" s="2" t="str">
        <f>IF(OR($B24="",F24=""),"",CHAR(13)&amp;"  UNION ALL SELECT '"&amp;$B24&amp;"' AS "&amp;$B$2&amp;", '"&amp;F$2&amp;"' AS lang_cd, '"&amp;F24&amp;"' AS msg_view, SYSDATE() AS created_at, SYSDATE() AS updated_at, 'SYSTEM' AS creator_id, 'SYSTEM' AS updator_id FROM DUAL")</f>
        <v/>
      </c>
      <c r="N24" s="2" t="str">
        <f>IF(OR($B24="",G24=""),"",CHAR(13)&amp;"  UNION ALL SELECT '"&amp;$B24&amp;"' AS "&amp;$B$2&amp;", '"&amp;G$2&amp;"' AS lang_cd, '"&amp;G24&amp;"' AS msg_view, SYSDATE() AS created_at, SYSDATE() AS updated_at, 'SYSTEM' AS creator_id, 'SYSTEM' AS updator_id FROM DUAL")</f>
        <v/>
      </c>
      <c r="O24" s="2" t="str">
        <f>IF(OR($B24="",H24=""),"",CHAR(13)&amp;"  UNION ALL SELECT '"&amp;$B24&amp;"' AS "&amp;$B$2&amp;", '"&amp;H$2&amp;"' AS lang_cd, '"&amp;H24&amp;"' AS msg_view, SYSDATE() AS created_at, SYSDATE() AS updated_at, 'SYSTEM' AS creator_id, 'SYSTEM' AS updator_id FROM DUAL")</f>
        <v/>
      </c>
      <c r="P24" s="2" t="str">
        <f>IF(OR($B24="",I24=""),"",CHAR(13)&amp;"  UNION ALL SELECT '"&amp;$B24&amp;"' AS "&amp;$B$2&amp;", '"&amp;I$2&amp;"' AS lang_cd, '"&amp;I24&amp;"' AS msg_view, SYSDATE() AS created_at, SYSDATE() AS updated_at, 'SYSTEM' AS creator_id, 'SYSTEM' AS updator_id FROM DUAL")</f>
        <v/>
      </c>
      <c r="R24" s="4">
        <v>22</v>
      </c>
      <c r="S24" s="4"/>
      <c r="T24" s="4"/>
      <c r="U24" s="4"/>
      <c r="V24" s="4"/>
      <c r="W24" s="4"/>
      <c r="X24" s="4"/>
      <c r="Y24" s="4"/>
      <c r="Z24" s="4"/>
      <c r="AA24" s="2" t="str">
        <f t="shared" si="4"/>
        <v/>
      </c>
      <c r="AB24" s="2" t="str">
        <f t="shared" si="5"/>
        <v/>
      </c>
      <c r="AC24" s="2" t="str">
        <f t="shared" si="6"/>
        <v/>
      </c>
      <c r="AD24" s="2" t="str">
        <f t="shared" si="7"/>
        <v/>
      </c>
      <c r="AE24" s="2" t="str">
        <f t="shared" si="8"/>
        <v/>
      </c>
      <c r="AF24" s="2" t="str">
        <f t="shared" si="9"/>
        <v/>
      </c>
      <c r="AG24" s="2" t="str">
        <f t="shared" si="10"/>
        <v/>
      </c>
    </row>
    <row r="25" spans="1:33" x14ac:dyDescent="0.3">
      <c r="A25" s="4">
        <v>23</v>
      </c>
      <c r="B25" s="2" t="str">
        <f>IF(cw_menu_view!I27="","",cw_menu_view!I27)</f>
        <v/>
      </c>
      <c r="C25" s="4"/>
      <c r="D25" s="4"/>
      <c r="E25" s="4"/>
      <c r="F25" s="4"/>
      <c r="G25" s="4"/>
      <c r="H25" s="4"/>
      <c r="I25" s="4"/>
      <c r="J25" s="2" t="str">
        <f>IF(OR($B25="",C25=""),"",CHAR(13)&amp;"  UNION ALL SELECT '"&amp;$B25&amp;"' AS "&amp;$B$2&amp;", '"&amp;C$2&amp;"' AS lang_cd, '"&amp;C25&amp;"' AS msg_view, SYSDATE() AS created_at, SYSDATE() AS updated_at, 'SYSTEM' AS creator_id, 'SYSTEM' AS updator_id FROM DUAL")</f>
        <v/>
      </c>
      <c r="K25" s="2" t="str">
        <f>IF(OR($B25="",D25=""),"",CHAR(13)&amp;"  UNION ALL SELECT '"&amp;$B25&amp;"' AS "&amp;$B$2&amp;", '"&amp;D$2&amp;"' AS lang_cd, '"&amp;D25&amp;"' AS msg_view, SYSDATE() AS created_at, SYSDATE() AS updated_at, 'SYSTEM' AS creator_id, 'SYSTEM' AS updator_id FROM DUAL")</f>
        <v/>
      </c>
      <c r="L25" s="2" t="str">
        <f>IF(OR($B25="",E25=""),"",CHAR(13)&amp;"  UNION ALL SELECT '"&amp;$B25&amp;"' AS "&amp;$B$2&amp;", '"&amp;E$2&amp;"' AS lang_cd, '"&amp;E25&amp;"' AS msg_view, SYSDATE() AS created_at, SYSDATE() AS updated_at, 'SYSTEM' AS creator_id, 'SYSTEM' AS updator_id FROM DUAL")</f>
        <v/>
      </c>
      <c r="M25" s="2" t="str">
        <f>IF(OR($B25="",F25=""),"",CHAR(13)&amp;"  UNION ALL SELECT '"&amp;$B25&amp;"' AS "&amp;$B$2&amp;", '"&amp;F$2&amp;"' AS lang_cd, '"&amp;F25&amp;"' AS msg_view, SYSDATE() AS created_at, SYSDATE() AS updated_at, 'SYSTEM' AS creator_id, 'SYSTEM' AS updator_id FROM DUAL")</f>
        <v/>
      </c>
      <c r="N25" s="2" t="str">
        <f>IF(OR($B25="",G25=""),"",CHAR(13)&amp;"  UNION ALL SELECT '"&amp;$B25&amp;"' AS "&amp;$B$2&amp;", '"&amp;G$2&amp;"' AS lang_cd, '"&amp;G25&amp;"' AS msg_view, SYSDATE() AS created_at, SYSDATE() AS updated_at, 'SYSTEM' AS creator_id, 'SYSTEM' AS updator_id FROM DUAL")</f>
        <v/>
      </c>
      <c r="O25" s="2" t="str">
        <f>IF(OR($B25="",H25=""),"",CHAR(13)&amp;"  UNION ALL SELECT '"&amp;$B25&amp;"' AS "&amp;$B$2&amp;", '"&amp;H$2&amp;"' AS lang_cd, '"&amp;H25&amp;"' AS msg_view, SYSDATE() AS created_at, SYSDATE() AS updated_at, 'SYSTEM' AS creator_id, 'SYSTEM' AS updator_id FROM DUAL")</f>
        <v/>
      </c>
      <c r="P25" s="2" t="str">
        <f>IF(OR($B25="",I25=""),"",CHAR(13)&amp;"  UNION ALL SELECT '"&amp;$B25&amp;"' AS "&amp;$B$2&amp;", '"&amp;I$2&amp;"' AS lang_cd, '"&amp;I25&amp;"' AS msg_view, SYSDATE() AS created_at, SYSDATE() AS updated_at, 'SYSTEM' AS creator_id, 'SYSTEM' AS updator_id FROM DUAL")</f>
        <v/>
      </c>
      <c r="R25" s="4">
        <v>23</v>
      </c>
      <c r="S25" s="4"/>
      <c r="T25" s="4"/>
      <c r="U25" s="4"/>
      <c r="V25" s="4"/>
      <c r="W25" s="4"/>
      <c r="X25" s="4"/>
      <c r="Y25" s="4"/>
      <c r="Z25" s="4"/>
      <c r="AA25" s="2" t="str">
        <f t="shared" si="4"/>
        <v/>
      </c>
      <c r="AB25" s="2" t="str">
        <f t="shared" si="5"/>
        <v/>
      </c>
      <c r="AC25" s="2" t="str">
        <f t="shared" si="6"/>
        <v/>
      </c>
      <c r="AD25" s="2" t="str">
        <f t="shared" si="7"/>
        <v/>
      </c>
      <c r="AE25" s="2" t="str">
        <f t="shared" si="8"/>
        <v/>
      </c>
      <c r="AF25" s="2" t="str">
        <f t="shared" si="9"/>
        <v/>
      </c>
      <c r="AG25" s="2" t="str">
        <f t="shared" si="10"/>
        <v/>
      </c>
    </row>
    <row r="26" spans="1:33" x14ac:dyDescent="0.3">
      <c r="A26" s="4">
        <v>24</v>
      </c>
      <c r="B26" s="2" t="str">
        <f>IF(cw_menu_view!I28="","",cw_menu_view!I28)</f>
        <v/>
      </c>
      <c r="C26" s="4"/>
      <c r="D26" s="4"/>
      <c r="E26" s="4"/>
      <c r="F26" s="4"/>
      <c r="G26" s="4"/>
      <c r="H26" s="4"/>
      <c r="I26" s="4"/>
      <c r="J26" s="2" t="str">
        <f>IF(OR($B26="",C26=""),"",CHAR(13)&amp;"  UNION ALL SELECT '"&amp;$B26&amp;"' AS "&amp;$B$2&amp;", '"&amp;C$2&amp;"' AS lang_cd, '"&amp;C26&amp;"' AS msg_view, SYSDATE() AS created_at, SYSDATE() AS updated_at, 'SYSTEM' AS creator_id, 'SYSTEM' AS updator_id FROM DUAL")</f>
        <v/>
      </c>
      <c r="K26" s="2" t="str">
        <f>IF(OR($B26="",D26=""),"",CHAR(13)&amp;"  UNION ALL SELECT '"&amp;$B26&amp;"' AS "&amp;$B$2&amp;", '"&amp;D$2&amp;"' AS lang_cd, '"&amp;D26&amp;"' AS msg_view, SYSDATE() AS created_at, SYSDATE() AS updated_at, 'SYSTEM' AS creator_id, 'SYSTEM' AS updator_id FROM DUAL")</f>
        <v/>
      </c>
      <c r="L26" s="2" t="str">
        <f>IF(OR($B26="",E26=""),"",CHAR(13)&amp;"  UNION ALL SELECT '"&amp;$B26&amp;"' AS "&amp;$B$2&amp;", '"&amp;E$2&amp;"' AS lang_cd, '"&amp;E26&amp;"' AS msg_view, SYSDATE() AS created_at, SYSDATE() AS updated_at, 'SYSTEM' AS creator_id, 'SYSTEM' AS updator_id FROM DUAL")</f>
        <v/>
      </c>
      <c r="M26" s="2" t="str">
        <f>IF(OR($B26="",F26=""),"",CHAR(13)&amp;"  UNION ALL SELECT '"&amp;$B26&amp;"' AS "&amp;$B$2&amp;", '"&amp;F$2&amp;"' AS lang_cd, '"&amp;F26&amp;"' AS msg_view, SYSDATE() AS created_at, SYSDATE() AS updated_at, 'SYSTEM' AS creator_id, 'SYSTEM' AS updator_id FROM DUAL")</f>
        <v/>
      </c>
      <c r="N26" s="2" t="str">
        <f>IF(OR($B26="",G26=""),"",CHAR(13)&amp;"  UNION ALL SELECT '"&amp;$B26&amp;"' AS "&amp;$B$2&amp;", '"&amp;G$2&amp;"' AS lang_cd, '"&amp;G26&amp;"' AS msg_view, SYSDATE() AS created_at, SYSDATE() AS updated_at, 'SYSTEM' AS creator_id, 'SYSTEM' AS updator_id FROM DUAL")</f>
        <v/>
      </c>
      <c r="O26" s="2" t="str">
        <f>IF(OR($B26="",H26=""),"",CHAR(13)&amp;"  UNION ALL SELECT '"&amp;$B26&amp;"' AS "&amp;$B$2&amp;", '"&amp;H$2&amp;"' AS lang_cd, '"&amp;H26&amp;"' AS msg_view, SYSDATE() AS created_at, SYSDATE() AS updated_at, 'SYSTEM' AS creator_id, 'SYSTEM' AS updator_id FROM DUAL")</f>
        <v/>
      </c>
      <c r="P26" s="2" t="str">
        <f>IF(OR($B26="",I26=""),"",CHAR(13)&amp;"  UNION ALL SELECT '"&amp;$B26&amp;"' AS "&amp;$B$2&amp;", '"&amp;I$2&amp;"' AS lang_cd, '"&amp;I26&amp;"' AS msg_view, SYSDATE() AS created_at, SYSDATE() AS updated_at, 'SYSTEM' AS creator_id, 'SYSTEM' AS updator_id FROM DUAL")</f>
        <v/>
      </c>
      <c r="R26" s="4">
        <v>24</v>
      </c>
      <c r="S26" s="4"/>
      <c r="T26" s="4"/>
      <c r="U26" s="4"/>
      <c r="V26" s="4"/>
      <c r="W26" s="4"/>
      <c r="X26" s="4"/>
      <c r="Y26" s="4"/>
      <c r="Z26" s="4"/>
      <c r="AA26" s="2" t="str">
        <f t="shared" si="4"/>
        <v/>
      </c>
      <c r="AB26" s="2" t="str">
        <f t="shared" si="5"/>
        <v/>
      </c>
      <c r="AC26" s="2" t="str">
        <f t="shared" si="6"/>
        <v/>
      </c>
      <c r="AD26" s="2" t="str">
        <f t="shared" si="7"/>
        <v/>
      </c>
      <c r="AE26" s="2" t="str">
        <f t="shared" si="8"/>
        <v/>
      </c>
      <c r="AF26" s="2" t="str">
        <f t="shared" si="9"/>
        <v/>
      </c>
      <c r="AG26" s="2" t="str">
        <f t="shared" si="10"/>
        <v/>
      </c>
    </row>
    <row r="27" spans="1:33" x14ac:dyDescent="0.3">
      <c r="A27" s="4">
        <v>25</v>
      </c>
      <c r="B27" s="2" t="str">
        <f>IF(cw_menu_view!I29="","",cw_menu_view!I29)</f>
        <v/>
      </c>
      <c r="C27" s="4"/>
      <c r="D27" s="4"/>
      <c r="E27" s="4"/>
      <c r="F27" s="4"/>
      <c r="G27" s="4"/>
      <c r="H27" s="4"/>
      <c r="I27" s="4"/>
      <c r="J27" s="2" t="str">
        <f>IF(OR($B27="",C27=""),"",CHAR(13)&amp;"  UNION ALL SELECT '"&amp;$B27&amp;"' AS "&amp;$B$2&amp;", '"&amp;C$2&amp;"' AS lang_cd, '"&amp;C27&amp;"' AS msg_view, SYSDATE() AS created_at, SYSDATE() AS updated_at, 'SYSTEM' AS creator_id, 'SYSTEM' AS updator_id FROM DUAL")</f>
        <v/>
      </c>
      <c r="K27" s="2" t="str">
        <f>IF(OR($B27="",D27=""),"",CHAR(13)&amp;"  UNION ALL SELECT '"&amp;$B27&amp;"' AS "&amp;$B$2&amp;", '"&amp;D$2&amp;"' AS lang_cd, '"&amp;D27&amp;"' AS msg_view, SYSDATE() AS created_at, SYSDATE() AS updated_at, 'SYSTEM' AS creator_id, 'SYSTEM' AS updator_id FROM DUAL")</f>
        <v/>
      </c>
      <c r="L27" s="2" t="str">
        <f>IF(OR($B27="",E27=""),"",CHAR(13)&amp;"  UNION ALL SELECT '"&amp;$B27&amp;"' AS "&amp;$B$2&amp;", '"&amp;E$2&amp;"' AS lang_cd, '"&amp;E27&amp;"' AS msg_view, SYSDATE() AS created_at, SYSDATE() AS updated_at, 'SYSTEM' AS creator_id, 'SYSTEM' AS updator_id FROM DUAL")</f>
        <v/>
      </c>
      <c r="M27" s="2" t="str">
        <f>IF(OR($B27="",F27=""),"",CHAR(13)&amp;"  UNION ALL SELECT '"&amp;$B27&amp;"' AS "&amp;$B$2&amp;", '"&amp;F$2&amp;"' AS lang_cd, '"&amp;F27&amp;"' AS msg_view, SYSDATE() AS created_at, SYSDATE() AS updated_at, 'SYSTEM' AS creator_id, 'SYSTEM' AS updator_id FROM DUAL")</f>
        <v/>
      </c>
      <c r="N27" s="2" t="str">
        <f>IF(OR($B27="",G27=""),"",CHAR(13)&amp;"  UNION ALL SELECT '"&amp;$B27&amp;"' AS "&amp;$B$2&amp;", '"&amp;G$2&amp;"' AS lang_cd, '"&amp;G27&amp;"' AS msg_view, SYSDATE() AS created_at, SYSDATE() AS updated_at, 'SYSTEM' AS creator_id, 'SYSTEM' AS updator_id FROM DUAL")</f>
        <v/>
      </c>
      <c r="O27" s="2" t="str">
        <f>IF(OR($B27="",H27=""),"",CHAR(13)&amp;"  UNION ALL SELECT '"&amp;$B27&amp;"' AS "&amp;$B$2&amp;", '"&amp;H$2&amp;"' AS lang_cd, '"&amp;H27&amp;"' AS msg_view, SYSDATE() AS created_at, SYSDATE() AS updated_at, 'SYSTEM' AS creator_id, 'SYSTEM' AS updator_id FROM DUAL")</f>
        <v/>
      </c>
      <c r="P27" s="2" t="str">
        <f>IF(OR($B27="",I27=""),"",CHAR(13)&amp;"  UNION ALL SELECT '"&amp;$B27&amp;"' AS "&amp;$B$2&amp;", '"&amp;I$2&amp;"' AS lang_cd, '"&amp;I27&amp;"' AS msg_view, SYSDATE() AS created_at, SYSDATE() AS updated_at, 'SYSTEM' AS creator_id, 'SYSTEM' AS updator_id FROM DUAL")</f>
        <v/>
      </c>
      <c r="R27" s="4">
        <v>25</v>
      </c>
      <c r="S27" s="4"/>
      <c r="T27" s="4"/>
      <c r="U27" s="4"/>
      <c r="V27" s="4"/>
      <c r="W27" s="4"/>
      <c r="X27" s="4"/>
      <c r="Y27" s="4"/>
      <c r="Z27" s="4"/>
      <c r="AA27" s="2" t="str">
        <f t="shared" si="4"/>
        <v/>
      </c>
      <c r="AB27" s="2" t="str">
        <f t="shared" si="5"/>
        <v/>
      </c>
      <c r="AC27" s="2" t="str">
        <f t="shared" si="6"/>
        <v/>
      </c>
      <c r="AD27" s="2" t="str">
        <f t="shared" si="7"/>
        <v/>
      </c>
      <c r="AE27" s="2" t="str">
        <f t="shared" si="8"/>
        <v/>
      </c>
      <c r="AF27" s="2" t="str">
        <f t="shared" si="9"/>
        <v/>
      </c>
      <c r="AG27" s="2" t="str">
        <f t="shared" si="10"/>
        <v/>
      </c>
    </row>
    <row r="28" spans="1:33" x14ac:dyDescent="0.3">
      <c r="A28" s="4">
        <v>26</v>
      </c>
      <c r="B28" s="2" t="str">
        <f>IF(cw_menu_view!I30="","",cw_menu_view!I30)</f>
        <v/>
      </c>
      <c r="C28" s="4"/>
      <c r="D28" s="4"/>
      <c r="E28" s="4"/>
      <c r="F28" s="4"/>
      <c r="G28" s="4"/>
      <c r="H28" s="4"/>
      <c r="I28" s="4"/>
      <c r="J28" s="2" t="str">
        <f>IF(OR($B28="",C28=""),"",CHAR(13)&amp;"  UNION ALL SELECT '"&amp;$B28&amp;"' AS "&amp;$B$2&amp;", '"&amp;C$2&amp;"' AS lang_cd, '"&amp;C28&amp;"' AS msg_view, SYSDATE() AS created_at, SYSDATE() AS updated_at, 'SYSTEM' AS creator_id, 'SYSTEM' AS updator_id FROM DUAL")</f>
        <v/>
      </c>
      <c r="K28" s="2" t="str">
        <f>IF(OR($B28="",D28=""),"",CHAR(13)&amp;"  UNION ALL SELECT '"&amp;$B28&amp;"' AS "&amp;$B$2&amp;", '"&amp;D$2&amp;"' AS lang_cd, '"&amp;D28&amp;"' AS msg_view, SYSDATE() AS created_at, SYSDATE() AS updated_at, 'SYSTEM' AS creator_id, 'SYSTEM' AS updator_id FROM DUAL")</f>
        <v/>
      </c>
      <c r="L28" s="2" t="str">
        <f>IF(OR($B28="",E28=""),"",CHAR(13)&amp;"  UNION ALL SELECT '"&amp;$B28&amp;"' AS "&amp;$B$2&amp;", '"&amp;E$2&amp;"' AS lang_cd, '"&amp;E28&amp;"' AS msg_view, SYSDATE() AS created_at, SYSDATE() AS updated_at, 'SYSTEM' AS creator_id, 'SYSTEM' AS updator_id FROM DUAL")</f>
        <v/>
      </c>
      <c r="M28" s="2" t="str">
        <f>IF(OR($B28="",F28=""),"",CHAR(13)&amp;"  UNION ALL SELECT '"&amp;$B28&amp;"' AS "&amp;$B$2&amp;", '"&amp;F$2&amp;"' AS lang_cd, '"&amp;F28&amp;"' AS msg_view, SYSDATE() AS created_at, SYSDATE() AS updated_at, 'SYSTEM' AS creator_id, 'SYSTEM' AS updator_id FROM DUAL")</f>
        <v/>
      </c>
      <c r="N28" s="2" t="str">
        <f>IF(OR($B28="",G28=""),"",CHAR(13)&amp;"  UNION ALL SELECT '"&amp;$B28&amp;"' AS "&amp;$B$2&amp;", '"&amp;G$2&amp;"' AS lang_cd, '"&amp;G28&amp;"' AS msg_view, SYSDATE() AS created_at, SYSDATE() AS updated_at, 'SYSTEM' AS creator_id, 'SYSTEM' AS updator_id FROM DUAL")</f>
        <v/>
      </c>
      <c r="O28" s="2" t="str">
        <f>IF(OR($B28="",H28=""),"",CHAR(13)&amp;"  UNION ALL SELECT '"&amp;$B28&amp;"' AS "&amp;$B$2&amp;", '"&amp;H$2&amp;"' AS lang_cd, '"&amp;H28&amp;"' AS msg_view, SYSDATE() AS created_at, SYSDATE() AS updated_at, 'SYSTEM' AS creator_id, 'SYSTEM' AS updator_id FROM DUAL")</f>
        <v/>
      </c>
      <c r="P28" s="2" t="str">
        <f>IF(OR($B28="",I28=""),"",CHAR(13)&amp;"  UNION ALL SELECT '"&amp;$B28&amp;"' AS "&amp;$B$2&amp;", '"&amp;I$2&amp;"' AS lang_cd, '"&amp;I28&amp;"' AS msg_view, SYSDATE() AS created_at, SYSDATE() AS updated_at, 'SYSTEM' AS creator_id, 'SYSTEM' AS updator_id FROM DUAL")</f>
        <v/>
      </c>
      <c r="R28" s="4">
        <v>26</v>
      </c>
      <c r="S28" s="4"/>
      <c r="T28" s="4"/>
      <c r="U28" s="4"/>
      <c r="V28" s="4"/>
      <c r="W28" s="4"/>
      <c r="X28" s="4"/>
      <c r="Y28" s="4"/>
      <c r="Z28" s="4"/>
      <c r="AA28" s="2" t="str">
        <f t="shared" si="4"/>
        <v/>
      </c>
      <c r="AB28" s="2" t="str">
        <f t="shared" si="5"/>
        <v/>
      </c>
      <c r="AC28" s="2" t="str">
        <f t="shared" si="6"/>
        <v/>
      </c>
      <c r="AD28" s="2" t="str">
        <f t="shared" si="7"/>
        <v/>
      </c>
      <c r="AE28" s="2" t="str">
        <f t="shared" si="8"/>
        <v/>
      </c>
      <c r="AF28" s="2" t="str">
        <f t="shared" si="9"/>
        <v/>
      </c>
      <c r="AG28" s="2" t="str">
        <f t="shared" si="10"/>
        <v/>
      </c>
    </row>
    <row r="29" spans="1:33" x14ac:dyDescent="0.3">
      <c r="A29" s="4">
        <v>27</v>
      </c>
      <c r="B29" s="2" t="str">
        <f>IF(cw_menu_view!I31="","",cw_menu_view!I31)</f>
        <v/>
      </c>
      <c r="C29" s="4"/>
      <c r="D29" s="4"/>
      <c r="E29" s="4"/>
      <c r="F29" s="4"/>
      <c r="G29" s="4"/>
      <c r="H29" s="4"/>
      <c r="I29" s="4"/>
      <c r="J29" s="2" t="str">
        <f>IF(OR($B29="",C29=""),"",CHAR(13)&amp;"  UNION ALL SELECT '"&amp;$B29&amp;"' AS "&amp;$B$2&amp;", '"&amp;C$2&amp;"' AS lang_cd, '"&amp;C29&amp;"' AS msg_view, SYSDATE() AS created_at, SYSDATE() AS updated_at, 'SYSTEM' AS creator_id, 'SYSTEM' AS updator_id FROM DUAL")</f>
        <v/>
      </c>
      <c r="K29" s="2" t="str">
        <f>IF(OR($B29="",D29=""),"",CHAR(13)&amp;"  UNION ALL SELECT '"&amp;$B29&amp;"' AS "&amp;$B$2&amp;", '"&amp;D$2&amp;"' AS lang_cd, '"&amp;D29&amp;"' AS msg_view, SYSDATE() AS created_at, SYSDATE() AS updated_at, 'SYSTEM' AS creator_id, 'SYSTEM' AS updator_id FROM DUAL")</f>
        <v/>
      </c>
      <c r="L29" s="2" t="str">
        <f>IF(OR($B29="",E29=""),"",CHAR(13)&amp;"  UNION ALL SELECT '"&amp;$B29&amp;"' AS "&amp;$B$2&amp;", '"&amp;E$2&amp;"' AS lang_cd, '"&amp;E29&amp;"' AS msg_view, SYSDATE() AS created_at, SYSDATE() AS updated_at, 'SYSTEM' AS creator_id, 'SYSTEM' AS updator_id FROM DUAL")</f>
        <v/>
      </c>
      <c r="M29" s="2" t="str">
        <f>IF(OR($B29="",F29=""),"",CHAR(13)&amp;"  UNION ALL SELECT '"&amp;$B29&amp;"' AS "&amp;$B$2&amp;", '"&amp;F$2&amp;"' AS lang_cd, '"&amp;F29&amp;"' AS msg_view, SYSDATE() AS created_at, SYSDATE() AS updated_at, 'SYSTEM' AS creator_id, 'SYSTEM' AS updator_id FROM DUAL")</f>
        <v/>
      </c>
      <c r="N29" s="2" t="str">
        <f>IF(OR($B29="",G29=""),"",CHAR(13)&amp;"  UNION ALL SELECT '"&amp;$B29&amp;"' AS "&amp;$B$2&amp;", '"&amp;G$2&amp;"' AS lang_cd, '"&amp;G29&amp;"' AS msg_view, SYSDATE() AS created_at, SYSDATE() AS updated_at, 'SYSTEM' AS creator_id, 'SYSTEM' AS updator_id FROM DUAL")</f>
        <v/>
      </c>
      <c r="O29" s="2" t="str">
        <f>IF(OR($B29="",H29=""),"",CHAR(13)&amp;"  UNION ALL SELECT '"&amp;$B29&amp;"' AS "&amp;$B$2&amp;", '"&amp;H$2&amp;"' AS lang_cd, '"&amp;H29&amp;"' AS msg_view, SYSDATE() AS created_at, SYSDATE() AS updated_at, 'SYSTEM' AS creator_id, 'SYSTEM' AS updator_id FROM DUAL")</f>
        <v/>
      </c>
      <c r="P29" s="2" t="str">
        <f>IF(OR($B29="",I29=""),"",CHAR(13)&amp;"  UNION ALL SELECT '"&amp;$B29&amp;"' AS "&amp;$B$2&amp;", '"&amp;I$2&amp;"' AS lang_cd, '"&amp;I29&amp;"' AS msg_view, SYSDATE() AS created_at, SYSDATE() AS updated_at, 'SYSTEM' AS creator_id, 'SYSTEM' AS updator_id FROM DUAL")</f>
        <v/>
      </c>
      <c r="R29" s="4">
        <v>27</v>
      </c>
      <c r="S29" s="4"/>
      <c r="T29" s="4"/>
      <c r="U29" s="4"/>
      <c r="V29" s="4"/>
      <c r="W29" s="4"/>
      <c r="X29" s="4"/>
      <c r="Y29" s="4"/>
      <c r="Z29" s="4"/>
      <c r="AA29" s="2" t="str">
        <f t="shared" si="4"/>
        <v/>
      </c>
      <c r="AB29" s="2" t="str">
        <f t="shared" si="5"/>
        <v/>
      </c>
      <c r="AC29" s="2" t="str">
        <f t="shared" si="6"/>
        <v/>
      </c>
      <c r="AD29" s="2" t="str">
        <f t="shared" si="7"/>
        <v/>
      </c>
      <c r="AE29" s="2" t="str">
        <f t="shared" si="8"/>
        <v/>
      </c>
      <c r="AF29" s="2" t="str">
        <f t="shared" si="9"/>
        <v/>
      </c>
      <c r="AG29" s="2" t="str">
        <f t="shared" si="10"/>
        <v/>
      </c>
    </row>
    <row r="30" spans="1:33" x14ac:dyDescent="0.3">
      <c r="A30" s="4">
        <v>28</v>
      </c>
      <c r="B30" s="2" t="str">
        <f>IF(cw_menu_view!I32="","",cw_menu_view!I32)</f>
        <v/>
      </c>
      <c r="C30" s="4"/>
      <c r="D30" s="4"/>
      <c r="E30" s="4"/>
      <c r="F30" s="4"/>
      <c r="G30" s="4"/>
      <c r="H30" s="4"/>
      <c r="I30" s="4"/>
      <c r="J30" s="2" t="str">
        <f>IF(OR($B30="",C30=""),"",CHAR(13)&amp;"  UNION ALL SELECT '"&amp;$B30&amp;"' AS "&amp;$B$2&amp;", '"&amp;C$2&amp;"' AS lang_cd, '"&amp;C30&amp;"' AS msg_view, SYSDATE() AS created_at, SYSDATE() AS updated_at, 'SYSTEM' AS creator_id, 'SYSTEM' AS updator_id FROM DUAL")</f>
        <v/>
      </c>
      <c r="K30" s="2" t="str">
        <f>IF(OR($B30="",D30=""),"",CHAR(13)&amp;"  UNION ALL SELECT '"&amp;$B30&amp;"' AS "&amp;$B$2&amp;", '"&amp;D$2&amp;"' AS lang_cd, '"&amp;D30&amp;"' AS msg_view, SYSDATE() AS created_at, SYSDATE() AS updated_at, 'SYSTEM' AS creator_id, 'SYSTEM' AS updator_id FROM DUAL")</f>
        <v/>
      </c>
      <c r="L30" s="2" t="str">
        <f>IF(OR($B30="",E30=""),"",CHAR(13)&amp;"  UNION ALL SELECT '"&amp;$B30&amp;"' AS "&amp;$B$2&amp;", '"&amp;E$2&amp;"' AS lang_cd, '"&amp;E30&amp;"' AS msg_view, SYSDATE() AS created_at, SYSDATE() AS updated_at, 'SYSTEM' AS creator_id, 'SYSTEM' AS updator_id FROM DUAL")</f>
        <v/>
      </c>
      <c r="M30" s="2" t="str">
        <f>IF(OR($B30="",F30=""),"",CHAR(13)&amp;"  UNION ALL SELECT '"&amp;$B30&amp;"' AS "&amp;$B$2&amp;", '"&amp;F$2&amp;"' AS lang_cd, '"&amp;F30&amp;"' AS msg_view, SYSDATE() AS created_at, SYSDATE() AS updated_at, 'SYSTEM' AS creator_id, 'SYSTEM' AS updator_id FROM DUAL")</f>
        <v/>
      </c>
      <c r="N30" s="2" t="str">
        <f>IF(OR($B30="",G30=""),"",CHAR(13)&amp;"  UNION ALL SELECT '"&amp;$B30&amp;"' AS "&amp;$B$2&amp;", '"&amp;G$2&amp;"' AS lang_cd, '"&amp;G30&amp;"' AS msg_view, SYSDATE() AS created_at, SYSDATE() AS updated_at, 'SYSTEM' AS creator_id, 'SYSTEM' AS updator_id FROM DUAL")</f>
        <v/>
      </c>
      <c r="O30" s="2" t="str">
        <f>IF(OR($B30="",H30=""),"",CHAR(13)&amp;"  UNION ALL SELECT '"&amp;$B30&amp;"' AS "&amp;$B$2&amp;", '"&amp;H$2&amp;"' AS lang_cd, '"&amp;H30&amp;"' AS msg_view, SYSDATE() AS created_at, SYSDATE() AS updated_at, 'SYSTEM' AS creator_id, 'SYSTEM' AS updator_id FROM DUAL")</f>
        <v/>
      </c>
      <c r="P30" s="2" t="str">
        <f>IF(OR($B30="",I30=""),"",CHAR(13)&amp;"  UNION ALL SELECT '"&amp;$B30&amp;"' AS "&amp;$B$2&amp;", '"&amp;I$2&amp;"' AS lang_cd, '"&amp;I30&amp;"' AS msg_view, SYSDATE() AS created_at, SYSDATE() AS updated_at, 'SYSTEM' AS creator_id, 'SYSTEM' AS updator_id FROM DUAL")</f>
        <v/>
      </c>
      <c r="R30" s="4">
        <v>28</v>
      </c>
      <c r="S30" s="4"/>
      <c r="T30" s="4"/>
      <c r="U30" s="4"/>
      <c r="V30" s="4"/>
      <c r="W30" s="4"/>
      <c r="X30" s="4"/>
      <c r="Y30" s="4"/>
      <c r="Z30" s="4"/>
      <c r="AA30" s="2" t="str">
        <f t="shared" si="4"/>
        <v/>
      </c>
      <c r="AB30" s="2" t="str">
        <f t="shared" si="5"/>
        <v/>
      </c>
      <c r="AC30" s="2" t="str">
        <f t="shared" si="6"/>
        <v/>
      </c>
      <c r="AD30" s="2" t="str">
        <f t="shared" si="7"/>
        <v/>
      </c>
      <c r="AE30" s="2" t="str">
        <f t="shared" si="8"/>
        <v/>
      </c>
      <c r="AF30" s="2" t="str">
        <f t="shared" si="9"/>
        <v/>
      </c>
      <c r="AG30" s="2" t="str">
        <f t="shared" si="10"/>
        <v/>
      </c>
    </row>
    <row r="31" spans="1:33" x14ac:dyDescent="0.3">
      <c r="A31" s="4">
        <v>29</v>
      </c>
      <c r="B31" s="2" t="str">
        <f>IF(cw_menu_view!I33="","",cw_menu_view!I33)</f>
        <v/>
      </c>
      <c r="C31" s="4"/>
      <c r="D31" s="4"/>
      <c r="E31" s="4"/>
      <c r="F31" s="4"/>
      <c r="G31" s="4"/>
      <c r="H31" s="4"/>
      <c r="I31" s="4"/>
      <c r="J31" s="2" t="str">
        <f>IF(OR($B31="",C31=""),"",CHAR(13)&amp;"  UNION ALL SELECT '"&amp;$B31&amp;"' AS "&amp;$B$2&amp;", '"&amp;C$2&amp;"' AS lang_cd, '"&amp;C31&amp;"' AS msg_view, SYSDATE() AS created_at, SYSDATE() AS updated_at, 'SYSTEM' AS creator_id, 'SYSTEM' AS updator_id FROM DUAL")</f>
        <v/>
      </c>
      <c r="K31" s="2" t="str">
        <f>IF(OR($B31="",D31=""),"",CHAR(13)&amp;"  UNION ALL SELECT '"&amp;$B31&amp;"' AS "&amp;$B$2&amp;", '"&amp;D$2&amp;"' AS lang_cd, '"&amp;D31&amp;"' AS msg_view, SYSDATE() AS created_at, SYSDATE() AS updated_at, 'SYSTEM' AS creator_id, 'SYSTEM' AS updator_id FROM DUAL")</f>
        <v/>
      </c>
      <c r="L31" s="2" t="str">
        <f>IF(OR($B31="",E31=""),"",CHAR(13)&amp;"  UNION ALL SELECT '"&amp;$B31&amp;"' AS "&amp;$B$2&amp;", '"&amp;E$2&amp;"' AS lang_cd, '"&amp;E31&amp;"' AS msg_view, SYSDATE() AS created_at, SYSDATE() AS updated_at, 'SYSTEM' AS creator_id, 'SYSTEM' AS updator_id FROM DUAL")</f>
        <v/>
      </c>
      <c r="M31" s="2" t="str">
        <f>IF(OR($B31="",F31=""),"",CHAR(13)&amp;"  UNION ALL SELECT '"&amp;$B31&amp;"' AS "&amp;$B$2&amp;", '"&amp;F$2&amp;"' AS lang_cd, '"&amp;F31&amp;"' AS msg_view, SYSDATE() AS created_at, SYSDATE() AS updated_at, 'SYSTEM' AS creator_id, 'SYSTEM' AS updator_id FROM DUAL")</f>
        <v/>
      </c>
      <c r="N31" s="2" t="str">
        <f>IF(OR($B31="",G31=""),"",CHAR(13)&amp;"  UNION ALL SELECT '"&amp;$B31&amp;"' AS "&amp;$B$2&amp;", '"&amp;G$2&amp;"' AS lang_cd, '"&amp;G31&amp;"' AS msg_view, SYSDATE() AS created_at, SYSDATE() AS updated_at, 'SYSTEM' AS creator_id, 'SYSTEM' AS updator_id FROM DUAL")</f>
        <v/>
      </c>
      <c r="O31" s="2" t="str">
        <f>IF(OR($B31="",H31=""),"",CHAR(13)&amp;"  UNION ALL SELECT '"&amp;$B31&amp;"' AS "&amp;$B$2&amp;", '"&amp;H$2&amp;"' AS lang_cd, '"&amp;H31&amp;"' AS msg_view, SYSDATE() AS created_at, SYSDATE() AS updated_at, 'SYSTEM' AS creator_id, 'SYSTEM' AS updator_id FROM DUAL")</f>
        <v/>
      </c>
      <c r="P31" s="2" t="str">
        <f>IF(OR($B31="",I31=""),"",CHAR(13)&amp;"  UNION ALL SELECT '"&amp;$B31&amp;"' AS "&amp;$B$2&amp;", '"&amp;I$2&amp;"' AS lang_cd, '"&amp;I31&amp;"' AS msg_view, SYSDATE() AS created_at, SYSDATE() AS updated_at, 'SYSTEM' AS creator_id, 'SYSTEM' AS updator_id FROM DUAL")</f>
        <v/>
      </c>
      <c r="R31" s="4">
        <v>29</v>
      </c>
      <c r="S31" s="4"/>
      <c r="T31" s="4"/>
      <c r="U31" s="4"/>
      <c r="V31" s="4"/>
      <c r="W31" s="4"/>
      <c r="X31" s="4"/>
      <c r="Y31" s="4"/>
      <c r="Z31" s="4"/>
      <c r="AA31" s="2" t="str">
        <f t="shared" si="4"/>
        <v/>
      </c>
      <c r="AB31" s="2" t="str">
        <f t="shared" si="5"/>
        <v/>
      </c>
      <c r="AC31" s="2" t="str">
        <f t="shared" si="6"/>
        <v/>
      </c>
      <c r="AD31" s="2" t="str">
        <f t="shared" si="7"/>
        <v/>
      </c>
      <c r="AE31" s="2" t="str">
        <f t="shared" si="8"/>
        <v/>
      </c>
      <c r="AF31" s="2" t="str">
        <f t="shared" si="9"/>
        <v/>
      </c>
      <c r="AG31" s="2" t="str">
        <f t="shared" si="10"/>
        <v/>
      </c>
    </row>
    <row r="32" spans="1:33" x14ac:dyDescent="0.3">
      <c r="A32" s="4">
        <v>30</v>
      </c>
      <c r="B32" s="2" t="str">
        <f>IF(cw_menu_view!I34="","",cw_menu_view!I34)</f>
        <v/>
      </c>
      <c r="C32" s="4"/>
      <c r="D32" s="4"/>
      <c r="E32" s="4"/>
      <c r="F32" s="4"/>
      <c r="G32" s="4"/>
      <c r="H32" s="4"/>
      <c r="I32" s="4"/>
      <c r="J32" s="2" t="str">
        <f>IF(OR($B32="",C32=""),"",CHAR(13)&amp;"  UNION ALL SELECT '"&amp;$B32&amp;"' AS "&amp;$B$2&amp;", '"&amp;C$2&amp;"' AS lang_cd, '"&amp;C32&amp;"' AS msg_view, SYSDATE() AS created_at, SYSDATE() AS updated_at, 'SYSTEM' AS creator_id, 'SYSTEM' AS updator_id FROM DUAL")</f>
        <v/>
      </c>
      <c r="K32" s="2" t="str">
        <f>IF(OR($B32="",D32=""),"",CHAR(13)&amp;"  UNION ALL SELECT '"&amp;$B32&amp;"' AS "&amp;$B$2&amp;", '"&amp;D$2&amp;"' AS lang_cd, '"&amp;D32&amp;"' AS msg_view, SYSDATE() AS created_at, SYSDATE() AS updated_at, 'SYSTEM' AS creator_id, 'SYSTEM' AS updator_id FROM DUAL")</f>
        <v/>
      </c>
      <c r="L32" s="2" t="str">
        <f>IF(OR($B32="",E32=""),"",CHAR(13)&amp;"  UNION ALL SELECT '"&amp;$B32&amp;"' AS "&amp;$B$2&amp;", '"&amp;E$2&amp;"' AS lang_cd, '"&amp;E32&amp;"' AS msg_view, SYSDATE() AS created_at, SYSDATE() AS updated_at, 'SYSTEM' AS creator_id, 'SYSTEM' AS updator_id FROM DUAL")</f>
        <v/>
      </c>
      <c r="M32" s="2" t="str">
        <f>IF(OR($B32="",F32=""),"",CHAR(13)&amp;"  UNION ALL SELECT '"&amp;$B32&amp;"' AS "&amp;$B$2&amp;", '"&amp;F$2&amp;"' AS lang_cd, '"&amp;F32&amp;"' AS msg_view, SYSDATE() AS created_at, SYSDATE() AS updated_at, 'SYSTEM' AS creator_id, 'SYSTEM' AS updator_id FROM DUAL")</f>
        <v/>
      </c>
      <c r="N32" s="2" t="str">
        <f>IF(OR($B32="",G32=""),"",CHAR(13)&amp;"  UNION ALL SELECT '"&amp;$B32&amp;"' AS "&amp;$B$2&amp;", '"&amp;G$2&amp;"' AS lang_cd, '"&amp;G32&amp;"' AS msg_view, SYSDATE() AS created_at, SYSDATE() AS updated_at, 'SYSTEM' AS creator_id, 'SYSTEM' AS updator_id FROM DUAL")</f>
        <v/>
      </c>
      <c r="O32" s="2" t="str">
        <f>IF(OR($B32="",H32=""),"",CHAR(13)&amp;"  UNION ALL SELECT '"&amp;$B32&amp;"' AS "&amp;$B$2&amp;", '"&amp;H$2&amp;"' AS lang_cd, '"&amp;H32&amp;"' AS msg_view, SYSDATE() AS created_at, SYSDATE() AS updated_at, 'SYSTEM' AS creator_id, 'SYSTEM' AS updator_id FROM DUAL")</f>
        <v/>
      </c>
      <c r="P32" s="2" t="str">
        <f>IF(OR($B32="",I32=""),"",CHAR(13)&amp;"  UNION ALL SELECT '"&amp;$B32&amp;"' AS "&amp;$B$2&amp;", '"&amp;I$2&amp;"' AS lang_cd, '"&amp;I32&amp;"' AS msg_view, SYSDATE() AS created_at, SYSDATE() AS updated_at, 'SYSTEM' AS creator_id, 'SYSTEM' AS updator_id FROM DUAL")</f>
        <v/>
      </c>
      <c r="R32" s="4">
        <v>30</v>
      </c>
      <c r="S32" s="4"/>
      <c r="T32" s="4"/>
      <c r="U32" s="4"/>
      <c r="V32" s="4"/>
      <c r="W32" s="4"/>
      <c r="X32" s="4"/>
      <c r="Y32" s="4"/>
      <c r="Z32" s="4"/>
      <c r="AA32" s="2" t="str">
        <f t="shared" si="4"/>
        <v/>
      </c>
      <c r="AB32" s="2" t="str">
        <f t="shared" si="5"/>
        <v/>
      </c>
      <c r="AC32" s="2" t="str">
        <f t="shared" si="6"/>
        <v/>
      </c>
      <c r="AD32" s="2" t="str">
        <f t="shared" si="7"/>
        <v/>
      </c>
      <c r="AE32" s="2" t="str">
        <f t="shared" si="8"/>
        <v/>
      </c>
      <c r="AF32" s="2" t="str">
        <f t="shared" si="9"/>
        <v/>
      </c>
      <c r="AG32" s="2" t="str">
        <f t="shared" si="10"/>
        <v/>
      </c>
    </row>
    <row r="33" spans="1:33" x14ac:dyDescent="0.3">
      <c r="A33" s="4">
        <v>31</v>
      </c>
      <c r="B33" s="2" t="str">
        <f>IF(cw_menu_view!I35="","",cw_menu_view!I35)</f>
        <v/>
      </c>
      <c r="C33" s="4"/>
      <c r="D33" s="4"/>
      <c r="E33" s="4"/>
      <c r="F33" s="4"/>
      <c r="G33" s="4"/>
      <c r="H33" s="4"/>
      <c r="I33" s="4"/>
      <c r="J33" s="2" t="str">
        <f>IF(OR($B33="",C33=""),"",CHAR(13)&amp;"  UNION ALL SELECT '"&amp;$B33&amp;"' AS "&amp;$B$2&amp;", '"&amp;C$2&amp;"' AS lang_cd, '"&amp;C33&amp;"' AS msg_view, SYSDATE() AS created_at, SYSDATE() AS updated_at, 'SYSTEM' AS creator_id, 'SYSTEM' AS updator_id FROM DUAL")</f>
        <v/>
      </c>
      <c r="K33" s="2" t="str">
        <f>IF(OR($B33="",D33=""),"",CHAR(13)&amp;"  UNION ALL SELECT '"&amp;$B33&amp;"' AS "&amp;$B$2&amp;", '"&amp;D$2&amp;"' AS lang_cd, '"&amp;D33&amp;"' AS msg_view, SYSDATE() AS created_at, SYSDATE() AS updated_at, 'SYSTEM' AS creator_id, 'SYSTEM' AS updator_id FROM DUAL")</f>
        <v/>
      </c>
      <c r="L33" s="2" t="str">
        <f>IF(OR($B33="",E33=""),"",CHAR(13)&amp;"  UNION ALL SELECT '"&amp;$B33&amp;"' AS "&amp;$B$2&amp;", '"&amp;E$2&amp;"' AS lang_cd, '"&amp;E33&amp;"' AS msg_view, SYSDATE() AS created_at, SYSDATE() AS updated_at, 'SYSTEM' AS creator_id, 'SYSTEM' AS updator_id FROM DUAL")</f>
        <v/>
      </c>
      <c r="M33" s="2" t="str">
        <f>IF(OR($B33="",F33=""),"",CHAR(13)&amp;"  UNION ALL SELECT '"&amp;$B33&amp;"' AS "&amp;$B$2&amp;", '"&amp;F$2&amp;"' AS lang_cd, '"&amp;F33&amp;"' AS msg_view, SYSDATE() AS created_at, SYSDATE() AS updated_at, 'SYSTEM' AS creator_id, 'SYSTEM' AS updator_id FROM DUAL")</f>
        <v/>
      </c>
      <c r="N33" s="2" t="str">
        <f>IF(OR($B33="",G33=""),"",CHAR(13)&amp;"  UNION ALL SELECT '"&amp;$B33&amp;"' AS "&amp;$B$2&amp;", '"&amp;G$2&amp;"' AS lang_cd, '"&amp;G33&amp;"' AS msg_view, SYSDATE() AS created_at, SYSDATE() AS updated_at, 'SYSTEM' AS creator_id, 'SYSTEM' AS updator_id FROM DUAL")</f>
        <v/>
      </c>
      <c r="O33" s="2" t="str">
        <f>IF(OR($B33="",H33=""),"",CHAR(13)&amp;"  UNION ALL SELECT '"&amp;$B33&amp;"' AS "&amp;$B$2&amp;", '"&amp;H$2&amp;"' AS lang_cd, '"&amp;H33&amp;"' AS msg_view, SYSDATE() AS created_at, SYSDATE() AS updated_at, 'SYSTEM' AS creator_id, 'SYSTEM' AS updator_id FROM DUAL")</f>
        <v/>
      </c>
      <c r="P33" s="2" t="str">
        <f>IF(OR($B33="",I33=""),"",CHAR(13)&amp;"  UNION ALL SELECT '"&amp;$B33&amp;"' AS "&amp;$B$2&amp;", '"&amp;I$2&amp;"' AS lang_cd, '"&amp;I33&amp;"' AS msg_view, SYSDATE() AS created_at, SYSDATE() AS updated_at, 'SYSTEM' AS creator_id, 'SYSTEM' AS updator_id FROM DUAL")</f>
        <v/>
      </c>
      <c r="R33" s="4">
        <v>31</v>
      </c>
      <c r="S33" s="4"/>
      <c r="T33" s="4"/>
      <c r="U33" s="4"/>
      <c r="V33" s="4"/>
      <c r="W33" s="4"/>
      <c r="X33" s="4"/>
      <c r="Y33" s="4"/>
      <c r="Z33" s="4"/>
      <c r="AA33" s="2" t="str">
        <f t="shared" si="4"/>
        <v/>
      </c>
      <c r="AB33" s="2" t="str">
        <f t="shared" si="5"/>
        <v/>
      </c>
      <c r="AC33" s="2" t="str">
        <f t="shared" si="6"/>
        <v/>
      </c>
      <c r="AD33" s="2" t="str">
        <f t="shared" si="7"/>
        <v/>
      </c>
      <c r="AE33" s="2" t="str">
        <f t="shared" si="8"/>
        <v/>
      </c>
      <c r="AF33" s="2" t="str">
        <f t="shared" si="9"/>
        <v/>
      </c>
      <c r="AG33" s="2" t="str">
        <f t="shared" si="10"/>
        <v/>
      </c>
    </row>
    <row r="34" spans="1:33" x14ac:dyDescent="0.3">
      <c r="A34" s="4">
        <v>32</v>
      </c>
      <c r="B34" s="2" t="str">
        <f>IF(cw_menu_view!I36="","",cw_menu_view!I36)</f>
        <v/>
      </c>
      <c r="C34" s="4"/>
      <c r="D34" s="4"/>
      <c r="E34" s="4"/>
      <c r="F34" s="4"/>
      <c r="G34" s="4"/>
      <c r="H34" s="4"/>
      <c r="I34" s="4"/>
      <c r="J34" s="2" t="str">
        <f>IF(OR($B34="",C34=""),"",CHAR(13)&amp;"  UNION ALL SELECT '"&amp;$B34&amp;"' AS "&amp;$B$2&amp;", '"&amp;C$2&amp;"' AS lang_cd, '"&amp;C34&amp;"' AS msg_view, SYSDATE() AS created_at, SYSDATE() AS updated_at, 'SYSTEM' AS creator_id, 'SYSTEM' AS updator_id FROM DUAL")</f>
        <v/>
      </c>
      <c r="K34" s="2" t="str">
        <f>IF(OR($B34="",D34=""),"",CHAR(13)&amp;"  UNION ALL SELECT '"&amp;$B34&amp;"' AS "&amp;$B$2&amp;", '"&amp;D$2&amp;"' AS lang_cd, '"&amp;D34&amp;"' AS msg_view, SYSDATE() AS created_at, SYSDATE() AS updated_at, 'SYSTEM' AS creator_id, 'SYSTEM' AS updator_id FROM DUAL")</f>
        <v/>
      </c>
      <c r="L34" s="2" t="str">
        <f>IF(OR($B34="",E34=""),"",CHAR(13)&amp;"  UNION ALL SELECT '"&amp;$B34&amp;"' AS "&amp;$B$2&amp;", '"&amp;E$2&amp;"' AS lang_cd, '"&amp;E34&amp;"' AS msg_view, SYSDATE() AS created_at, SYSDATE() AS updated_at, 'SYSTEM' AS creator_id, 'SYSTEM' AS updator_id FROM DUAL")</f>
        <v/>
      </c>
      <c r="M34" s="2" t="str">
        <f>IF(OR($B34="",F34=""),"",CHAR(13)&amp;"  UNION ALL SELECT '"&amp;$B34&amp;"' AS "&amp;$B$2&amp;", '"&amp;F$2&amp;"' AS lang_cd, '"&amp;F34&amp;"' AS msg_view, SYSDATE() AS created_at, SYSDATE() AS updated_at, 'SYSTEM' AS creator_id, 'SYSTEM' AS updator_id FROM DUAL")</f>
        <v/>
      </c>
      <c r="N34" s="2" t="str">
        <f>IF(OR($B34="",G34=""),"",CHAR(13)&amp;"  UNION ALL SELECT '"&amp;$B34&amp;"' AS "&amp;$B$2&amp;", '"&amp;G$2&amp;"' AS lang_cd, '"&amp;G34&amp;"' AS msg_view, SYSDATE() AS created_at, SYSDATE() AS updated_at, 'SYSTEM' AS creator_id, 'SYSTEM' AS updator_id FROM DUAL")</f>
        <v/>
      </c>
      <c r="O34" s="2" t="str">
        <f>IF(OR($B34="",H34=""),"",CHAR(13)&amp;"  UNION ALL SELECT '"&amp;$B34&amp;"' AS "&amp;$B$2&amp;", '"&amp;H$2&amp;"' AS lang_cd, '"&amp;H34&amp;"' AS msg_view, SYSDATE() AS created_at, SYSDATE() AS updated_at, 'SYSTEM' AS creator_id, 'SYSTEM' AS updator_id FROM DUAL")</f>
        <v/>
      </c>
      <c r="P34" s="2" t="str">
        <f>IF(OR($B34="",I34=""),"",CHAR(13)&amp;"  UNION ALL SELECT '"&amp;$B34&amp;"' AS "&amp;$B$2&amp;", '"&amp;I$2&amp;"' AS lang_cd, '"&amp;I34&amp;"' AS msg_view, SYSDATE() AS created_at, SYSDATE() AS updated_at, 'SYSTEM' AS creator_id, 'SYSTEM' AS updator_id FROM DUAL")</f>
        <v/>
      </c>
      <c r="R34" s="4">
        <v>32</v>
      </c>
      <c r="S34" s="4"/>
      <c r="T34" s="4"/>
      <c r="U34" s="4"/>
      <c r="V34" s="4"/>
      <c r="W34" s="4"/>
      <c r="X34" s="4"/>
      <c r="Y34" s="4"/>
      <c r="Z34" s="4"/>
      <c r="AA34" s="2" t="str">
        <f t="shared" si="4"/>
        <v/>
      </c>
      <c r="AB34" s="2" t="str">
        <f t="shared" si="5"/>
        <v/>
      </c>
      <c r="AC34" s="2" t="str">
        <f t="shared" si="6"/>
        <v/>
      </c>
      <c r="AD34" s="2" t="str">
        <f t="shared" si="7"/>
        <v/>
      </c>
      <c r="AE34" s="2" t="str">
        <f t="shared" si="8"/>
        <v/>
      </c>
      <c r="AF34" s="2" t="str">
        <f t="shared" si="9"/>
        <v/>
      </c>
      <c r="AG34" s="2" t="str">
        <f t="shared" si="10"/>
        <v/>
      </c>
    </row>
    <row r="35" spans="1:33" x14ac:dyDescent="0.3">
      <c r="A35" s="4">
        <v>33</v>
      </c>
      <c r="B35" s="2" t="str">
        <f>IF(cw_menu_view!I37="","",cw_menu_view!I37)</f>
        <v/>
      </c>
      <c r="C35" s="4"/>
      <c r="D35" s="4"/>
      <c r="E35" s="4"/>
      <c r="F35" s="4"/>
      <c r="G35" s="4"/>
      <c r="H35" s="4"/>
      <c r="I35" s="4"/>
      <c r="J35" s="2" t="str">
        <f>IF(OR($B35="",C35=""),"",CHAR(13)&amp;"  UNION ALL SELECT '"&amp;$B35&amp;"' AS "&amp;$B$2&amp;", '"&amp;C$2&amp;"' AS lang_cd, '"&amp;C35&amp;"' AS msg_view, SYSDATE() AS created_at, SYSDATE() AS updated_at, 'SYSTEM' AS creator_id, 'SYSTEM' AS updator_id FROM DUAL")</f>
        <v/>
      </c>
      <c r="K35" s="2" t="str">
        <f>IF(OR($B35="",D35=""),"",CHAR(13)&amp;"  UNION ALL SELECT '"&amp;$B35&amp;"' AS "&amp;$B$2&amp;", '"&amp;D$2&amp;"' AS lang_cd, '"&amp;D35&amp;"' AS msg_view, SYSDATE() AS created_at, SYSDATE() AS updated_at, 'SYSTEM' AS creator_id, 'SYSTEM' AS updator_id FROM DUAL")</f>
        <v/>
      </c>
      <c r="L35" s="2" t="str">
        <f>IF(OR($B35="",E35=""),"",CHAR(13)&amp;"  UNION ALL SELECT '"&amp;$B35&amp;"' AS "&amp;$B$2&amp;", '"&amp;E$2&amp;"' AS lang_cd, '"&amp;E35&amp;"' AS msg_view, SYSDATE() AS created_at, SYSDATE() AS updated_at, 'SYSTEM' AS creator_id, 'SYSTEM' AS updator_id FROM DUAL")</f>
        <v/>
      </c>
      <c r="M35" s="2" t="str">
        <f>IF(OR($B35="",F35=""),"",CHAR(13)&amp;"  UNION ALL SELECT '"&amp;$B35&amp;"' AS "&amp;$B$2&amp;", '"&amp;F$2&amp;"' AS lang_cd, '"&amp;F35&amp;"' AS msg_view, SYSDATE() AS created_at, SYSDATE() AS updated_at, 'SYSTEM' AS creator_id, 'SYSTEM' AS updator_id FROM DUAL")</f>
        <v/>
      </c>
      <c r="N35" s="2" t="str">
        <f>IF(OR($B35="",G35=""),"",CHAR(13)&amp;"  UNION ALL SELECT '"&amp;$B35&amp;"' AS "&amp;$B$2&amp;", '"&amp;G$2&amp;"' AS lang_cd, '"&amp;G35&amp;"' AS msg_view, SYSDATE() AS created_at, SYSDATE() AS updated_at, 'SYSTEM' AS creator_id, 'SYSTEM' AS updator_id FROM DUAL")</f>
        <v/>
      </c>
      <c r="O35" s="2" t="str">
        <f>IF(OR($B35="",H35=""),"",CHAR(13)&amp;"  UNION ALL SELECT '"&amp;$B35&amp;"' AS "&amp;$B$2&amp;", '"&amp;H$2&amp;"' AS lang_cd, '"&amp;H35&amp;"' AS msg_view, SYSDATE() AS created_at, SYSDATE() AS updated_at, 'SYSTEM' AS creator_id, 'SYSTEM' AS updator_id FROM DUAL")</f>
        <v/>
      </c>
      <c r="P35" s="2" t="str">
        <f>IF(OR($B35="",I35=""),"",CHAR(13)&amp;"  UNION ALL SELECT '"&amp;$B35&amp;"' AS "&amp;$B$2&amp;", '"&amp;I$2&amp;"' AS lang_cd, '"&amp;I35&amp;"' AS msg_view, SYSDATE() AS created_at, SYSDATE() AS updated_at, 'SYSTEM' AS creator_id, 'SYSTEM' AS updator_id FROM DUAL")</f>
        <v/>
      </c>
      <c r="R35" s="4">
        <v>33</v>
      </c>
      <c r="S35" s="4"/>
      <c r="T35" s="4"/>
      <c r="U35" s="4"/>
      <c r="V35" s="4"/>
      <c r="W35" s="4"/>
      <c r="X35" s="4"/>
      <c r="Y35" s="4"/>
      <c r="Z35" s="4"/>
      <c r="AA35" s="2" t="str">
        <f t="shared" si="4"/>
        <v/>
      </c>
      <c r="AB35" s="2" t="str">
        <f t="shared" si="5"/>
        <v/>
      </c>
      <c r="AC35" s="2" t="str">
        <f t="shared" si="6"/>
        <v/>
      </c>
      <c r="AD35" s="2" t="str">
        <f t="shared" si="7"/>
        <v/>
      </c>
      <c r="AE35" s="2" t="str">
        <f t="shared" si="8"/>
        <v/>
      </c>
      <c r="AF35" s="2" t="str">
        <f t="shared" si="9"/>
        <v/>
      </c>
      <c r="AG35" s="2" t="str">
        <f t="shared" si="10"/>
        <v/>
      </c>
    </row>
    <row r="36" spans="1:33" x14ac:dyDescent="0.3">
      <c r="A36" s="4">
        <v>34</v>
      </c>
      <c r="B36" s="2" t="str">
        <f>IF(cw_menu_view!I38="","",cw_menu_view!I38)</f>
        <v/>
      </c>
      <c r="C36" s="4"/>
      <c r="D36" s="4"/>
      <c r="E36" s="4"/>
      <c r="F36" s="4"/>
      <c r="G36" s="4"/>
      <c r="H36" s="4"/>
      <c r="I36" s="4"/>
      <c r="J36" s="2" t="str">
        <f>IF(OR($B36="",C36=""),"",CHAR(13)&amp;"  UNION ALL SELECT '"&amp;$B36&amp;"' AS "&amp;$B$2&amp;", '"&amp;C$2&amp;"' AS lang_cd, '"&amp;C36&amp;"' AS msg_view, SYSDATE() AS created_at, SYSDATE() AS updated_at, 'SYSTEM' AS creator_id, 'SYSTEM' AS updator_id FROM DUAL")</f>
        <v/>
      </c>
      <c r="K36" s="2" t="str">
        <f>IF(OR($B36="",D36=""),"",CHAR(13)&amp;"  UNION ALL SELECT '"&amp;$B36&amp;"' AS "&amp;$B$2&amp;", '"&amp;D$2&amp;"' AS lang_cd, '"&amp;D36&amp;"' AS msg_view, SYSDATE() AS created_at, SYSDATE() AS updated_at, 'SYSTEM' AS creator_id, 'SYSTEM' AS updator_id FROM DUAL")</f>
        <v/>
      </c>
      <c r="L36" s="2" t="str">
        <f>IF(OR($B36="",E36=""),"",CHAR(13)&amp;"  UNION ALL SELECT '"&amp;$B36&amp;"' AS "&amp;$B$2&amp;", '"&amp;E$2&amp;"' AS lang_cd, '"&amp;E36&amp;"' AS msg_view, SYSDATE() AS created_at, SYSDATE() AS updated_at, 'SYSTEM' AS creator_id, 'SYSTEM' AS updator_id FROM DUAL")</f>
        <v/>
      </c>
      <c r="M36" s="2" t="str">
        <f>IF(OR($B36="",F36=""),"",CHAR(13)&amp;"  UNION ALL SELECT '"&amp;$B36&amp;"' AS "&amp;$B$2&amp;", '"&amp;F$2&amp;"' AS lang_cd, '"&amp;F36&amp;"' AS msg_view, SYSDATE() AS created_at, SYSDATE() AS updated_at, 'SYSTEM' AS creator_id, 'SYSTEM' AS updator_id FROM DUAL")</f>
        <v/>
      </c>
      <c r="N36" s="2" t="str">
        <f>IF(OR($B36="",G36=""),"",CHAR(13)&amp;"  UNION ALL SELECT '"&amp;$B36&amp;"' AS "&amp;$B$2&amp;", '"&amp;G$2&amp;"' AS lang_cd, '"&amp;G36&amp;"' AS msg_view, SYSDATE() AS created_at, SYSDATE() AS updated_at, 'SYSTEM' AS creator_id, 'SYSTEM' AS updator_id FROM DUAL")</f>
        <v/>
      </c>
      <c r="O36" s="2" t="str">
        <f>IF(OR($B36="",H36=""),"",CHAR(13)&amp;"  UNION ALL SELECT '"&amp;$B36&amp;"' AS "&amp;$B$2&amp;", '"&amp;H$2&amp;"' AS lang_cd, '"&amp;H36&amp;"' AS msg_view, SYSDATE() AS created_at, SYSDATE() AS updated_at, 'SYSTEM' AS creator_id, 'SYSTEM' AS updator_id FROM DUAL")</f>
        <v/>
      </c>
      <c r="P36" s="2" t="str">
        <f>IF(OR($B36="",I36=""),"",CHAR(13)&amp;"  UNION ALL SELECT '"&amp;$B36&amp;"' AS "&amp;$B$2&amp;", '"&amp;I$2&amp;"' AS lang_cd, '"&amp;I36&amp;"' AS msg_view, SYSDATE() AS created_at, SYSDATE() AS updated_at, 'SYSTEM' AS creator_id, 'SYSTEM' AS updator_id FROM DUAL")</f>
        <v/>
      </c>
      <c r="R36" s="4">
        <v>34</v>
      </c>
      <c r="S36" s="4"/>
      <c r="T36" s="4"/>
      <c r="U36" s="4"/>
      <c r="V36" s="4"/>
      <c r="W36" s="4"/>
      <c r="X36" s="4"/>
      <c r="Y36" s="4"/>
      <c r="Z36" s="4"/>
      <c r="AA36" s="2" t="str">
        <f t="shared" si="4"/>
        <v/>
      </c>
      <c r="AB36" s="2" t="str">
        <f t="shared" si="5"/>
        <v/>
      </c>
      <c r="AC36" s="2" t="str">
        <f t="shared" si="6"/>
        <v/>
      </c>
      <c r="AD36" s="2" t="str">
        <f t="shared" si="7"/>
        <v/>
      </c>
      <c r="AE36" s="2" t="str">
        <f t="shared" si="8"/>
        <v/>
      </c>
      <c r="AF36" s="2" t="str">
        <f t="shared" si="9"/>
        <v/>
      </c>
      <c r="AG36" s="2" t="str">
        <f t="shared" si="10"/>
        <v/>
      </c>
    </row>
    <row r="37" spans="1:33" x14ac:dyDescent="0.3">
      <c r="A37" s="4">
        <v>35</v>
      </c>
      <c r="B37" s="2" t="str">
        <f>IF(cw_menu_view!I39="","",cw_menu_view!I39)</f>
        <v/>
      </c>
      <c r="C37" s="4"/>
      <c r="D37" s="4"/>
      <c r="E37" s="4"/>
      <c r="F37" s="4"/>
      <c r="G37" s="4"/>
      <c r="H37" s="4"/>
      <c r="I37" s="4"/>
      <c r="J37" s="2" t="str">
        <f>IF(OR($B37="",C37=""),"",CHAR(13)&amp;"  UNION ALL SELECT '"&amp;$B37&amp;"' AS "&amp;$B$2&amp;", '"&amp;C$2&amp;"' AS lang_cd, '"&amp;C37&amp;"' AS msg_view, SYSDATE() AS created_at, SYSDATE() AS updated_at, 'SYSTEM' AS creator_id, 'SYSTEM' AS updator_id FROM DUAL")</f>
        <v/>
      </c>
      <c r="K37" s="2" t="str">
        <f>IF(OR($B37="",D37=""),"",CHAR(13)&amp;"  UNION ALL SELECT '"&amp;$B37&amp;"' AS "&amp;$B$2&amp;", '"&amp;D$2&amp;"' AS lang_cd, '"&amp;D37&amp;"' AS msg_view, SYSDATE() AS created_at, SYSDATE() AS updated_at, 'SYSTEM' AS creator_id, 'SYSTEM' AS updator_id FROM DUAL")</f>
        <v/>
      </c>
      <c r="L37" s="2" t="str">
        <f>IF(OR($B37="",E37=""),"",CHAR(13)&amp;"  UNION ALL SELECT '"&amp;$B37&amp;"' AS "&amp;$B$2&amp;", '"&amp;E$2&amp;"' AS lang_cd, '"&amp;E37&amp;"' AS msg_view, SYSDATE() AS created_at, SYSDATE() AS updated_at, 'SYSTEM' AS creator_id, 'SYSTEM' AS updator_id FROM DUAL")</f>
        <v/>
      </c>
      <c r="M37" s="2" t="str">
        <f>IF(OR($B37="",F37=""),"",CHAR(13)&amp;"  UNION ALL SELECT '"&amp;$B37&amp;"' AS "&amp;$B$2&amp;", '"&amp;F$2&amp;"' AS lang_cd, '"&amp;F37&amp;"' AS msg_view, SYSDATE() AS created_at, SYSDATE() AS updated_at, 'SYSTEM' AS creator_id, 'SYSTEM' AS updator_id FROM DUAL")</f>
        <v/>
      </c>
      <c r="N37" s="2" t="str">
        <f>IF(OR($B37="",G37=""),"",CHAR(13)&amp;"  UNION ALL SELECT '"&amp;$B37&amp;"' AS "&amp;$B$2&amp;", '"&amp;G$2&amp;"' AS lang_cd, '"&amp;G37&amp;"' AS msg_view, SYSDATE() AS created_at, SYSDATE() AS updated_at, 'SYSTEM' AS creator_id, 'SYSTEM' AS updator_id FROM DUAL")</f>
        <v/>
      </c>
      <c r="O37" s="2" t="str">
        <f>IF(OR($B37="",H37=""),"",CHAR(13)&amp;"  UNION ALL SELECT '"&amp;$B37&amp;"' AS "&amp;$B$2&amp;", '"&amp;H$2&amp;"' AS lang_cd, '"&amp;H37&amp;"' AS msg_view, SYSDATE() AS created_at, SYSDATE() AS updated_at, 'SYSTEM' AS creator_id, 'SYSTEM' AS updator_id FROM DUAL")</f>
        <v/>
      </c>
      <c r="P37" s="2" t="str">
        <f>IF(OR($B37="",I37=""),"",CHAR(13)&amp;"  UNION ALL SELECT '"&amp;$B37&amp;"' AS "&amp;$B$2&amp;", '"&amp;I$2&amp;"' AS lang_cd, '"&amp;I37&amp;"' AS msg_view, SYSDATE() AS created_at, SYSDATE() AS updated_at, 'SYSTEM' AS creator_id, 'SYSTEM' AS updator_id FROM DUAL")</f>
        <v/>
      </c>
      <c r="R37" s="4">
        <v>35</v>
      </c>
      <c r="S37" s="4"/>
      <c r="T37" s="4"/>
      <c r="U37" s="4"/>
      <c r="V37" s="4"/>
      <c r="W37" s="4"/>
      <c r="X37" s="4"/>
      <c r="Y37" s="4"/>
      <c r="Z37" s="4"/>
      <c r="AA37" s="2" t="str">
        <f t="shared" si="4"/>
        <v/>
      </c>
      <c r="AB37" s="2" t="str">
        <f t="shared" si="5"/>
        <v/>
      </c>
      <c r="AC37" s="2" t="str">
        <f t="shared" si="6"/>
        <v/>
      </c>
      <c r="AD37" s="2" t="str">
        <f t="shared" si="7"/>
        <v/>
      </c>
      <c r="AE37" s="2" t="str">
        <f t="shared" si="8"/>
        <v/>
      </c>
      <c r="AF37" s="2" t="str">
        <f t="shared" si="9"/>
        <v/>
      </c>
      <c r="AG37" s="2" t="str">
        <f t="shared" si="10"/>
        <v/>
      </c>
    </row>
    <row r="38" spans="1:33" x14ac:dyDescent="0.3">
      <c r="A38" s="4">
        <v>36</v>
      </c>
      <c r="B38" s="2" t="str">
        <f>IF(cw_menu_view!I40="","",cw_menu_view!I40)</f>
        <v/>
      </c>
      <c r="C38" s="4"/>
      <c r="D38" s="4"/>
      <c r="E38" s="4"/>
      <c r="F38" s="4"/>
      <c r="G38" s="4"/>
      <c r="H38" s="4"/>
      <c r="I38" s="4"/>
      <c r="J38" s="2" t="str">
        <f>IF(OR($B38="",C38=""),"",CHAR(13)&amp;"  UNION ALL SELECT '"&amp;$B38&amp;"' AS "&amp;$B$2&amp;", '"&amp;C$2&amp;"' AS lang_cd, '"&amp;C38&amp;"' AS msg_view, SYSDATE() AS created_at, SYSDATE() AS updated_at, 'SYSTEM' AS creator_id, 'SYSTEM' AS updator_id FROM DUAL")</f>
        <v/>
      </c>
      <c r="K38" s="2" t="str">
        <f>IF(OR($B38="",D38=""),"",CHAR(13)&amp;"  UNION ALL SELECT '"&amp;$B38&amp;"' AS "&amp;$B$2&amp;", '"&amp;D$2&amp;"' AS lang_cd, '"&amp;D38&amp;"' AS msg_view, SYSDATE() AS created_at, SYSDATE() AS updated_at, 'SYSTEM' AS creator_id, 'SYSTEM' AS updator_id FROM DUAL")</f>
        <v/>
      </c>
      <c r="L38" s="2" t="str">
        <f>IF(OR($B38="",E38=""),"",CHAR(13)&amp;"  UNION ALL SELECT '"&amp;$B38&amp;"' AS "&amp;$B$2&amp;", '"&amp;E$2&amp;"' AS lang_cd, '"&amp;E38&amp;"' AS msg_view, SYSDATE() AS created_at, SYSDATE() AS updated_at, 'SYSTEM' AS creator_id, 'SYSTEM' AS updator_id FROM DUAL")</f>
        <v/>
      </c>
      <c r="M38" s="2" t="str">
        <f>IF(OR($B38="",F38=""),"",CHAR(13)&amp;"  UNION ALL SELECT '"&amp;$B38&amp;"' AS "&amp;$B$2&amp;", '"&amp;F$2&amp;"' AS lang_cd, '"&amp;F38&amp;"' AS msg_view, SYSDATE() AS created_at, SYSDATE() AS updated_at, 'SYSTEM' AS creator_id, 'SYSTEM' AS updator_id FROM DUAL")</f>
        <v/>
      </c>
      <c r="N38" s="2" t="str">
        <f>IF(OR($B38="",G38=""),"",CHAR(13)&amp;"  UNION ALL SELECT '"&amp;$B38&amp;"' AS "&amp;$B$2&amp;", '"&amp;G$2&amp;"' AS lang_cd, '"&amp;G38&amp;"' AS msg_view, SYSDATE() AS created_at, SYSDATE() AS updated_at, 'SYSTEM' AS creator_id, 'SYSTEM' AS updator_id FROM DUAL")</f>
        <v/>
      </c>
      <c r="O38" s="2" t="str">
        <f>IF(OR($B38="",H38=""),"",CHAR(13)&amp;"  UNION ALL SELECT '"&amp;$B38&amp;"' AS "&amp;$B$2&amp;", '"&amp;H$2&amp;"' AS lang_cd, '"&amp;H38&amp;"' AS msg_view, SYSDATE() AS created_at, SYSDATE() AS updated_at, 'SYSTEM' AS creator_id, 'SYSTEM' AS updator_id FROM DUAL")</f>
        <v/>
      </c>
      <c r="P38" s="2" t="str">
        <f>IF(OR($B38="",I38=""),"",CHAR(13)&amp;"  UNION ALL SELECT '"&amp;$B38&amp;"' AS "&amp;$B$2&amp;", '"&amp;I$2&amp;"' AS lang_cd, '"&amp;I38&amp;"' AS msg_view, SYSDATE() AS created_at, SYSDATE() AS updated_at, 'SYSTEM' AS creator_id, 'SYSTEM' AS updator_id FROM DUAL")</f>
        <v/>
      </c>
      <c r="R38" s="4">
        <v>36</v>
      </c>
      <c r="S38" s="4"/>
      <c r="T38" s="4"/>
      <c r="U38" s="4"/>
      <c r="V38" s="4"/>
      <c r="W38" s="4"/>
      <c r="X38" s="4"/>
      <c r="Y38" s="4"/>
      <c r="Z38" s="4"/>
      <c r="AA38" s="2" t="str">
        <f t="shared" si="4"/>
        <v/>
      </c>
      <c r="AB38" s="2" t="str">
        <f t="shared" si="5"/>
        <v/>
      </c>
      <c r="AC38" s="2" t="str">
        <f t="shared" si="6"/>
        <v/>
      </c>
      <c r="AD38" s="2" t="str">
        <f t="shared" si="7"/>
        <v/>
      </c>
      <c r="AE38" s="2" t="str">
        <f t="shared" si="8"/>
        <v/>
      </c>
      <c r="AF38" s="2" t="str">
        <f t="shared" si="9"/>
        <v/>
      </c>
      <c r="AG38" s="2" t="str">
        <f t="shared" si="10"/>
        <v/>
      </c>
    </row>
    <row r="39" spans="1:33" x14ac:dyDescent="0.3">
      <c r="A39" s="4">
        <v>37</v>
      </c>
      <c r="B39" s="2" t="str">
        <f>IF(cw_menu_view!I41="","",cw_menu_view!I41)</f>
        <v/>
      </c>
      <c r="C39" s="4"/>
      <c r="D39" s="4"/>
      <c r="E39" s="4"/>
      <c r="F39" s="4"/>
      <c r="G39" s="4"/>
      <c r="H39" s="4"/>
      <c r="I39" s="4"/>
      <c r="J39" s="2" t="str">
        <f>IF(OR($B39="",C39=""),"",CHAR(13)&amp;"  UNION ALL SELECT '"&amp;$B39&amp;"' AS "&amp;$B$2&amp;", '"&amp;C$2&amp;"' AS lang_cd, '"&amp;C39&amp;"' AS msg_view, SYSDATE() AS created_at, SYSDATE() AS updated_at, 'SYSTEM' AS creator_id, 'SYSTEM' AS updator_id FROM DUAL")</f>
        <v/>
      </c>
      <c r="K39" s="2" t="str">
        <f>IF(OR($B39="",D39=""),"",CHAR(13)&amp;"  UNION ALL SELECT '"&amp;$B39&amp;"' AS "&amp;$B$2&amp;", '"&amp;D$2&amp;"' AS lang_cd, '"&amp;D39&amp;"' AS msg_view, SYSDATE() AS created_at, SYSDATE() AS updated_at, 'SYSTEM' AS creator_id, 'SYSTEM' AS updator_id FROM DUAL")</f>
        <v/>
      </c>
      <c r="L39" s="2" t="str">
        <f>IF(OR($B39="",E39=""),"",CHAR(13)&amp;"  UNION ALL SELECT '"&amp;$B39&amp;"' AS "&amp;$B$2&amp;", '"&amp;E$2&amp;"' AS lang_cd, '"&amp;E39&amp;"' AS msg_view, SYSDATE() AS created_at, SYSDATE() AS updated_at, 'SYSTEM' AS creator_id, 'SYSTEM' AS updator_id FROM DUAL")</f>
        <v/>
      </c>
      <c r="M39" s="2" t="str">
        <f>IF(OR($B39="",F39=""),"",CHAR(13)&amp;"  UNION ALL SELECT '"&amp;$B39&amp;"' AS "&amp;$B$2&amp;", '"&amp;F$2&amp;"' AS lang_cd, '"&amp;F39&amp;"' AS msg_view, SYSDATE() AS created_at, SYSDATE() AS updated_at, 'SYSTEM' AS creator_id, 'SYSTEM' AS updator_id FROM DUAL")</f>
        <v/>
      </c>
      <c r="N39" s="2" t="str">
        <f>IF(OR($B39="",G39=""),"",CHAR(13)&amp;"  UNION ALL SELECT '"&amp;$B39&amp;"' AS "&amp;$B$2&amp;", '"&amp;G$2&amp;"' AS lang_cd, '"&amp;G39&amp;"' AS msg_view, SYSDATE() AS created_at, SYSDATE() AS updated_at, 'SYSTEM' AS creator_id, 'SYSTEM' AS updator_id FROM DUAL")</f>
        <v/>
      </c>
      <c r="O39" s="2" t="str">
        <f>IF(OR($B39="",H39=""),"",CHAR(13)&amp;"  UNION ALL SELECT '"&amp;$B39&amp;"' AS "&amp;$B$2&amp;", '"&amp;H$2&amp;"' AS lang_cd, '"&amp;H39&amp;"' AS msg_view, SYSDATE() AS created_at, SYSDATE() AS updated_at, 'SYSTEM' AS creator_id, 'SYSTEM' AS updator_id FROM DUAL")</f>
        <v/>
      </c>
      <c r="P39" s="2" t="str">
        <f>IF(OR($B39="",I39=""),"",CHAR(13)&amp;"  UNION ALL SELECT '"&amp;$B39&amp;"' AS "&amp;$B$2&amp;", '"&amp;I$2&amp;"' AS lang_cd, '"&amp;I39&amp;"' AS msg_view, SYSDATE() AS created_at, SYSDATE() AS updated_at, 'SYSTEM' AS creator_id, 'SYSTEM' AS updator_id FROM DUAL")</f>
        <v/>
      </c>
      <c r="R39" s="4">
        <v>37</v>
      </c>
      <c r="S39" s="4"/>
      <c r="T39" s="4"/>
      <c r="U39" s="4"/>
      <c r="V39" s="4"/>
      <c r="W39" s="4"/>
      <c r="X39" s="4"/>
      <c r="Y39" s="4"/>
      <c r="Z39" s="4"/>
      <c r="AA39" s="2" t="str">
        <f t="shared" si="4"/>
        <v/>
      </c>
      <c r="AB39" s="2" t="str">
        <f t="shared" si="5"/>
        <v/>
      </c>
      <c r="AC39" s="2" t="str">
        <f t="shared" si="6"/>
        <v/>
      </c>
      <c r="AD39" s="2" t="str">
        <f t="shared" si="7"/>
        <v/>
      </c>
      <c r="AE39" s="2" t="str">
        <f t="shared" si="8"/>
        <v/>
      </c>
      <c r="AF39" s="2" t="str">
        <f t="shared" si="9"/>
        <v/>
      </c>
      <c r="AG39" s="2" t="str">
        <f t="shared" si="10"/>
        <v/>
      </c>
    </row>
    <row r="40" spans="1:33" x14ac:dyDescent="0.3">
      <c r="A40" s="4">
        <v>38</v>
      </c>
      <c r="B40" s="2" t="str">
        <f>IF(cw_menu_view!I42="","",cw_menu_view!I42)</f>
        <v/>
      </c>
      <c r="C40" s="4"/>
      <c r="D40" s="4"/>
      <c r="E40" s="4"/>
      <c r="F40" s="4"/>
      <c r="G40" s="4"/>
      <c r="H40" s="4"/>
      <c r="I40" s="4"/>
      <c r="J40" s="2" t="str">
        <f>IF(OR($B40="",C40=""),"",CHAR(13)&amp;"  UNION ALL SELECT '"&amp;$B40&amp;"' AS "&amp;$B$2&amp;", '"&amp;C$2&amp;"' AS lang_cd, '"&amp;C40&amp;"' AS msg_view, SYSDATE() AS created_at, SYSDATE() AS updated_at, 'SYSTEM' AS creator_id, 'SYSTEM' AS updator_id FROM DUAL")</f>
        <v/>
      </c>
      <c r="K40" s="2" t="str">
        <f>IF(OR($B40="",D40=""),"",CHAR(13)&amp;"  UNION ALL SELECT '"&amp;$B40&amp;"' AS "&amp;$B$2&amp;", '"&amp;D$2&amp;"' AS lang_cd, '"&amp;D40&amp;"' AS msg_view, SYSDATE() AS created_at, SYSDATE() AS updated_at, 'SYSTEM' AS creator_id, 'SYSTEM' AS updator_id FROM DUAL")</f>
        <v/>
      </c>
      <c r="L40" s="2" t="str">
        <f>IF(OR($B40="",E40=""),"",CHAR(13)&amp;"  UNION ALL SELECT '"&amp;$B40&amp;"' AS "&amp;$B$2&amp;", '"&amp;E$2&amp;"' AS lang_cd, '"&amp;E40&amp;"' AS msg_view, SYSDATE() AS created_at, SYSDATE() AS updated_at, 'SYSTEM' AS creator_id, 'SYSTEM' AS updator_id FROM DUAL")</f>
        <v/>
      </c>
      <c r="M40" s="2" t="str">
        <f>IF(OR($B40="",F40=""),"",CHAR(13)&amp;"  UNION ALL SELECT '"&amp;$B40&amp;"' AS "&amp;$B$2&amp;", '"&amp;F$2&amp;"' AS lang_cd, '"&amp;F40&amp;"' AS msg_view, SYSDATE() AS created_at, SYSDATE() AS updated_at, 'SYSTEM' AS creator_id, 'SYSTEM' AS updator_id FROM DUAL")</f>
        <v/>
      </c>
      <c r="N40" s="2" t="str">
        <f>IF(OR($B40="",G40=""),"",CHAR(13)&amp;"  UNION ALL SELECT '"&amp;$B40&amp;"' AS "&amp;$B$2&amp;", '"&amp;G$2&amp;"' AS lang_cd, '"&amp;G40&amp;"' AS msg_view, SYSDATE() AS created_at, SYSDATE() AS updated_at, 'SYSTEM' AS creator_id, 'SYSTEM' AS updator_id FROM DUAL")</f>
        <v/>
      </c>
      <c r="O40" s="2" t="str">
        <f>IF(OR($B40="",H40=""),"",CHAR(13)&amp;"  UNION ALL SELECT '"&amp;$B40&amp;"' AS "&amp;$B$2&amp;", '"&amp;H$2&amp;"' AS lang_cd, '"&amp;H40&amp;"' AS msg_view, SYSDATE() AS created_at, SYSDATE() AS updated_at, 'SYSTEM' AS creator_id, 'SYSTEM' AS updator_id FROM DUAL")</f>
        <v/>
      </c>
      <c r="P40" s="2" t="str">
        <f>IF(OR($B40="",I40=""),"",CHAR(13)&amp;"  UNION ALL SELECT '"&amp;$B40&amp;"' AS "&amp;$B$2&amp;", '"&amp;I$2&amp;"' AS lang_cd, '"&amp;I40&amp;"' AS msg_view, SYSDATE() AS created_at, SYSDATE() AS updated_at, 'SYSTEM' AS creator_id, 'SYSTEM' AS updator_id FROM DUAL")</f>
        <v/>
      </c>
      <c r="R40" s="4">
        <v>38</v>
      </c>
      <c r="S40" s="4"/>
      <c r="T40" s="4"/>
      <c r="U40" s="4"/>
      <c r="V40" s="4"/>
      <c r="W40" s="4"/>
      <c r="X40" s="4"/>
      <c r="Y40" s="4"/>
      <c r="Z40" s="4"/>
      <c r="AA40" s="2" t="str">
        <f t="shared" si="4"/>
        <v/>
      </c>
      <c r="AB40" s="2" t="str">
        <f t="shared" si="5"/>
        <v/>
      </c>
      <c r="AC40" s="2" t="str">
        <f t="shared" si="6"/>
        <v/>
      </c>
      <c r="AD40" s="2" t="str">
        <f t="shared" si="7"/>
        <v/>
      </c>
      <c r="AE40" s="2" t="str">
        <f t="shared" si="8"/>
        <v/>
      </c>
      <c r="AF40" s="2" t="str">
        <f t="shared" si="9"/>
        <v/>
      </c>
      <c r="AG40" s="2" t="str">
        <f t="shared" si="10"/>
        <v/>
      </c>
    </row>
    <row r="41" spans="1:33" x14ac:dyDescent="0.3">
      <c r="A41" s="4">
        <v>39</v>
      </c>
      <c r="B41" s="2" t="str">
        <f>IF(cw_menu_view!I43="","",cw_menu_view!I43)</f>
        <v/>
      </c>
      <c r="C41" s="4"/>
      <c r="D41" s="4"/>
      <c r="E41" s="4"/>
      <c r="F41" s="4"/>
      <c r="G41" s="4"/>
      <c r="H41" s="4"/>
      <c r="I41" s="4"/>
      <c r="J41" s="2" t="str">
        <f>IF(OR($B41="",C41=""),"",CHAR(13)&amp;"  UNION ALL SELECT '"&amp;$B41&amp;"' AS "&amp;$B$2&amp;", '"&amp;C$2&amp;"' AS lang_cd, '"&amp;C41&amp;"' AS msg_view, SYSDATE() AS created_at, SYSDATE() AS updated_at, 'SYSTEM' AS creator_id, 'SYSTEM' AS updator_id FROM DUAL")</f>
        <v/>
      </c>
      <c r="K41" s="2" t="str">
        <f>IF(OR($B41="",D41=""),"",CHAR(13)&amp;"  UNION ALL SELECT '"&amp;$B41&amp;"' AS "&amp;$B$2&amp;", '"&amp;D$2&amp;"' AS lang_cd, '"&amp;D41&amp;"' AS msg_view, SYSDATE() AS created_at, SYSDATE() AS updated_at, 'SYSTEM' AS creator_id, 'SYSTEM' AS updator_id FROM DUAL")</f>
        <v/>
      </c>
      <c r="L41" s="2" t="str">
        <f>IF(OR($B41="",E41=""),"",CHAR(13)&amp;"  UNION ALL SELECT '"&amp;$B41&amp;"' AS "&amp;$B$2&amp;", '"&amp;E$2&amp;"' AS lang_cd, '"&amp;E41&amp;"' AS msg_view, SYSDATE() AS created_at, SYSDATE() AS updated_at, 'SYSTEM' AS creator_id, 'SYSTEM' AS updator_id FROM DUAL")</f>
        <v/>
      </c>
      <c r="M41" s="2" t="str">
        <f>IF(OR($B41="",F41=""),"",CHAR(13)&amp;"  UNION ALL SELECT '"&amp;$B41&amp;"' AS "&amp;$B$2&amp;", '"&amp;F$2&amp;"' AS lang_cd, '"&amp;F41&amp;"' AS msg_view, SYSDATE() AS created_at, SYSDATE() AS updated_at, 'SYSTEM' AS creator_id, 'SYSTEM' AS updator_id FROM DUAL")</f>
        <v/>
      </c>
      <c r="N41" s="2" t="str">
        <f>IF(OR($B41="",G41=""),"",CHAR(13)&amp;"  UNION ALL SELECT '"&amp;$B41&amp;"' AS "&amp;$B$2&amp;", '"&amp;G$2&amp;"' AS lang_cd, '"&amp;G41&amp;"' AS msg_view, SYSDATE() AS created_at, SYSDATE() AS updated_at, 'SYSTEM' AS creator_id, 'SYSTEM' AS updator_id FROM DUAL")</f>
        <v/>
      </c>
      <c r="O41" s="2" t="str">
        <f>IF(OR($B41="",H41=""),"",CHAR(13)&amp;"  UNION ALL SELECT '"&amp;$B41&amp;"' AS "&amp;$B$2&amp;", '"&amp;H$2&amp;"' AS lang_cd, '"&amp;H41&amp;"' AS msg_view, SYSDATE() AS created_at, SYSDATE() AS updated_at, 'SYSTEM' AS creator_id, 'SYSTEM' AS updator_id FROM DUAL")</f>
        <v/>
      </c>
      <c r="P41" s="2" t="str">
        <f>IF(OR($B41="",I41=""),"",CHAR(13)&amp;"  UNION ALL SELECT '"&amp;$B41&amp;"' AS "&amp;$B$2&amp;", '"&amp;I$2&amp;"' AS lang_cd, '"&amp;I41&amp;"' AS msg_view, SYSDATE() AS created_at, SYSDATE() AS updated_at, 'SYSTEM' AS creator_id, 'SYSTEM' AS updator_id FROM DUAL")</f>
        <v/>
      </c>
      <c r="R41" s="4">
        <v>39</v>
      </c>
      <c r="S41" s="4"/>
      <c r="T41" s="4"/>
      <c r="U41" s="4"/>
      <c r="V41" s="4"/>
      <c r="W41" s="4"/>
      <c r="X41" s="4"/>
      <c r="Y41" s="4"/>
      <c r="Z41" s="4"/>
      <c r="AA41" s="2" t="str">
        <f t="shared" si="4"/>
        <v/>
      </c>
      <c r="AB41" s="2" t="str">
        <f t="shared" si="5"/>
        <v/>
      </c>
      <c r="AC41" s="2" t="str">
        <f t="shared" si="6"/>
        <v/>
      </c>
      <c r="AD41" s="2" t="str">
        <f t="shared" si="7"/>
        <v/>
      </c>
      <c r="AE41" s="2" t="str">
        <f t="shared" si="8"/>
        <v/>
      </c>
      <c r="AF41" s="2" t="str">
        <f t="shared" si="9"/>
        <v/>
      </c>
      <c r="AG41" s="2" t="str">
        <f t="shared" si="10"/>
        <v/>
      </c>
    </row>
    <row r="42" spans="1:33" x14ac:dyDescent="0.3">
      <c r="A42" s="4">
        <v>40</v>
      </c>
      <c r="B42" s="2" t="str">
        <f>IF(cw_menu_view!I44="","",cw_menu_view!I44)</f>
        <v/>
      </c>
      <c r="C42" s="4"/>
      <c r="D42" s="4"/>
      <c r="E42" s="4"/>
      <c r="F42" s="4"/>
      <c r="G42" s="4"/>
      <c r="H42" s="4"/>
      <c r="I42" s="4"/>
      <c r="J42" s="2" t="str">
        <f>IF(OR($B42="",C42=""),"",CHAR(13)&amp;"  UNION ALL SELECT '"&amp;$B42&amp;"' AS "&amp;$B$2&amp;", '"&amp;C$2&amp;"' AS lang_cd, '"&amp;C42&amp;"' AS msg_view, SYSDATE() AS created_at, SYSDATE() AS updated_at, 'SYSTEM' AS creator_id, 'SYSTEM' AS updator_id FROM DUAL")</f>
        <v/>
      </c>
      <c r="K42" s="2" t="str">
        <f>IF(OR($B42="",D42=""),"",CHAR(13)&amp;"  UNION ALL SELECT '"&amp;$B42&amp;"' AS "&amp;$B$2&amp;", '"&amp;D$2&amp;"' AS lang_cd, '"&amp;D42&amp;"' AS msg_view, SYSDATE() AS created_at, SYSDATE() AS updated_at, 'SYSTEM' AS creator_id, 'SYSTEM' AS updator_id FROM DUAL")</f>
        <v/>
      </c>
      <c r="L42" s="2" t="str">
        <f>IF(OR($B42="",E42=""),"",CHAR(13)&amp;"  UNION ALL SELECT '"&amp;$B42&amp;"' AS "&amp;$B$2&amp;", '"&amp;E$2&amp;"' AS lang_cd, '"&amp;E42&amp;"' AS msg_view, SYSDATE() AS created_at, SYSDATE() AS updated_at, 'SYSTEM' AS creator_id, 'SYSTEM' AS updator_id FROM DUAL")</f>
        <v/>
      </c>
      <c r="M42" s="2" t="str">
        <f>IF(OR($B42="",F42=""),"",CHAR(13)&amp;"  UNION ALL SELECT '"&amp;$B42&amp;"' AS "&amp;$B$2&amp;", '"&amp;F$2&amp;"' AS lang_cd, '"&amp;F42&amp;"' AS msg_view, SYSDATE() AS created_at, SYSDATE() AS updated_at, 'SYSTEM' AS creator_id, 'SYSTEM' AS updator_id FROM DUAL")</f>
        <v/>
      </c>
      <c r="N42" s="2" t="str">
        <f>IF(OR($B42="",G42=""),"",CHAR(13)&amp;"  UNION ALL SELECT '"&amp;$B42&amp;"' AS "&amp;$B$2&amp;", '"&amp;G$2&amp;"' AS lang_cd, '"&amp;G42&amp;"' AS msg_view, SYSDATE() AS created_at, SYSDATE() AS updated_at, 'SYSTEM' AS creator_id, 'SYSTEM' AS updator_id FROM DUAL")</f>
        <v/>
      </c>
      <c r="O42" s="2" t="str">
        <f>IF(OR($B42="",H42=""),"",CHAR(13)&amp;"  UNION ALL SELECT '"&amp;$B42&amp;"' AS "&amp;$B$2&amp;", '"&amp;H$2&amp;"' AS lang_cd, '"&amp;H42&amp;"' AS msg_view, SYSDATE() AS created_at, SYSDATE() AS updated_at, 'SYSTEM' AS creator_id, 'SYSTEM' AS updator_id FROM DUAL")</f>
        <v/>
      </c>
      <c r="P42" s="2" t="str">
        <f>IF(OR($B42="",I42=""),"",CHAR(13)&amp;"  UNION ALL SELECT '"&amp;$B42&amp;"' AS "&amp;$B$2&amp;", '"&amp;I$2&amp;"' AS lang_cd, '"&amp;I42&amp;"' AS msg_view, SYSDATE() AS created_at, SYSDATE() AS updated_at, 'SYSTEM' AS creator_id, 'SYSTEM' AS updator_id FROM DUAL")</f>
        <v/>
      </c>
      <c r="R42" s="4">
        <v>40</v>
      </c>
      <c r="S42" s="4"/>
      <c r="T42" s="4"/>
      <c r="U42" s="4"/>
      <c r="V42" s="4"/>
      <c r="W42" s="4"/>
      <c r="X42" s="4"/>
      <c r="Y42" s="4"/>
      <c r="Z42" s="4"/>
      <c r="AA42" s="2" t="str">
        <f t="shared" si="4"/>
        <v/>
      </c>
      <c r="AB42" s="2" t="str">
        <f t="shared" si="5"/>
        <v/>
      </c>
      <c r="AC42" s="2" t="str">
        <f t="shared" si="6"/>
        <v/>
      </c>
      <c r="AD42" s="2" t="str">
        <f t="shared" si="7"/>
        <v/>
      </c>
      <c r="AE42" s="2" t="str">
        <f t="shared" si="8"/>
        <v/>
      </c>
      <c r="AF42" s="2" t="str">
        <f t="shared" si="9"/>
        <v/>
      </c>
      <c r="AG42" s="2" t="str">
        <f t="shared" si="10"/>
        <v/>
      </c>
    </row>
    <row r="43" spans="1:33" x14ac:dyDescent="0.3">
      <c r="A43" s="4">
        <v>41</v>
      </c>
      <c r="B43" s="2" t="str">
        <f>IF(cw_menu_view!I45="","",cw_menu_view!I45)</f>
        <v/>
      </c>
      <c r="C43" s="4"/>
      <c r="D43" s="4"/>
      <c r="E43" s="4"/>
      <c r="F43" s="4"/>
      <c r="G43" s="4"/>
      <c r="H43" s="4"/>
      <c r="I43" s="4"/>
      <c r="J43" s="2" t="str">
        <f>IF(OR($B43="",C43=""),"",CHAR(13)&amp;"  UNION ALL SELECT '"&amp;$B43&amp;"' AS "&amp;$B$2&amp;", '"&amp;C$2&amp;"' AS lang_cd, '"&amp;C43&amp;"' AS msg_view, SYSDATE() AS created_at, SYSDATE() AS updated_at, 'SYSTEM' AS creator_id, 'SYSTEM' AS updator_id FROM DUAL")</f>
        <v/>
      </c>
      <c r="K43" s="2" t="str">
        <f>IF(OR($B43="",D43=""),"",CHAR(13)&amp;"  UNION ALL SELECT '"&amp;$B43&amp;"' AS "&amp;$B$2&amp;", '"&amp;D$2&amp;"' AS lang_cd, '"&amp;D43&amp;"' AS msg_view, SYSDATE() AS created_at, SYSDATE() AS updated_at, 'SYSTEM' AS creator_id, 'SYSTEM' AS updator_id FROM DUAL")</f>
        <v/>
      </c>
      <c r="L43" s="2" t="str">
        <f>IF(OR($B43="",E43=""),"",CHAR(13)&amp;"  UNION ALL SELECT '"&amp;$B43&amp;"' AS "&amp;$B$2&amp;", '"&amp;E$2&amp;"' AS lang_cd, '"&amp;E43&amp;"' AS msg_view, SYSDATE() AS created_at, SYSDATE() AS updated_at, 'SYSTEM' AS creator_id, 'SYSTEM' AS updator_id FROM DUAL")</f>
        <v/>
      </c>
      <c r="M43" s="2" t="str">
        <f>IF(OR($B43="",F43=""),"",CHAR(13)&amp;"  UNION ALL SELECT '"&amp;$B43&amp;"' AS "&amp;$B$2&amp;", '"&amp;F$2&amp;"' AS lang_cd, '"&amp;F43&amp;"' AS msg_view, SYSDATE() AS created_at, SYSDATE() AS updated_at, 'SYSTEM' AS creator_id, 'SYSTEM' AS updator_id FROM DUAL")</f>
        <v/>
      </c>
      <c r="N43" s="2" t="str">
        <f>IF(OR($B43="",G43=""),"",CHAR(13)&amp;"  UNION ALL SELECT '"&amp;$B43&amp;"' AS "&amp;$B$2&amp;", '"&amp;G$2&amp;"' AS lang_cd, '"&amp;G43&amp;"' AS msg_view, SYSDATE() AS created_at, SYSDATE() AS updated_at, 'SYSTEM' AS creator_id, 'SYSTEM' AS updator_id FROM DUAL")</f>
        <v/>
      </c>
      <c r="O43" s="2" t="str">
        <f>IF(OR($B43="",H43=""),"",CHAR(13)&amp;"  UNION ALL SELECT '"&amp;$B43&amp;"' AS "&amp;$B$2&amp;", '"&amp;H$2&amp;"' AS lang_cd, '"&amp;H43&amp;"' AS msg_view, SYSDATE() AS created_at, SYSDATE() AS updated_at, 'SYSTEM' AS creator_id, 'SYSTEM' AS updator_id FROM DUAL")</f>
        <v/>
      </c>
      <c r="P43" s="2" t="str">
        <f>IF(OR($B43="",I43=""),"",CHAR(13)&amp;"  UNION ALL SELECT '"&amp;$B43&amp;"' AS "&amp;$B$2&amp;", '"&amp;I$2&amp;"' AS lang_cd, '"&amp;I43&amp;"' AS msg_view, SYSDATE() AS created_at, SYSDATE() AS updated_at, 'SYSTEM' AS creator_id, 'SYSTEM' AS updator_id FROM DUAL")</f>
        <v/>
      </c>
      <c r="R43" s="4">
        <v>41</v>
      </c>
      <c r="S43" s="4"/>
      <c r="T43" s="4"/>
      <c r="U43" s="4"/>
      <c r="V43" s="4"/>
      <c r="W43" s="4"/>
      <c r="X43" s="4"/>
      <c r="Y43" s="4"/>
      <c r="Z43" s="4"/>
      <c r="AA43" s="2" t="str">
        <f t="shared" si="4"/>
        <v/>
      </c>
      <c r="AB43" s="2" t="str">
        <f t="shared" si="5"/>
        <v/>
      </c>
      <c r="AC43" s="2" t="str">
        <f t="shared" si="6"/>
        <v/>
      </c>
      <c r="AD43" s="2" t="str">
        <f t="shared" si="7"/>
        <v/>
      </c>
      <c r="AE43" s="2" t="str">
        <f t="shared" si="8"/>
        <v/>
      </c>
      <c r="AF43" s="2" t="str">
        <f t="shared" si="9"/>
        <v/>
      </c>
      <c r="AG43" s="2" t="str">
        <f t="shared" si="10"/>
        <v/>
      </c>
    </row>
  </sheetData>
  <mergeCells count="2">
    <mergeCell ref="A1:P1"/>
    <mergeCell ref="R1:AG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workbookViewId="0">
      <selection activeCell="M19" sqref="M19"/>
    </sheetView>
  </sheetViews>
  <sheetFormatPr defaultRowHeight="16.5" x14ac:dyDescent="0.3"/>
  <cols>
    <col min="1" max="1" width="4" bestFit="1" customWidth="1"/>
    <col min="2" max="2" width="15" customWidth="1"/>
    <col min="3" max="3" width="19.875" bestFit="1" customWidth="1"/>
    <col min="4" max="4" width="13" bestFit="1" customWidth="1"/>
    <col min="5" max="5" width="9.25" bestFit="1" customWidth="1"/>
    <col min="6" max="6" width="7.875" bestFit="1" customWidth="1"/>
    <col min="7" max="7" width="8.875" bestFit="1" customWidth="1"/>
    <col min="8" max="8" width="7.125" bestFit="1" customWidth="1"/>
    <col min="9" max="9" width="8" bestFit="1" customWidth="1"/>
    <col min="10" max="10" width="8.75" bestFit="1" customWidth="1"/>
    <col min="11" max="11" width="8.125" bestFit="1" customWidth="1"/>
    <col min="12" max="12" width="6.625" bestFit="1" customWidth="1"/>
    <col min="13" max="13" width="13.625" bestFit="1" customWidth="1"/>
  </cols>
  <sheetData>
    <row r="1" spans="1:15" x14ac:dyDescent="0.3">
      <c r="A1" s="45" t="s">
        <v>15</v>
      </c>
      <c r="B1" s="45" t="s">
        <v>223</v>
      </c>
      <c r="C1" s="45" t="s">
        <v>224</v>
      </c>
      <c r="D1" s="45" t="s">
        <v>225</v>
      </c>
      <c r="E1" s="45" t="s">
        <v>226</v>
      </c>
      <c r="F1" s="45" t="s">
        <v>227</v>
      </c>
      <c r="G1" s="45" t="s">
        <v>228</v>
      </c>
      <c r="H1" s="45" t="s">
        <v>229</v>
      </c>
      <c r="I1" s="45" t="s">
        <v>230</v>
      </c>
      <c r="J1" s="45" t="s">
        <v>231</v>
      </c>
      <c r="K1" s="45" t="s">
        <v>232</v>
      </c>
      <c r="L1" s="45" t="s">
        <v>233</v>
      </c>
      <c r="M1" s="45" t="s">
        <v>46</v>
      </c>
      <c r="N1" s="4"/>
      <c r="O1" s="7" t="str">
        <f>IF(O2="","",CHAR(13)&amp;"-- cw_comn_code"&amp;CHAR(13)&amp;"INSERT INTO cw_comn_code (cd_id, cd_nm, rel_cd_ids, sort_num, svc_link, up_cd_id, use_yn, view_cd, view_nm, cd_num, cd_val, DESCRIPTION, created_at, updated_at, creator_id, updator_id)"&amp;CONCATENATE(O2,O3,O4,O5,O6,O7,O8,O9,O10,O11,O12,O13,O14,O15,O16,O17,O18,O19,O20,O21,O22,O23,O24,O25,O26,O27,O28,O29,O30,O31,O32,O33,O34,O35,O36,O37,O38,O39,O40,O41,O42))</f>
        <v>_x000D_-- cw_comn_code_x000D_INSERT INTO cw_comn_code (cd_id, cd_nm, rel_cd_ids, sort_num, svc_link, up_cd_id, use_yn, view_cd, view_nm, cd_num, cd_val, DESCRIPTION, created_at, updated_at, creator_id, updator_id)_x000D_    SELECT 'sys' AS cd_id, 'sys' AS cd_nm, NULL AS rel_cd_ids, '1' AS sort_num, NULL AS svc_link, NULL AS up_cd_id, 'Y' AS use_yn, NULL AS view_cd, 'NULL' AS view_nm, '0' AS cd_num, NULL AS cd_val, '시스템관련 코드 ROOT' AS DESCRIPTION, SYSDATE() AS created_at, SYSDATE() AS updated_at, 'SYSTEM' AS creator_id, 'SYSTEM' AS updator_id FROM DUAL_x000D_  UNION ALL SELECT 'sys.flag' AS cd_id, 'sys.flag' AS cd_nm, NULL AS rel_cd_ids, '1' AS sort_num, NULL AS svc_link, 'sys' AS up_cd_id, 'Y' AS use_yn, NULL AS view_cd, 'NULL' AS view_nm, '0' AS cd_num, NULL AS cd_val, '시스템관련 - 플래그종류선언' AS DESCRIPTION, SYSDATE() AS created_at, SYSDATE() AS updated_at, 'SYSTEM' AS creator_id, 'SYSTEM' AS updator_id FROM DUAL_x000D_  UNION ALL SELECT 'sys.flag.reflash' AS cd_id, 'sys.flag.reflash' AS cd_nm, NULL AS rel_cd_ids, '1' AS sort_num, NULL AS svc_link, 'sys.flag' AS up_cd_id, 'Y' AS use_yn, NULL AS view_cd, 'NULL' AS view_nm, '600' AS cd_num, '600' AS cd_val, '리로드타임(캐쉬/메시지등의 재검색 기준) - 초단위지정' AS DESCRIPTION, SYSDATE() AS created_at, SYSDATE() AS updated_at, 'SYSTEM' AS creator_id, 'SYSTEM' AS updator_id FROM DUAL_x000D_  UNION ALL SELECT 'biz' AS cd_id, 'biz' AS cd_nm, NULL AS rel_cd_ids, '1' AS sort_num, NULL AS svc_link, NULL AS up_cd_id, 'Y' AS use_yn, NULL AS view_cd, 'NULL' AS view_nm, '0' AS cd_num, NULL AS cd_val, '업무관련' AS DESCRIPTION, SYSDATE() AS created_at, SYSDATE() AS updated_at, 'SYSTEM' AS creator_id, 'SYSTEM' AS updator_id FROM DUAL_x000D_  UNION ALL SELECT 'biz.altBoardCd' AS cd_id, 'biz.altBoardCd' AS cd_nm, NULL AS rel_cd_ids, '1' AS sort_num, NULL AS svc_link, 'biz' AS up_cd_id, 'Y' AS use_yn, NULL AS view_cd, 'NULL' AS view_nm, '0' AS cd_num, NULL AS cd_val, '게시판관련' AS DESCRIPTION, SYSDATE() AS created_at, SYSDATE() AS updated_at, 'SYSTEM' AS creator_id, 'SYSTEM' AS updator_id FROM DUAL_x000D_  UNION ALL SELECT 'biz.altBoardCd.alt' AS cd_id, 'biz.altBoardCd.alt' AS cd_nm, NULL AS rel_cd_ids, '1' AS sort_num, NULL AS svc_link, 'biz.altBoardCd' AS up_cd_id, 'Y' AS use_yn, NULL AS view_cd, 'NULL' AS view_nm, '0' AS cd_num, '공지게시판' AS cd_val, '공지게시판' AS DESCRIPTION, SYSDATE() AS created_at, SYSDATE() AS updated_at, 'SYSTEM' AS creator_id, 'SYSTEM' AS updator_id FROM DUAL_x000D_  UNION ALL SELECT 'biz.altBoardCd.pop' AS cd_id, 'biz.altBoardCd.pop' AS cd_nm, NULL AS rel_cd_ids, '2' AS sort_num, NULL AS svc_link, 'biz.altBoardCd' AS up_cd_id, 'Y' AS use_yn, NULL AS view_cd, 'NULL' AS view_nm, '0' AS cd_num, '팝업게시판' AS cd_val, '팝업게시판' AS DESCRIPTION, SYSDATE() AS created_at, SYSDATE() AS updated_at, 'SYSTEM' AS creator_id, 'SYSTEM' AS updator_id FROM DUAL_x000D_  UNION ALL SELECT 'biz.altBoardCd.board' AS cd_id, 'biz.altBoardCd.board' AS cd_nm, NULL AS rel_cd_ids, '3' AS sort_num, NULL AS svc_link, 'biz.altBoardCd' AS up_cd_id, 'Y' AS use_yn, NULL AS view_cd, 'NULL' AS view_nm, '0' AS cd_num, '일반게시판' AS cd_val, '일반게시판' AS DESCRIPTION, SYSDATE() AS created_at, SYSDATE() AS updated_at, 'SYSTEM' AS creator_id, 'SYSTEM' AS updator_id FROM DUAL_x000D_  UNION ALL SELECT 'biz.altBoardCd.down' AS cd_id, 'biz.altBoardCd.down' AS cd_nm, NULL AS rel_cd_ids, '3' AS sort_num, NULL AS svc_link, 'biz.altBoardCd' AS up_cd_id, 'Y' AS use_yn, NULL AS view_cd, 'NULL' AS view_nm, '0' AS cd_num, '자료게시판' AS cd_val, '자료게시판' AS DESCRIPTION, SYSDATE() AS created_at, SYSDATE() AS updated_at, 'SYSTEM' AS creator_id, 'SYSTEM' AS updator_id FROM DUAL</v>
      </c>
    </row>
    <row r="2" spans="1:15" x14ac:dyDescent="0.3">
      <c r="A2" s="4">
        <v>1</v>
      </c>
      <c r="B2" s="4" t="s">
        <v>234</v>
      </c>
      <c r="C2" s="4" t="s">
        <v>234</v>
      </c>
      <c r="D2" s="4" t="s">
        <v>237</v>
      </c>
      <c r="E2" s="4">
        <v>1</v>
      </c>
      <c r="F2" s="4" t="s">
        <v>240</v>
      </c>
      <c r="G2" s="4" t="s">
        <v>239</v>
      </c>
      <c r="H2" s="4" t="s">
        <v>151</v>
      </c>
      <c r="I2" s="4" t="s">
        <v>240</v>
      </c>
      <c r="J2" s="4" t="s">
        <v>239</v>
      </c>
      <c r="K2" s="4">
        <v>0</v>
      </c>
      <c r="L2" s="4" t="s">
        <v>242</v>
      </c>
      <c r="M2" s="4" t="s">
        <v>243</v>
      </c>
      <c r="N2" s="4"/>
      <c r="O2" s="2" t="str">
        <f>IF(B2="","",CHAR(13)&amp;"    SELECT '"&amp;$B2&amp;"' AS "&amp;B$1&amp;", '"&amp;$C2&amp;"' AS "&amp;C$1&amp;", "&amp;IF(UPPER(D2)="NULL","NULL","'"&amp;D2&amp;"'")&amp;" AS "&amp;D$1&amp;", '"&amp;$E2&amp;"' AS "&amp;E$1&amp;", "&amp;IF(UPPER(F2)="NULL","NULL","'"&amp;F2&amp;"'")&amp;" AS "&amp;F$1&amp;", "&amp;IF(UPPER(G2)="NULL","NULL","'"&amp;G2&amp;"'")&amp;" AS "&amp;G$1&amp;", '"&amp;$H2&amp;"' AS "&amp;H$1&amp;", "&amp;IF(UPPER(I2)="NULL","NULL","'"&amp;I2&amp;"'")&amp;" AS "&amp;I$1&amp;", '"&amp;$J2&amp;"' AS "&amp;J$1&amp;", '"&amp;$K2&amp;"' AS "&amp;K$1&amp;", "&amp;IF(UPPER(L2)="NULL","NULL","'"&amp;L2&amp;"'")&amp;" AS "&amp;L$1&amp;", "&amp;IF(UPPER(M2)="NULL","NULL","'"&amp;M2&amp;"'")&amp;" AS "&amp;M$1&amp;", SYSDATE() AS created_at, SYSDATE() AS updated_at, 'SYSTEM' AS creator_id, 'SYSTEM' AS updator_id FROM DUAL")</f>
        <v>_x000D_    SELECT 'sys' AS cd_id, 'sys' AS cd_nm, NULL AS rel_cd_ids, '1' AS sort_num, NULL AS svc_link, NULL AS up_cd_id, 'Y' AS use_yn, NULL AS view_cd, 'NULL' AS view_nm, '0' AS cd_num, NULL AS cd_val, '시스템관련 코드 ROOT' AS DESCRIPTION, SYSDATE() AS created_at, SYSDATE() AS updated_at, 'SYSTEM' AS creator_id, 'SYSTEM' AS updator_id FROM DUAL</v>
      </c>
    </row>
    <row r="3" spans="1:15" x14ac:dyDescent="0.3">
      <c r="A3" s="4">
        <v>2</v>
      </c>
      <c r="B3" s="4" t="s">
        <v>235</v>
      </c>
      <c r="C3" s="4" t="s">
        <v>235</v>
      </c>
      <c r="D3" s="4" t="s">
        <v>238</v>
      </c>
      <c r="E3" s="4">
        <v>1</v>
      </c>
      <c r="F3" s="4" t="s">
        <v>238</v>
      </c>
      <c r="G3" s="4" t="s">
        <v>234</v>
      </c>
      <c r="H3" s="4" t="s">
        <v>151</v>
      </c>
      <c r="I3" s="4" t="s">
        <v>241</v>
      </c>
      <c r="J3" s="4" t="s">
        <v>238</v>
      </c>
      <c r="K3" s="4">
        <v>0</v>
      </c>
      <c r="L3" s="4" t="s">
        <v>241</v>
      </c>
      <c r="M3" s="4" t="s">
        <v>244</v>
      </c>
      <c r="N3" s="4"/>
      <c r="O3" s="2" t="str">
        <f>IF(B3="","",CHAR(13)&amp;"  UNION ALL SELECT '"&amp;$B3&amp;"' AS "&amp;B$1&amp;", '"&amp;$C3&amp;"' AS "&amp;C$1&amp;", "&amp;IF(UPPER(D3)="NULL","NULL","'"&amp;D3&amp;"'")&amp;" AS "&amp;D$1&amp;", '"&amp;$E3&amp;"' AS "&amp;E$1&amp;", "&amp;IF(UPPER(F3)="NULL","NULL","'"&amp;F3&amp;"'")&amp;" AS "&amp;F$1&amp;", "&amp;IF(UPPER(G3)="NULL","NULL","'"&amp;G3&amp;"'")&amp;" AS "&amp;G$1&amp;", '"&amp;$H3&amp;"' AS "&amp;H$1&amp;", "&amp;IF(UPPER(I3)="NULL","NULL","'"&amp;I3&amp;"'")&amp;" AS "&amp;I$1&amp;", '"&amp;$J3&amp;"' AS "&amp;J$1&amp;", '"&amp;$K3&amp;"' AS "&amp;K$1&amp;", "&amp;IF(UPPER(L3)="NULL","NULL","'"&amp;L3&amp;"'")&amp;" AS "&amp;L$1&amp;", "&amp;IF(UPPER(M3)="NULL","NULL","'"&amp;M3&amp;"'")&amp;" AS "&amp;M$1&amp;", SYSDATE() AS created_at, SYSDATE() AS updated_at, 'SYSTEM' AS creator_id, 'SYSTEM' AS updator_id FROM DUAL")</f>
        <v>_x000D_  UNION ALL SELECT 'sys.flag' AS cd_id, 'sys.flag' AS cd_nm, NULL AS rel_cd_ids, '1' AS sort_num, NULL AS svc_link, 'sys' AS up_cd_id, 'Y' AS use_yn, NULL AS view_cd, 'NULL' AS view_nm, '0' AS cd_num, NULL AS cd_val, '시스템관련 - 플래그종류선언' AS DESCRIPTION, SYSDATE() AS created_at, SYSDATE() AS updated_at, 'SYSTEM' AS creator_id, 'SYSTEM' AS updator_id FROM DUAL</v>
      </c>
    </row>
    <row r="4" spans="1:15" x14ac:dyDescent="0.3">
      <c r="A4" s="4">
        <v>3</v>
      </c>
      <c r="B4" s="4" t="s">
        <v>236</v>
      </c>
      <c r="C4" s="4" t="s">
        <v>236</v>
      </c>
      <c r="D4" s="4" t="s">
        <v>239</v>
      </c>
      <c r="E4" s="4">
        <v>1</v>
      </c>
      <c r="F4" s="4" t="s">
        <v>240</v>
      </c>
      <c r="G4" s="4" t="s">
        <v>235</v>
      </c>
      <c r="H4" s="4" t="s">
        <v>151</v>
      </c>
      <c r="I4" s="4" t="s">
        <v>241</v>
      </c>
      <c r="J4" s="4" t="s">
        <v>238</v>
      </c>
      <c r="K4" s="4">
        <v>600</v>
      </c>
      <c r="L4" s="4">
        <v>600</v>
      </c>
      <c r="M4" s="4" t="s">
        <v>245</v>
      </c>
      <c r="N4" s="4"/>
      <c r="O4" s="2" t="str">
        <f t="shared" ref="O4:O42" si="0">IF(B4="","",CHAR(13)&amp;"  UNION ALL SELECT '"&amp;$B4&amp;"' AS "&amp;B$1&amp;", '"&amp;$C4&amp;"' AS "&amp;C$1&amp;", "&amp;IF(UPPER(D4)="NULL","NULL","'"&amp;D4&amp;"'")&amp;" AS "&amp;D$1&amp;", '"&amp;$E4&amp;"' AS "&amp;E$1&amp;", "&amp;IF(UPPER(F4)="NULL","NULL","'"&amp;F4&amp;"'")&amp;" AS "&amp;F$1&amp;", "&amp;IF(UPPER(G4)="NULL","NULL","'"&amp;G4&amp;"'")&amp;" AS "&amp;G$1&amp;", '"&amp;$H4&amp;"' AS "&amp;H$1&amp;", "&amp;IF(UPPER(I4)="NULL","NULL","'"&amp;I4&amp;"'")&amp;" AS "&amp;I$1&amp;", '"&amp;$J4&amp;"' AS "&amp;J$1&amp;", '"&amp;$K4&amp;"' AS "&amp;K$1&amp;", "&amp;IF(UPPER(L4)="NULL","NULL","'"&amp;L4&amp;"'")&amp;" AS "&amp;L$1&amp;", "&amp;IF(UPPER(M4)="NULL","NULL","'"&amp;M4&amp;"'")&amp;" AS "&amp;M$1&amp;", SYSDATE() AS created_at, SYSDATE() AS updated_at, 'SYSTEM' AS creator_id, 'SYSTEM' AS updator_id FROM DUAL")</f>
        <v>_x000D_  UNION ALL SELECT 'sys.flag.reflash' AS cd_id, 'sys.flag.reflash' AS cd_nm, NULL AS rel_cd_ids, '1' AS sort_num, NULL AS svc_link, 'sys.flag' AS up_cd_id, 'Y' AS use_yn, NULL AS view_cd, 'NULL' AS view_nm, '600' AS cd_num, '600' AS cd_val, '리로드타임(캐쉬/메시지등의 재검색 기준) - 초단위지정' AS DESCRIPTION, SYSDATE() AS created_at, SYSDATE() AS updated_at, 'SYSTEM' AS creator_id, 'SYSTEM' AS updator_id FROM DUAL</v>
      </c>
    </row>
    <row r="5" spans="1:15" x14ac:dyDescent="0.3">
      <c r="A5" s="4">
        <v>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2" t="str">
        <f t="shared" si="0"/>
        <v/>
      </c>
    </row>
    <row r="6" spans="1:15" x14ac:dyDescent="0.3">
      <c r="A6" s="4">
        <v>5</v>
      </c>
      <c r="B6" s="4"/>
      <c r="C6" s="4"/>
      <c r="D6" s="4"/>
      <c r="E6" s="4"/>
      <c r="F6" s="4"/>
      <c r="G6" s="4"/>
      <c r="H6" s="4"/>
      <c r="I6" s="44"/>
      <c r="J6" s="44"/>
      <c r="K6" s="44"/>
      <c r="L6" s="44"/>
      <c r="M6" s="44"/>
      <c r="N6" s="44"/>
      <c r="O6" s="2" t="str">
        <f t="shared" si="0"/>
        <v/>
      </c>
    </row>
    <row r="7" spans="1:15" x14ac:dyDescent="0.3">
      <c r="A7" s="4">
        <v>6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2" t="str">
        <f t="shared" si="0"/>
        <v/>
      </c>
    </row>
    <row r="8" spans="1:15" x14ac:dyDescent="0.3">
      <c r="A8" s="4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2" t="str">
        <f t="shared" si="0"/>
        <v/>
      </c>
    </row>
    <row r="9" spans="1:15" x14ac:dyDescent="0.3">
      <c r="A9" s="4">
        <v>8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2" t="str">
        <f t="shared" si="0"/>
        <v/>
      </c>
    </row>
    <row r="10" spans="1:15" x14ac:dyDescent="0.3">
      <c r="A10" s="4">
        <v>9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2" t="str">
        <f t="shared" si="0"/>
        <v/>
      </c>
    </row>
    <row r="11" spans="1:15" x14ac:dyDescent="0.3">
      <c r="A11" s="4">
        <v>10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2" t="str">
        <f t="shared" si="0"/>
        <v/>
      </c>
    </row>
    <row r="12" spans="1:15" x14ac:dyDescent="0.3">
      <c r="A12" s="4">
        <v>11</v>
      </c>
      <c r="B12" s="4" t="str">
        <f>IF(cw_menu_view!I15="","",cw_menu_view!I15)</f>
        <v/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2" t="str">
        <f t="shared" si="0"/>
        <v/>
      </c>
    </row>
    <row r="13" spans="1:15" x14ac:dyDescent="0.3">
      <c r="A13" s="4">
        <v>12</v>
      </c>
      <c r="B13" s="4" t="str">
        <f>IF(cw_menu_view!I16="","",cw_menu_view!I16)</f>
        <v/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2" t="str">
        <f t="shared" si="0"/>
        <v/>
      </c>
    </row>
    <row r="14" spans="1:15" x14ac:dyDescent="0.3">
      <c r="A14" s="4">
        <v>13</v>
      </c>
      <c r="B14" s="4" t="s">
        <v>282</v>
      </c>
      <c r="C14" s="4" t="s">
        <v>282</v>
      </c>
      <c r="D14" s="4" t="s">
        <v>287</v>
      </c>
      <c r="E14" s="4">
        <v>1</v>
      </c>
      <c r="F14" s="4" t="s">
        <v>79</v>
      </c>
      <c r="G14" s="4" t="s">
        <v>287</v>
      </c>
      <c r="H14" s="4" t="s">
        <v>58</v>
      </c>
      <c r="I14" s="4" t="s">
        <v>79</v>
      </c>
      <c r="J14" s="4" t="s">
        <v>79</v>
      </c>
      <c r="K14" s="4">
        <v>0</v>
      </c>
      <c r="L14" s="4" t="s">
        <v>79</v>
      </c>
      <c r="M14" s="4" t="s">
        <v>291</v>
      </c>
      <c r="N14" s="4"/>
      <c r="O14" s="2" t="str">
        <f t="shared" si="0"/>
        <v>_x000D_  UNION ALL SELECT 'biz' AS cd_id, 'biz' AS cd_nm, NULL AS rel_cd_ids, '1' AS sort_num, NULL AS svc_link, NULL AS up_cd_id, 'Y' AS use_yn, NULL AS view_cd, 'NULL' AS view_nm, '0' AS cd_num, NULL AS cd_val, '업무관련' AS DESCRIPTION, SYSDATE() AS created_at, SYSDATE() AS updated_at, 'SYSTEM' AS creator_id, 'SYSTEM' AS updator_id FROM DUAL</v>
      </c>
    </row>
    <row r="15" spans="1:15" x14ac:dyDescent="0.3">
      <c r="A15" s="4">
        <v>14</v>
      </c>
      <c r="B15" s="4" t="s">
        <v>283</v>
      </c>
      <c r="C15" s="4" t="s">
        <v>283</v>
      </c>
      <c r="D15" s="4" t="s">
        <v>287</v>
      </c>
      <c r="E15" s="4">
        <v>1</v>
      </c>
      <c r="F15" s="4" t="s">
        <v>79</v>
      </c>
      <c r="G15" s="4" t="s">
        <v>282</v>
      </c>
      <c r="H15" s="4" t="s">
        <v>58</v>
      </c>
      <c r="I15" s="4" t="s">
        <v>79</v>
      </c>
      <c r="J15" s="4" t="s">
        <v>79</v>
      </c>
      <c r="K15" s="4">
        <v>0</v>
      </c>
      <c r="L15" s="4" t="s">
        <v>79</v>
      </c>
      <c r="M15" s="4" t="s">
        <v>292</v>
      </c>
      <c r="N15" s="4"/>
      <c r="O15" s="2" t="str">
        <f t="shared" si="0"/>
        <v>_x000D_  UNION ALL SELECT 'biz.altBoardCd' AS cd_id, 'biz.altBoardCd' AS cd_nm, NULL AS rel_cd_ids, '1' AS sort_num, NULL AS svc_link, 'biz' AS up_cd_id, 'Y' AS use_yn, NULL AS view_cd, 'NULL' AS view_nm, '0' AS cd_num, NULL AS cd_val, '게시판관련' AS DESCRIPTION, SYSDATE() AS created_at, SYSDATE() AS updated_at, 'SYSTEM' AS creator_id, 'SYSTEM' AS updator_id FROM DUAL</v>
      </c>
    </row>
    <row r="16" spans="1:15" x14ac:dyDescent="0.3">
      <c r="A16" s="4">
        <v>15</v>
      </c>
      <c r="B16" s="4" t="s">
        <v>284</v>
      </c>
      <c r="C16" s="4" t="s">
        <v>284</v>
      </c>
      <c r="D16" s="4" t="s">
        <v>287</v>
      </c>
      <c r="E16" s="4">
        <v>1</v>
      </c>
      <c r="F16" s="4" t="s">
        <v>79</v>
      </c>
      <c r="G16" s="4" t="s">
        <v>283</v>
      </c>
      <c r="H16" s="4" t="s">
        <v>58</v>
      </c>
      <c r="I16" s="4" t="s">
        <v>79</v>
      </c>
      <c r="J16" s="4" t="s">
        <v>79</v>
      </c>
      <c r="K16" s="4">
        <v>0</v>
      </c>
      <c r="L16" s="4" t="s">
        <v>288</v>
      </c>
      <c r="M16" s="4" t="s">
        <v>288</v>
      </c>
      <c r="N16" s="4"/>
      <c r="O16" s="2" t="str">
        <f t="shared" si="0"/>
        <v>_x000D_  UNION ALL SELECT 'biz.altBoardCd.alt' AS cd_id, 'biz.altBoardCd.alt' AS cd_nm, NULL AS rel_cd_ids, '1' AS sort_num, NULL AS svc_link, 'biz.altBoardCd' AS up_cd_id, 'Y' AS use_yn, NULL AS view_cd, 'NULL' AS view_nm, '0' AS cd_num, '공지게시판' AS cd_val, '공지게시판' AS DESCRIPTION, SYSDATE() AS created_at, SYSDATE() AS updated_at, 'SYSTEM' AS creator_id, 'SYSTEM' AS updator_id FROM DUAL</v>
      </c>
    </row>
    <row r="17" spans="1:15" x14ac:dyDescent="0.3">
      <c r="A17" s="4">
        <v>16</v>
      </c>
      <c r="B17" s="4" t="s">
        <v>285</v>
      </c>
      <c r="C17" s="4" t="s">
        <v>285</v>
      </c>
      <c r="D17" s="4" t="s">
        <v>287</v>
      </c>
      <c r="E17" s="4">
        <v>2</v>
      </c>
      <c r="F17" s="4" t="s">
        <v>79</v>
      </c>
      <c r="G17" s="4" t="s">
        <v>283</v>
      </c>
      <c r="H17" s="4" t="s">
        <v>58</v>
      </c>
      <c r="I17" s="4" t="s">
        <v>79</v>
      </c>
      <c r="J17" s="4" t="s">
        <v>79</v>
      </c>
      <c r="K17" s="4">
        <v>0</v>
      </c>
      <c r="L17" s="4" t="s">
        <v>289</v>
      </c>
      <c r="M17" s="4" t="s">
        <v>289</v>
      </c>
      <c r="N17" s="4"/>
      <c r="O17" s="2" t="str">
        <f t="shared" si="0"/>
        <v>_x000D_  UNION ALL SELECT 'biz.altBoardCd.pop' AS cd_id, 'biz.altBoardCd.pop' AS cd_nm, NULL AS rel_cd_ids, '2' AS sort_num, NULL AS svc_link, 'biz.altBoardCd' AS up_cd_id, 'Y' AS use_yn, NULL AS view_cd, 'NULL' AS view_nm, '0' AS cd_num, '팝업게시판' AS cd_val, '팝업게시판' AS DESCRIPTION, SYSDATE() AS created_at, SYSDATE() AS updated_at, 'SYSTEM' AS creator_id, 'SYSTEM' AS updator_id FROM DUAL</v>
      </c>
    </row>
    <row r="18" spans="1:15" x14ac:dyDescent="0.3">
      <c r="A18" s="4">
        <v>17</v>
      </c>
      <c r="B18" s="4" t="s">
        <v>286</v>
      </c>
      <c r="C18" s="4" t="s">
        <v>286</v>
      </c>
      <c r="D18" s="4" t="s">
        <v>287</v>
      </c>
      <c r="E18" s="4">
        <v>3</v>
      </c>
      <c r="F18" s="4" t="s">
        <v>79</v>
      </c>
      <c r="G18" s="4" t="s">
        <v>283</v>
      </c>
      <c r="H18" s="4" t="s">
        <v>58</v>
      </c>
      <c r="I18" s="4" t="s">
        <v>79</v>
      </c>
      <c r="J18" s="4" t="s">
        <v>79</v>
      </c>
      <c r="K18" s="4">
        <v>0</v>
      </c>
      <c r="L18" s="4" t="s">
        <v>290</v>
      </c>
      <c r="M18" s="4" t="s">
        <v>290</v>
      </c>
      <c r="N18" s="4"/>
      <c r="O18" s="2" t="str">
        <f t="shared" si="0"/>
        <v>_x000D_  UNION ALL SELECT 'biz.altBoardCd.board' AS cd_id, 'biz.altBoardCd.board' AS cd_nm, NULL AS rel_cd_ids, '3' AS sort_num, NULL AS svc_link, 'biz.altBoardCd' AS up_cd_id, 'Y' AS use_yn, NULL AS view_cd, 'NULL' AS view_nm, '0' AS cd_num, '일반게시판' AS cd_val, '일반게시판' AS DESCRIPTION, SYSDATE() AS created_at, SYSDATE() AS updated_at, 'SYSTEM' AS creator_id, 'SYSTEM' AS updator_id FROM DUAL</v>
      </c>
    </row>
    <row r="19" spans="1:15" x14ac:dyDescent="0.3">
      <c r="A19" s="4">
        <v>18</v>
      </c>
      <c r="B19" s="4" t="s">
        <v>293</v>
      </c>
      <c r="C19" s="4" t="s">
        <v>293</v>
      </c>
      <c r="D19" s="4" t="s">
        <v>287</v>
      </c>
      <c r="E19" s="4">
        <v>3</v>
      </c>
      <c r="F19" s="4" t="s">
        <v>79</v>
      </c>
      <c r="G19" s="4" t="s">
        <v>283</v>
      </c>
      <c r="H19" s="4" t="s">
        <v>58</v>
      </c>
      <c r="I19" s="4" t="s">
        <v>79</v>
      </c>
      <c r="J19" s="4" t="s">
        <v>79</v>
      </c>
      <c r="K19" s="4">
        <v>0</v>
      </c>
      <c r="L19" s="4" t="s">
        <v>294</v>
      </c>
      <c r="M19" s="4" t="s">
        <v>295</v>
      </c>
      <c r="N19" s="4"/>
      <c r="O19" s="2" t="str">
        <f t="shared" si="0"/>
        <v>_x000D_  UNION ALL SELECT 'biz.altBoardCd.down' AS cd_id, 'biz.altBoardCd.down' AS cd_nm, NULL AS rel_cd_ids, '3' AS sort_num, NULL AS svc_link, 'biz.altBoardCd' AS up_cd_id, 'Y' AS use_yn, NULL AS view_cd, 'NULL' AS view_nm, '0' AS cd_num, '자료게시판' AS cd_val, '자료게시판' AS DESCRIPTION, SYSDATE() AS created_at, SYSDATE() AS updated_at, 'SYSTEM' AS creator_id, 'SYSTEM' AS updator_id FROM DUAL</v>
      </c>
    </row>
    <row r="20" spans="1:15" x14ac:dyDescent="0.3">
      <c r="A20" s="4">
        <v>19</v>
      </c>
      <c r="B20" s="4" t="str">
        <f>IF(cw_menu_view!I23="","",cw_menu_view!I23)</f>
        <v/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2" t="str">
        <f t="shared" si="0"/>
        <v/>
      </c>
    </row>
    <row r="21" spans="1:15" x14ac:dyDescent="0.3">
      <c r="A21" s="4">
        <v>20</v>
      </c>
      <c r="B21" s="4" t="str">
        <f>IF(cw_menu_view!I24="","",cw_menu_view!I24)</f>
        <v/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2" t="str">
        <f t="shared" si="0"/>
        <v/>
      </c>
    </row>
    <row r="22" spans="1:15" x14ac:dyDescent="0.3">
      <c r="A22" s="4">
        <v>21</v>
      </c>
      <c r="B22" s="4" t="str">
        <f>IF(cw_menu_view!I25="","",cw_menu_view!I25)</f>
        <v/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2" t="str">
        <f t="shared" si="0"/>
        <v/>
      </c>
    </row>
    <row r="23" spans="1:15" x14ac:dyDescent="0.3">
      <c r="A23" s="4">
        <v>22</v>
      </c>
      <c r="B23" s="4" t="str">
        <f>IF(cw_menu_view!I26="","",cw_menu_view!I26)</f>
        <v/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2" t="str">
        <f t="shared" si="0"/>
        <v/>
      </c>
    </row>
    <row r="24" spans="1:15" x14ac:dyDescent="0.3">
      <c r="A24" s="4">
        <v>23</v>
      </c>
      <c r="B24" s="4" t="str">
        <f>IF(cw_menu_view!I27="","",cw_menu_view!I27)</f>
        <v/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2" t="str">
        <f t="shared" si="0"/>
        <v/>
      </c>
    </row>
    <row r="25" spans="1:15" x14ac:dyDescent="0.3">
      <c r="A25" s="4">
        <v>24</v>
      </c>
      <c r="B25" s="4" t="str">
        <f>IF(cw_menu_view!I28="","",cw_menu_view!I28)</f>
        <v/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2" t="str">
        <f t="shared" si="0"/>
        <v/>
      </c>
    </row>
    <row r="26" spans="1:15" x14ac:dyDescent="0.3">
      <c r="A26" s="4">
        <v>25</v>
      </c>
      <c r="B26" s="4" t="str">
        <f>IF(cw_menu_view!I29="","",cw_menu_view!I29)</f>
        <v/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2" t="str">
        <f t="shared" si="0"/>
        <v/>
      </c>
    </row>
    <row r="27" spans="1:15" x14ac:dyDescent="0.3">
      <c r="A27" s="4">
        <v>26</v>
      </c>
      <c r="B27" s="4" t="str">
        <f>IF(cw_menu_view!I30="","",cw_menu_view!I30)</f>
        <v/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2" t="str">
        <f t="shared" si="0"/>
        <v/>
      </c>
    </row>
    <row r="28" spans="1:15" x14ac:dyDescent="0.3">
      <c r="A28" s="4">
        <v>27</v>
      </c>
      <c r="B28" s="4" t="str">
        <f>IF(cw_menu_view!I31="","",cw_menu_view!I31)</f>
        <v/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2" t="str">
        <f t="shared" si="0"/>
        <v/>
      </c>
    </row>
    <row r="29" spans="1:15" x14ac:dyDescent="0.3">
      <c r="A29" s="4">
        <v>28</v>
      </c>
      <c r="B29" s="4" t="str">
        <f>IF(cw_menu_view!I32="","",cw_menu_view!I32)</f>
        <v/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2" t="str">
        <f t="shared" si="0"/>
        <v/>
      </c>
    </row>
    <row r="30" spans="1:15" x14ac:dyDescent="0.3">
      <c r="A30" s="4">
        <v>29</v>
      </c>
      <c r="B30" s="4" t="str">
        <f>IF(cw_menu_view!I33="","",cw_menu_view!I33)</f>
        <v/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2" t="str">
        <f t="shared" si="0"/>
        <v/>
      </c>
    </row>
    <row r="31" spans="1:15" x14ac:dyDescent="0.3">
      <c r="A31" s="4">
        <v>30</v>
      </c>
      <c r="B31" s="4" t="str">
        <f>IF(cw_menu_view!I34="","",cw_menu_view!I34)</f>
        <v/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2" t="str">
        <f t="shared" si="0"/>
        <v/>
      </c>
    </row>
    <row r="32" spans="1:15" x14ac:dyDescent="0.3">
      <c r="A32" s="4">
        <v>31</v>
      </c>
      <c r="B32" s="4" t="str">
        <f>IF(cw_menu_view!I35="","",cw_menu_view!I35)</f>
        <v/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2" t="str">
        <f t="shared" si="0"/>
        <v/>
      </c>
    </row>
    <row r="33" spans="1:15" x14ac:dyDescent="0.3">
      <c r="A33" s="4">
        <v>32</v>
      </c>
      <c r="B33" s="4" t="str">
        <f>IF(cw_menu_view!I36="","",cw_menu_view!I36)</f>
        <v/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2" t="str">
        <f t="shared" si="0"/>
        <v/>
      </c>
    </row>
    <row r="34" spans="1:15" x14ac:dyDescent="0.3">
      <c r="A34" s="4">
        <v>33</v>
      </c>
      <c r="B34" s="4" t="str">
        <f>IF(cw_menu_view!I37="","",cw_menu_view!I37)</f>
        <v/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2" t="str">
        <f t="shared" si="0"/>
        <v/>
      </c>
    </row>
    <row r="35" spans="1:15" x14ac:dyDescent="0.3">
      <c r="A35" s="4">
        <v>34</v>
      </c>
      <c r="B35" s="4" t="str">
        <f>IF(cw_menu_view!I38="","",cw_menu_view!I38)</f>
        <v/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2" t="str">
        <f t="shared" si="0"/>
        <v/>
      </c>
    </row>
    <row r="36" spans="1:15" x14ac:dyDescent="0.3">
      <c r="A36" s="4">
        <v>35</v>
      </c>
      <c r="B36" s="4" t="str">
        <f>IF(cw_menu_view!I39="","",cw_menu_view!I39)</f>
        <v/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2" t="str">
        <f t="shared" si="0"/>
        <v/>
      </c>
    </row>
    <row r="37" spans="1:15" x14ac:dyDescent="0.3">
      <c r="A37" s="4">
        <v>36</v>
      </c>
      <c r="B37" s="4" t="str">
        <f>IF(cw_menu_view!I40="","",cw_menu_view!I40)</f>
        <v/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2" t="str">
        <f t="shared" si="0"/>
        <v/>
      </c>
    </row>
    <row r="38" spans="1:15" x14ac:dyDescent="0.3">
      <c r="A38" s="4">
        <v>37</v>
      </c>
      <c r="B38" s="4" t="str">
        <f>IF(cw_menu_view!I41="","",cw_menu_view!I41)</f>
        <v/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2" t="str">
        <f t="shared" si="0"/>
        <v/>
      </c>
    </row>
    <row r="39" spans="1:15" x14ac:dyDescent="0.3">
      <c r="A39" s="4">
        <v>38</v>
      </c>
      <c r="B39" s="4" t="str">
        <f>IF(cw_menu_view!I42="","",cw_menu_view!I42)</f>
        <v/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2" t="str">
        <f t="shared" si="0"/>
        <v/>
      </c>
    </row>
    <row r="40" spans="1:15" x14ac:dyDescent="0.3">
      <c r="A40" s="4">
        <v>39</v>
      </c>
      <c r="B40" s="4" t="str">
        <f>IF(cw_menu_view!I43="","",cw_menu_view!I43)</f>
        <v/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2" t="str">
        <f t="shared" si="0"/>
        <v/>
      </c>
    </row>
    <row r="41" spans="1:15" x14ac:dyDescent="0.3">
      <c r="A41" s="4">
        <v>40</v>
      </c>
      <c r="B41" s="4" t="str">
        <f>IF(cw_menu_view!I44="","",cw_menu_view!I44)</f>
        <v/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2" t="str">
        <f t="shared" si="0"/>
        <v/>
      </c>
    </row>
    <row r="42" spans="1:15" x14ac:dyDescent="0.3">
      <c r="A42" s="4">
        <v>41</v>
      </c>
      <c r="B42" s="4" t="str">
        <f>IF(cw_menu_view!I45="","",cw_menu_view!I45)</f>
        <v/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2" t="str">
        <f t="shared" si="0"/>
        <v/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쿼리</vt:lpstr>
      <vt:lpstr>mb_auth_bas</vt:lpstr>
      <vt:lpstr>mb_role_info</vt:lpstr>
      <vt:lpstr>cw_menu_bas</vt:lpstr>
      <vt:lpstr>cw_menu_view</vt:lpstr>
      <vt:lpstr>cw_msg_view</vt:lpstr>
      <vt:lpstr>cw_comn_code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haeng</dc:creator>
  <cp:lastModifiedBy>haeng</cp:lastModifiedBy>
  <dcterms:created xsi:type="dcterms:W3CDTF">2019-11-30T06:08:56Z</dcterms:created>
  <dcterms:modified xsi:type="dcterms:W3CDTF">2019-12-11T16:21:11Z</dcterms:modified>
</cp:coreProperties>
</file>