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8370" windowWidth="20385"/>
  </bookViews>
  <sheets>
    <sheet xmlns:r="http://schemas.openxmlformats.org/officeDocument/2006/relationships" name="LCR" sheetId="1" state="visible" r:id="rId1"/>
  </sheets>
  <definedNames>
    <definedName hidden="1" localSheetId="0" name="Z_8680995D_7598_4316_948F_ECB2C66396AA_.wvu.PrintArea">LCR!$A$1:$E$168</definedName>
    <definedName hidden="1" localSheetId="0" name="Z_8680995D_7598_4316_948F_ECB2C66396AA_.wvu.PrintTitles">LCR!$1:$5</definedName>
    <definedName localSheetId="0" name="_xlnm.Print_Titles">'LCR'!$1:$5</definedName>
    <definedName localSheetId="0" name="_xlnm.Print_Area">'LCR'!$A$1:$E$190</definedName>
  </definedNames>
  <calcPr calcId="144525" fullCalcOnLoad="1"/>
</workbook>
</file>

<file path=xl/sharedStrings.xml><?xml version="1.0" encoding="utf-8"?>
<sst xmlns="http://schemas.openxmlformats.org/spreadsheetml/2006/main" uniqueCount="200">
  <si>
    <t>G25 第I部分 流动性覆盖率</t>
  </si>
  <si>
    <t>填报机构：</t>
  </si>
  <si>
    <t>报表日期： 年月日预测数据</t>
  </si>
  <si>
    <t>货币单位：万元</t>
  </si>
  <si>
    <t>第I部分：流动性覆盖率</t>
  </si>
  <si>
    <t>序号</t>
  </si>
  <si>
    <t>项目</t>
  </si>
  <si>
    <t>A</t>
  </si>
  <si>
    <t>B</t>
  </si>
  <si>
    <t>C</t>
  </si>
  <si>
    <t>金额</t>
  </si>
  <si>
    <t>折算率</t>
  </si>
  <si>
    <t>折算后
金额</t>
  </si>
  <si>
    <t>Ⅰ.基础数据</t>
  </si>
  <si>
    <t>1.合格优质流动性资产</t>
  </si>
  <si>
    <t xml:space="preserve">  1.1一级资产</t>
  </si>
  <si>
    <t xml:space="preserve">    1.1.1现金</t>
  </si>
  <si>
    <t xml:space="preserve">    1.1.2压力条件下可动用的央行准备金</t>
  </si>
  <si>
    <t xml:space="preserve">    1.1.3风险权重为零的证券</t>
  </si>
  <si>
    <t xml:space="preserve">   1.1.3.1主权国家发行的</t>
  </si>
  <si>
    <t xml:space="preserve">   1.1.3.2主权国家担保的</t>
  </si>
  <si>
    <t xml:space="preserve">   1.1.3.3央行发行或担保的</t>
  </si>
  <si>
    <t xml:space="preserve">   1.1.3.4其他机构发行或担保的</t>
  </si>
  <si>
    <t xml:space="preserve">    1.1.4 母国或流动性风险所在国权重不为0%时，上述国家主权或央行发行的本币债券</t>
  </si>
  <si>
    <t xml:space="preserve">    1.1.5 母国或流动性风险所在国权重不为0%时，上述国家主权或央行发行的外币债券</t>
  </si>
  <si>
    <t xml:space="preserve">  1.2二级资产 </t>
  </si>
  <si>
    <t xml:space="preserve">    1.2.1 2A资产_公司债券</t>
  </si>
  <si>
    <t xml:space="preserve">    1.2.2 2A资产_担保债券</t>
  </si>
  <si>
    <t xml:space="preserve">    1.2.3 2A资产_风险权重为20%的证券</t>
  </si>
  <si>
    <t xml:space="preserve">   1.2.3.1主权国家发行的</t>
  </si>
  <si>
    <t xml:space="preserve">   1.2.3.2主权国家担保的</t>
  </si>
  <si>
    <t xml:space="preserve">   1.2.3.3央行发行或担保的</t>
  </si>
  <si>
    <t xml:space="preserve">   1.2.3.4公共部门实体发行或担保的</t>
  </si>
  <si>
    <t xml:space="preserve">   1.2.3.5其他机构发行或担保的</t>
  </si>
  <si>
    <t xml:space="preserve">    1.2.4 2B资产_公司债券</t>
  </si>
  <si>
    <t>2.净现金流出</t>
  </si>
  <si>
    <t xml:space="preserve">  2.1 现金流出</t>
  </si>
  <si>
    <t xml:space="preserve">    2.1.1零售存款的现金流出</t>
  </si>
  <si>
    <t xml:space="preserve">   2.1.1.1稳定存款（满足有效存款保险附加标准）</t>
  </si>
  <si>
    <t xml:space="preserve">   2.1.1.2稳定存款（不满足有效存款保险附加标准）</t>
  </si>
  <si>
    <t xml:space="preserve">   2.1.1.3欠稳定存款（有存款保险）</t>
  </si>
  <si>
    <t xml:space="preserve">   2.1.1.4欠稳定存款（无存款保险）</t>
  </si>
  <si>
    <t xml:space="preserve">    2.1.2无担保批发现金流出</t>
  </si>
  <si>
    <t xml:space="preserve">   2.1.2.1小企业</t>
  </si>
  <si>
    <t xml:space="preserve">  2.1.2.1.1稳定存款（满足有效存款保险附加标准）</t>
  </si>
  <si>
    <t xml:space="preserve">  2.1.2.1.2稳定存款（不满足有效存款保险附加标准）</t>
  </si>
  <si>
    <t xml:space="preserve">  2.1.2.1.3欠稳定存款（有存款保险）</t>
  </si>
  <si>
    <t xml:space="preserve">  2.1.2.1.4欠稳定存款（无存款保险）</t>
  </si>
  <si>
    <t xml:space="preserve">   2.1.2.2大中型企业</t>
  </si>
  <si>
    <t xml:space="preserve">  2.1.2.2.1有业务关系且有存款保险（满足有效存款保险附加标准）</t>
  </si>
  <si>
    <t xml:space="preserve">  2.1.2.2.2有业务关系且有存款保险（不满足有效存款保险附加标准）</t>
  </si>
  <si>
    <t xml:space="preserve">  2.1.2.2.3有业务关系且无存款保险</t>
  </si>
  <si>
    <t xml:space="preserve">  2.1.2.2.4无业务关系且有存款保险</t>
  </si>
  <si>
    <t xml:space="preserve">  2.1.2.2.5无业务关系且无存款保险</t>
  </si>
  <si>
    <t xml:space="preserve">   2.1.2.3主权国家、央行、公共部门实体和多边开发银行</t>
  </si>
  <si>
    <t xml:space="preserve">  2.1.2.3.1有业务关系且有存款保险（满足有效存款保险附加标准）</t>
  </si>
  <si>
    <t xml:space="preserve">  2.1.2.3.2有业务关系且有存款保险（不满足有效存款保险附加标准）</t>
  </si>
  <si>
    <t xml:space="preserve">  2.1.2.3.3有业务关系且无存款保险</t>
  </si>
  <si>
    <t xml:space="preserve">  2.1.2.3.4无业务关系且有存款保险</t>
  </si>
  <si>
    <t xml:space="preserve">  2.1.2.3.5无业务关系且无存款保险</t>
  </si>
  <si>
    <t xml:space="preserve">   2.1.2.4金融机构</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</si>
  <si>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</si>
  <si>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</si>
  <si>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</si>
  <si>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</si>
  <si>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</si>
  <si>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</si>
  <si>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2.1.2.4.7无托管、清算及现金管理目的，合作银行网络中其他银行的存款</t>
  </si>
  <si>
    <t xml:space="preserve">  2.1.2.4.8无业务关系的金融机构存款</t>
  </si>
  <si>
    <t xml:space="preserve">   2.1.2.5未包含在以上无担保批发现金流出分类的其他类别</t>
  </si>
  <si>
    <t xml:space="preserve">   2.1.2.6填报机构发行的30天内到期债务</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</si>
  <si>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</si>
  <si>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</si>
  <si>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</si>
  <si>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</si>
  <si>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</si>
  <si>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</si>
  <si>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</si>
  <si>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 xml:space="preserve">     2.1.3.2.1 押品市场价值</t>
  </si>
  <si>
    <t xml:space="preserve">       2.1.3.3由2A级资产担保的融资交易（与央行以外其他交易对手）</t>
  </si>
  <si>
    <t xml:space="preserve">     2.1.3.3.1押品市场价值</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</si>
  <si>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</si>
  <si>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</si>
  <si>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</si>
  <si>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</si>
  <si>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</si>
  <si>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</si>
  <si>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 xml:space="preserve">     2.1.3.5.1交易对手为本国主权、多边开发银行、公共部门实体</t>
  </si>
  <si>
    <t xml:space="preserve">     2.1.3.5.2其他交易对手</t>
  </si>
  <si>
    <t xml:space="preserve">    2.1.4其他项目 </t>
  </si>
  <si>
    <t xml:space="preserve">       2.1.4.1衍生产品交易的净现金流出</t>
  </si>
  <si>
    <t xml:space="preserve">       2.1.4.2融资交易、衍生产品等合约中包含降级触发条款导致的流动性补充需求</t>
  </si>
  <si>
    <t xml:space="preserve">       2.1.4.3衍生产品及其他交易中非一级资产押品估值变化导致的流动性补充需求</t>
  </si>
  <si>
    <t xml:space="preserve">       2.1.4.4衍生产品及其他交易市值变动导致的流动性补充需求</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</si>
  <si>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</si>
  <si>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</si>
  <si>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</si>
  <si>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</si>
  <si>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 xml:space="preserve">       2.1.4.9资产支持商业票据、管道工具、证券投资载体和类似融资工具</t>
  </si>
  <si>
    <t xml:space="preserve">     2.1.4.9.1 30天内到期债务</t>
  </si>
  <si>
    <t xml:space="preserve">     2.1.4.9.2 30天以上或无到期日但均内含期权的债务</t>
  </si>
  <si>
    <t xml:space="preserve">       2.1.4.10未提取的不可无条件撤销的信用便利和流动性便利</t>
  </si>
  <si>
    <t xml:space="preserve">     2.1.4.10.1零售客户和小企业</t>
  </si>
  <si>
    <t xml:space="preserve">     2.1.4.10.2大中型企业</t>
  </si>
  <si>
    <t xml:space="preserve">    2.1.4.10.2.1信用便利</t>
  </si>
  <si>
    <t xml:space="preserve">    2.1.4.10.2.2流动性便利</t>
  </si>
  <si>
    <t xml:space="preserve">     2.1.4.10.3主权国家、央行、公共部门实体和多边开发银行</t>
  </si>
  <si>
    <t xml:space="preserve">    2.1.4.10.3.1信用便利</t>
  </si>
  <si>
    <t xml:space="preserve">    2.1.4.10.3.2流动性便利</t>
  </si>
  <si>
    <t xml:space="preserve">     2.1.4.10.4银行</t>
  </si>
  <si>
    <t xml:space="preserve">    2.1.4.10.4.1信用便利</t>
  </si>
  <si>
    <t xml:space="preserve">    2.1.4.10.4.2流动性便利</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</si>
  <si>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</si>
  <si>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</si>
  <si>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</si>
  <si>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</si>
  <si>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</si>
  <si>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</si>
  <si>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</si>
  <si>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</si>
  <si>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</si>
  <si>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 xml:space="preserve">    2.1.5其他或有融资义务</t>
  </si>
  <si>
    <t xml:space="preserve">       2.1.5.1无条件可撤销的信用及流动性便利</t>
  </si>
  <si>
    <t xml:space="preserve">       2.1.5.2保函</t>
  </si>
  <si>
    <t xml:space="preserve">       2.1.5.3信用证</t>
  </si>
  <si>
    <t xml:space="preserve">       2.1.5.4其他贸易融资工具</t>
  </si>
  <si>
    <t xml:space="preserve">       2.1.5.5非契约性义务</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</si>
  <si>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</si>
  <si>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</si>
  <si>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</si>
  <si>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</si>
  <si>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</si>
  <si>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</si>
  <si>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</si>
  <si>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</si>
  <si>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</si>
  <si>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</si>
  <si>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</si>
  <si>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</si>
  <si>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</si>
  <si>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</si>
  <si>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</si>
  <si>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 xml:space="preserve">       2.2.1.2押品未用于再抵押（质押式）</t>
  </si>
  <si>
    <t xml:space="preserve">       2.2.1.3押品用于再抵押</t>
  </si>
  <si>
    <t xml:space="preserve">    2.2.2完全正常履约的协议性现金流入</t>
  </si>
  <si>
    <t xml:space="preserve">       2.2.2.1零售客户</t>
  </si>
  <si>
    <t xml:space="preserve">       2.2.2.2小企业</t>
  </si>
  <si>
    <t xml:space="preserve">       2.2.2.3大中型企业</t>
  </si>
  <si>
    <t xml:space="preserve">       2.2.2.4主权实体、多边开发银行和公共部门</t>
  </si>
  <si>
    <t xml:space="preserve">       2.2.2.5中央银行</t>
  </si>
  <si>
    <t xml:space="preserve">       2.2.2.6金融机构</t>
  </si>
  <si>
    <t xml:space="preserve">     2.2.2.6.1有业务关系的款项</t>
  </si>
  <si>
    <t xml:space="preserve">     2.2.2.6.2无业务关系，存放在合作网络中央机构的款项</t>
  </si>
  <si>
    <t xml:space="preserve">     2.2.2.6.3其他借款和现金流入</t>
  </si>
  <si>
    <t xml:space="preserve">       2.2.2.7 到期证券投资</t>
  </si>
  <si>
    <t xml:space="preserve">    2.2.3其他现金流入</t>
  </si>
  <si>
    <t xml:space="preserve">       2.2.3.1衍生产品交易的净现金流入</t>
  </si>
  <si>
    <t xml:space="preserve">       2.2.3.2其他现金流入</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</si>
  <si>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</si>
  <si>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</si>
  <si>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</si>
  <si>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</si>
  <si>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</si>
  <si>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</si>
  <si>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</si>
  <si>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</si>
  <si>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</si>
  <si>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</si>
  <si>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</si>
  <si>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</si>
  <si>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</si>
  <si>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</si>
  <si>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</si>
  <si>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</si>
  <si>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</si>
  <si>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</si>
  <si>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</si>
  <si>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</si>
  <si>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</si>
  <si>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</si>
  <si>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</si>
  <si>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</si>
  <si>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</si>
  <si>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</si>
  <si>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</si>
  <si>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</si>
  <si>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</si>
  <si>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</si>
  <si>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</si>
  <si>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</si>
  <si>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</si>
  <si>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</si>
  <si>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</si>
  <si>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</si>
  <si>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填表人：沈玉婷</t>
  </si>
  <si>
    <t>复核人：赵志宏</t>
  </si>
  <si>
    <t>负责人：夏海林</t>
  </si>
  <si>
    <t>版本号:1410</t>
  </si>
  <si>
    <t>蓝色底为含公式区域</t>
  </si>
  <si>
    <t>无数据部分</t>
  </si>
</sst>
</file>

<file path=xl/styles.xml><?xml version="1.0" encoding="utf-8"?>
<styleSheet xmlns="http://schemas.openxmlformats.org/spreadsheetml/2006/main">
  <numFmts count="18">
    <numFmt formatCode="#,##0.00_);[Red]\(#,##0.00\)" numFmtId="164"/>
    <numFmt formatCode="0.0%" numFmtId="165"/>
    <numFmt formatCode="0_);[Red]\(0\)" numFmtId="166"/>
    <numFmt formatCode="0.00_);[Red]\(0.00\)" numFmtId="167"/>
    <numFmt formatCode="&quot;￥&quot;#,##0_);[Red]\(&quot;￥&quot;#,##0\)" numFmtId="168"/>
    <numFmt formatCode="_ &quot;￥&quot;* #,##0_ ;_ &quot;￥&quot;* \-#,##0_ ;_ &quot;￥&quot;* &quot;-&quot;_ ;_ @_ " numFmtId="169"/>
    <numFmt formatCode="_ &quot;￥&quot;* #,##0.00_ ;_ &quot;￥&quot;* \-#,##0.00_ ;_ &quot;￥&quot;* &quot;-&quot;??_ ;_ @_ " numFmtId="170"/>
    <numFmt formatCode="_ * #,##0_ ;_ * \-#,##0_ ;_ * &quot;-&quot;_ ;_ @_ " numFmtId="171"/>
    <numFmt formatCode="_ * #,##0.00_ ;_ * \-#,##0.00_ ;_ * &quot;-&quot;??_ ;_ @_ " numFmtId="172"/>
    <numFmt formatCode="0.0000" numFmtId="173"/>
    <numFmt formatCode="0.0" numFmtId="174"/>
    <numFmt formatCode="0.0000%" numFmtId="175"/>
    <numFmt formatCode="yyyy/mm/dd;@" numFmtId="176"/>
    <numFmt formatCode="&quot;Yes&quot;;[Red]&quot;No&quot;" numFmtId="177"/>
    <numFmt formatCode="0.00000" numFmtId="178"/>
    <numFmt formatCode="[&gt;0]General" numFmtId="179"/>
    <numFmt formatCode="_-* #,##0_-;\-* #,##0_-;_-* &quot;-&quot;_-;_-@_-" numFmtId="180"/>
    <numFmt formatCode="_-* #,##0.00_-;\-* #,##0.00_-;_-* &quot;-&quot;??_-;_-@_-" numFmtId="181"/>
  </numFmts>
  <fonts count="47">
    <font>
      <name val="宋体"/>
      <charset val="134"/>
      <color indexed="8"/>
      <sz val="11"/>
    </font>
    <font>
      <name val="Times New Roman"/>
      <charset val="0"/>
      <sz val="10"/>
    </font>
    <font>
      <name val="Times New Roman"/>
      <charset val="0"/>
      <color indexed="10"/>
      <sz val="10"/>
    </font>
    <font>
      <name val="宋体"/>
      <charset val="134"/>
      <b val="1"/>
      <sz val="16"/>
    </font>
    <font>
      <name val="宋体"/>
      <charset val="134"/>
      <sz val="12"/>
    </font>
    <font>
      <name val="仿宋_GB2312"/>
      <charset val="134"/>
      <sz val="10"/>
    </font>
    <font>
      <name val="宋体"/>
      <charset val="134"/>
      <sz val="10"/>
    </font>
    <font>
      <name val="宋体"/>
      <charset val="134"/>
      <b val="1"/>
      <sz val="10"/>
    </font>
    <font>
      <name val="Times New Roman"/>
      <charset val="0"/>
      <b val="1"/>
      <sz val="10"/>
    </font>
    <font>
      <name val="Times New Roman"/>
      <charset val="0"/>
      <color rgb="FFFF0000"/>
      <sz val="10"/>
    </font>
    <font>
      <name val="Times New Roman"/>
      <charset val="0"/>
      <color theme="1"/>
      <sz val="10"/>
    </font>
    <font>
      <name val="华文细黑"/>
      <charset val="134"/>
      <b val="1"/>
      <sz val="14"/>
    </font>
    <font>
      <name val="Arial"/>
      <charset val="0"/>
      <sz val="12"/>
    </font>
    <font>
      <name val="华文细黑"/>
      <charset val="134"/>
      <sz val="14"/>
    </font>
    <font>
      <name val="Arial"/>
      <charset val="0"/>
      <b val="1"/>
      <sz val="12"/>
    </font>
    <font>
      <name val="仿宋_GB2312"/>
      <charset val="134"/>
      <color indexed="8"/>
      <sz val="10"/>
    </font>
    <font>
      <name val="宋体"/>
      <charset val="134"/>
      <color indexed="8"/>
      <sz val="10"/>
    </font>
    <font>
      <name val="宋体"/>
      <charset val="134"/>
      <color indexed="17"/>
      <sz val="11"/>
    </font>
    <font>
      <name val="宋体"/>
      <charset val="134"/>
      <b val="1"/>
      <color indexed="52"/>
      <sz val="11"/>
    </font>
    <font>
      <name val="Calibri"/>
      <charset val="0"/>
      <color indexed="8"/>
      <sz val="11"/>
    </font>
    <font>
      <name val="宋体"/>
      <charset val="134"/>
      <color indexed="12"/>
      <sz val="12"/>
      <u val="single"/>
    </font>
    <font>
      <name val="宋体"/>
      <charset val="134"/>
      <b val="1"/>
      <color indexed="8"/>
      <sz val="11"/>
    </font>
    <font>
      <name val="宋体"/>
      <charset val="134"/>
      <color indexed="9"/>
      <sz val="11"/>
    </font>
    <font>
      <name val="宋体"/>
      <charset val="134"/>
      <b val="1"/>
      <color indexed="56"/>
      <sz val="11"/>
    </font>
    <font>
      <name val="宋体"/>
      <charset val="134"/>
      <b val="1"/>
      <color indexed="56"/>
      <sz val="18"/>
    </font>
    <font>
      <name val="宋体"/>
      <charset val="134"/>
      <color indexed="52"/>
      <sz val="11"/>
    </font>
    <font>
      <name val="Arial"/>
      <charset val="0"/>
      <b val="1"/>
      <sz val="20"/>
    </font>
    <font>
      <name val="宋体"/>
      <charset val="134"/>
      <b val="1"/>
      <color indexed="56"/>
      <sz val="15"/>
    </font>
    <font>
      <name val="宋体"/>
      <charset val="134"/>
      <b val="1"/>
      <color indexed="63"/>
      <sz val="11"/>
    </font>
    <font>
      <name val="Arial"/>
      <charset val="0"/>
      <sz val="10"/>
    </font>
    <font>
      <name val="宋体"/>
      <charset val="134"/>
      <color indexed="60"/>
      <sz val="11"/>
    </font>
    <font>
      <name val="宋体"/>
      <charset val="134"/>
      <color indexed="62"/>
      <sz val="11"/>
    </font>
    <font>
      <name val="宋体"/>
      <charset val="134"/>
      <color indexed="10"/>
      <sz val="11"/>
    </font>
    <font>
      <name val="Calibri"/>
      <charset val="0"/>
      <b val="1"/>
      <color indexed="56"/>
      <sz val="11"/>
    </font>
    <font>
      <name val="宋体"/>
      <charset val="134"/>
      <b val="1"/>
      <color indexed="56"/>
      <sz val="13"/>
    </font>
    <font>
      <name val="宋体"/>
      <charset val="134"/>
      <b val="1"/>
      <color indexed="9"/>
      <sz val="11"/>
    </font>
    <font>
      <name val="宋体"/>
      <charset val="134"/>
      <color indexed="20"/>
      <sz val="12"/>
      <u val="single"/>
    </font>
    <font>
      <name val="宋体"/>
      <charset val="134"/>
      <i val="1"/>
      <color indexed="23"/>
      <sz val="11"/>
    </font>
    <font>
      <name val="宋体"/>
      <charset val="134"/>
      <color indexed="20"/>
      <sz val="11"/>
    </font>
    <font>
      <name val="Calibri"/>
      <charset val="0"/>
      <color indexed="9"/>
      <sz val="11"/>
    </font>
    <font>
      <name val="Times New Roman"/>
      <charset val="0"/>
      <sz val="12"/>
    </font>
    <font>
      <name val="Arial"/>
      <charset val="0"/>
      <color indexed="10"/>
      <sz val="10"/>
    </font>
    <font>
      <name val="Arial"/>
      <charset val="0"/>
      <b val="1"/>
      <sz val="10"/>
    </font>
    <font>
      <name val="Calibri"/>
      <charset val="0"/>
      <color indexed="10"/>
      <sz val="11"/>
    </font>
    <font>
      <name val="宋体"/>
      <charset val="0"/>
      <b val="1"/>
      <sz val="10"/>
    </font>
    <font>
      <name val="宋体"/>
      <charset val="0"/>
      <sz val="10"/>
    </font>
    <font>
      <name val="宋体"/>
      <charset val="0"/>
      <color rgb="FFFF0000"/>
      <sz val="10"/>
    </font>
  </fonts>
  <fills count="37">
    <fill>
      <patternFill/>
    </fill>
    <fill>
      <patternFill patternType="gray125"/>
    </fill>
    <fill>
      <patternFill patternType="solid">
        <fgColor indexed="22"/>
        <bgColor indexed="64"/>
      </patternFill>
    </fill>
    <fill>
      <patternFill patternType="solid">
        <fgColor indexed="44"/>
        <bgColor indexed="44"/>
      </patternFill>
    </fill>
    <fill>
      <patternFill patternType="solid">
        <fgColor indexed="44"/>
        <bgColor indexed="64"/>
      </patternFill>
    </fill>
    <fill>
      <patternFill patternType="solid">
        <fgColor rgb="FFFFFF00"/>
        <bgColor indexed="64"/>
      </patternFill>
    </fill>
    <fill>
      <patternFill patternType="solid">
        <fgColor theme="6" tint="0.399975585192419"/>
        <bgColor indexed="64"/>
      </patternFill>
    </fill>
    <fill>
      <patternFill patternType="solid">
        <fgColor rgb="FFFFC000"/>
        <bgColor indexed="64"/>
      </patternFill>
    </fill>
    <fill>
      <patternFill patternType="solid">
        <fgColor indexed="42"/>
        <bgColor indexed="64"/>
      </patternFill>
    </fill>
    <fill>
      <patternFill patternType="solid">
        <fgColor indexed="55"/>
        <bgColor indexed="64"/>
      </patternFill>
    </fill>
    <fill>
      <patternFill patternType="solid">
        <fgColor indexed="11"/>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indexed="10"/>
        <bgColor indexed="64"/>
      </patternFill>
    </fill>
    <fill>
      <patternFill patternType="solid">
        <fgColor indexed="36"/>
        <bgColor indexed="64"/>
      </patternFill>
    </fill>
    <fill>
      <patternFill patternType="solid">
        <fgColor indexed="30"/>
        <bgColor indexed="64"/>
      </patternFill>
    </fill>
    <fill>
      <patternFill patternType="solid">
        <fgColor indexed="62"/>
        <bgColor indexed="64"/>
      </patternFill>
    </fill>
    <fill>
      <patternFill patternType="solid">
        <fgColor indexed="9"/>
        <bgColor indexed="64"/>
      </patternFill>
    </fill>
    <fill>
      <patternFill patternType="solid">
        <fgColor indexed="27"/>
        <bgColor indexed="64"/>
      </patternFill>
    </fill>
    <fill>
      <patternFill patternType="solid">
        <fgColor indexed="47"/>
        <bgColor indexed="64"/>
      </patternFill>
    </fill>
    <fill>
      <patternFill patternType="solid">
        <fgColor indexed="26"/>
        <bgColor indexed="64"/>
      </patternFill>
    </fill>
    <fill>
      <patternFill patternType="solid">
        <fgColor indexed="57"/>
        <bgColor indexed="64"/>
      </patternFill>
    </fill>
    <fill>
      <patternFill patternType="solid">
        <fgColor indexed="53"/>
        <bgColor indexed="64"/>
      </patternFill>
    </fill>
    <fill>
      <patternFill patternType="solid">
        <fgColor indexed="49"/>
        <bgColor indexed="64"/>
      </patternFill>
    </fill>
    <fill>
      <patternFill patternType="solid">
        <fgColor indexed="43"/>
        <bgColor indexed="64"/>
      </patternFill>
    </fill>
    <fill>
      <patternFill patternType="solid">
        <fgColor indexed="29"/>
        <bgColor indexed="64"/>
      </patternFill>
    </fill>
    <fill>
      <patternFill patternType="solid">
        <fgColor indexed="52"/>
        <bgColor indexed="64"/>
      </patternFill>
    </fill>
    <fill>
      <patternFill patternType="solid">
        <fgColor indexed="45"/>
        <bgColor indexed="64"/>
      </patternFill>
    </fill>
    <fill>
      <patternFill patternType="solid">
        <fgColor indexed="13"/>
        <bgColor indexed="64"/>
      </patternFill>
    </fill>
    <fill>
      <patternFill patternType="solid">
        <fgColor indexed="13"/>
        <bgColor indexed="45"/>
      </patternFill>
    </fill>
    <fill>
      <patternFill patternType="mediumGray">
        <fgColor indexed="45"/>
        <bgColor indexed="9"/>
      </patternFill>
    </fill>
    <fill>
      <patternFill patternType="solid">
        <fgColor indexed="32"/>
        <bgColor indexed="64"/>
      </patternFill>
    </fill>
    <fill>
      <patternFill patternType="lightGray">
        <fgColor indexed="45"/>
        <bgColor indexed="9"/>
      </patternFill>
    </fill>
    <fill>
      <patternFill patternType="solid">
        <fgColor indexed="45"/>
        <bgColor indexed="45"/>
      </patternFill>
    </fill>
    <fill>
      <patternFill patternType="solid">
        <fgColor indexed="23"/>
        <bgColor indexed="64"/>
      </patternFill>
    </fill>
    <fill>
      <patternFill patternType="solid">
        <fgColor indexed="35"/>
        <bgColor indexed="64"/>
      </patternFill>
    </fill>
  </fills>
  <borders count="39">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54">
    <xf applyAlignment="1" borderId="0" fillId="0" fontId="0" numFmtId="0">
      <alignment vertical="center"/>
    </xf>
    <xf applyAlignment="1" borderId="0" fillId="0" fontId="0" numFmtId="169">
      <alignment vertical="center"/>
    </xf>
    <xf applyAlignment="1" borderId="0" fillId="8" fontId="0" numFmtId="0">
      <alignment vertical="center"/>
    </xf>
    <xf applyAlignment="1" borderId="26" fillId="20" fontId="31" numFmtId="0">
      <alignment vertical="center"/>
    </xf>
    <xf applyAlignment="1" borderId="0" fillId="0" fontId="0" numFmtId="170">
      <alignment vertical="center"/>
    </xf>
    <xf applyAlignment="1" borderId="0" fillId="0" fontId="0" numFmtId="171">
      <alignment vertical="center"/>
    </xf>
    <xf applyAlignment="1" applyProtection="1" borderId="0" fillId="0" fontId="20" numFmtId="0">
      <alignment vertical="top"/>
      <protection hidden="0" locked="0"/>
    </xf>
    <xf applyAlignment="1" borderId="0" fillId="13" fontId="19" numFmtId="0">
      <alignment vertical="center"/>
    </xf>
    <xf applyAlignment="1" borderId="0" fillId="10" fontId="0" numFmtId="0">
      <alignment vertical="center"/>
    </xf>
    <xf applyAlignment="1" borderId="0" fillId="28" fontId="38" numFmtId="0">
      <alignment vertical="center"/>
    </xf>
    <xf applyAlignment="1" borderId="0" fillId="0" fontId="0" numFmtId="172">
      <alignment vertical="center"/>
    </xf>
    <xf applyAlignment="1" borderId="0" fillId="10" fontId="22" numFmtId="0">
      <alignment vertical="center"/>
    </xf>
    <xf applyAlignment="1" applyProtection="1" borderId="0" fillId="0" fontId="20" numFmtId="0">
      <alignment vertical="top"/>
      <protection hidden="0" locked="0"/>
    </xf>
    <xf applyAlignment="1" borderId="0" fillId="0" fontId="0" numFmtId="0">
      <alignment vertical="center"/>
    </xf>
    <xf applyAlignment="1" applyProtection="1" borderId="0" fillId="0" fontId="36" numFmtId="0">
      <alignment vertical="top"/>
      <protection hidden="0" locked="0"/>
    </xf>
    <xf applyAlignment="1" borderId="0" fillId="25" fontId="19" numFmtId="0">
      <alignment vertical="center"/>
    </xf>
    <xf applyAlignment="1" borderId="32" fillId="21" fontId="0" numFmtId="0">
      <alignment vertical="center"/>
    </xf>
    <xf applyAlignment="1" applyProtection="1" borderId="35" fillId="29" fontId="29" numFmtId="0">
      <alignment horizontal="right"/>
      <protection hidden="0" locked="0"/>
    </xf>
    <xf applyAlignment="1" borderId="0" fillId="26" fontId="22" numFmtId="0">
      <alignment vertical="center"/>
    </xf>
    <xf applyAlignment="1" borderId="0" fillId="0" fontId="23" numFmtId="0">
      <alignment vertical="center"/>
    </xf>
    <xf applyAlignment="1" borderId="0" fillId="0" fontId="32" numFmtId="0">
      <alignment vertical="center"/>
    </xf>
    <xf applyAlignment="1" borderId="0" fillId="0" fontId="24" numFmtId="0">
      <alignment vertical="center"/>
    </xf>
    <xf applyAlignment="1" borderId="0" fillId="0" fontId="37" numFmtId="0">
      <alignment vertical="center"/>
    </xf>
    <xf applyAlignment="1" borderId="30" fillId="0" fontId="27" numFmtId="0">
      <alignment vertical="center"/>
    </xf>
    <xf applyAlignment="1" borderId="18" fillId="20" fontId="29" numFmtId="0">
      <alignment horizontal="right"/>
    </xf>
    <xf applyAlignment="1" borderId="33" fillId="0" fontId="34" numFmtId="0">
      <alignment vertical="center"/>
    </xf>
    <xf applyAlignment="1" borderId="0" fillId="16" fontId="22" numFmtId="0">
      <alignment vertical="center"/>
    </xf>
    <xf applyAlignment="1" borderId="28" fillId="0" fontId="23" numFmtId="0">
      <alignment vertical="center"/>
    </xf>
    <xf applyAlignment="1" borderId="0" fillId="15" fontId="22" numFmtId="0">
      <alignment vertical="center"/>
    </xf>
    <xf applyAlignment="1" borderId="31" fillId="2" fontId="28" numFmtId="0">
      <alignment vertical="center"/>
    </xf>
    <xf applyAlignment="1" borderId="26" fillId="2" fontId="18" numFmtId="0">
      <alignment vertical="center"/>
    </xf>
    <xf borderId="0" fillId="18" fontId="26" numFmtId="0"/>
    <xf applyAlignment="1" borderId="34" fillId="9" fontId="35" numFmtId="0">
      <alignment vertical="center"/>
    </xf>
    <xf applyAlignment="1" borderId="0" fillId="20" fontId="0" numFmtId="0">
      <alignment vertical="center"/>
    </xf>
    <xf applyAlignment="1" borderId="0" fillId="14" fontId="22" numFmtId="0">
      <alignment vertical="center"/>
    </xf>
    <xf applyAlignment="1" borderId="29" fillId="0" fontId="25" numFmtId="0">
      <alignment vertical="center"/>
    </xf>
    <xf applyAlignment="1" borderId="27" fillId="0" fontId="21" numFmtId="0">
      <alignment vertical="center"/>
    </xf>
    <xf applyAlignment="1" borderId="0" fillId="8" fontId="17" numFmtId="0">
      <alignment vertical="center"/>
    </xf>
    <xf applyAlignment="1" borderId="0" fillId="8" fontId="17" numFmtId="0">
      <alignment vertical="center"/>
    </xf>
    <xf applyAlignment="1" borderId="0" fillId="25" fontId="30" numFmtId="0">
      <alignment vertical="center"/>
    </xf>
    <xf borderId="28" fillId="0" fontId="33" numFmtId="0"/>
    <xf applyAlignment="1" borderId="0" fillId="19" fontId="0" numFmtId="0">
      <alignment vertical="center"/>
    </xf>
    <xf borderId="18" fillId="30" fontId="29" numFmtId="173"/>
    <xf applyAlignment="1" borderId="0" fillId="17" fontId="22" numFmtId="0">
      <alignment vertical="center"/>
    </xf>
    <xf applyAlignment="1" borderId="0" fillId="12" fontId="0" numFmtId="0">
      <alignment vertical="center"/>
    </xf>
    <xf applyAlignment="1" borderId="0" fillId="26" fontId="19" numFmtId="0">
      <alignment vertical="center"/>
    </xf>
    <xf applyAlignment="1" borderId="0" fillId="4" fontId="0" numFmtId="0">
      <alignment vertical="center"/>
    </xf>
    <xf applyAlignment="1" borderId="18" fillId="18" fontId="29" numFmtId="0">
      <alignment horizontal="right"/>
    </xf>
    <xf applyAlignment="1" borderId="0" fillId="28" fontId="0" numFmtId="0">
      <alignment vertical="center"/>
    </xf>
    <xf applyAlignment="1" applyProtection="1" borderId="18" fillId="8" fontId="29" numFmtId="0">
      <alignment horizontal="right"/>
      <protection hidden="0" locked="0"/>
    </xf>
    <xf applyAlignment="1" borderId="0" fillId="25" fontId="19" numFmtId="0">
      <alignment vertical="center"/>
    </xf>
    <xf applyAlignment="1" borderId="0" fillId="26" fontId="0" numFmtId="0">
      <alignment vertical="center"/>
    </xf>
    <xf applyAlignment="1" borderId="0" fillId="22" fontId="22" numFmtId="0">
      <alignment vertical="center"/>
    </xf>
    <xf applyAlignment="1" borderId="18" fillId="31" fontId="29" numFmtId="0">
      <alignment horizontal="center" wrapText="1"/>
    </xf>
    <xf applyAlignment="1" borderId="0" fillId="0" fontId="29" numFmtId="0">
      <alignment vertical="center"/>
    </xf>
    <xf applyAlignment="1" borderId="0" fillId="15" fontId="22" numFmtId="0">
      <alignment vertical="center"/>
    </xf>
    <xf applyAlignment="1" borderId="0" fillId="13" fontId="0" numFmtId="0">
      <alignment vertical="center"/>
    </xf>
    <xf applyAlignment="1" borderId="0" fillId="13" fontId="0" numFmtId="0">
      <alignment vertical="center"/>
    </xf>
    <xf applyAlignment="1" borderId="0" fillId="24" fontId="22" numFmtId="0">
      <alignment vertical="center"/>
    </xf>
    <xf applyAlignment="1" borderId="18" fillId="28" fontId="29" numFmtId="0">
      <alignment horizontal="right"/>
    </xf>
    <xf applyAlignment="1" borderId="0" fillId="4" fontId="0" numFmtId="0">
      <alignment vertical="center"/>
    </xf>
    <xf applyAlignment="1" borderId="0" fillId="24" fontId="22" numFmtId="0">
      <alignment vertical="center"/>
    </xf>
    <xf applyAlignment="1" borderId="0" fillId="23" fontId="22" numFmtId="0">
      <alignment vertical="center"/>
    </xf>
    <xf applyAlignment="1" borderId="0" fillId="11" fontId="0" numFmtId="0">
      <alignment vertical="center"/>
    </xf>
    <xf applyAlignment="1" borderId="0" fillId="27" fontId="22" numFmtId="0">
      <alignment vertical="center"/>
    </xf>
    <xf borderId="0" fillId="0" fontId="29" numFmtId="0"/>
    <xf applyAlignment="1" borderId="0" fillId="24" fontId="39" numFmtId="0">
      <alignment vertical="center"/>
    </xf>
    <xf applyAlignment="1" borderId="0" fillId="19" fontId="19" numFmtId="0">
      <alignment vertical="center"/>
    </xf>
    <xf applyAlignment="1" borderId="0" fillId="26" fontId="39" numFmtId="0">
      <alignment vertical="center"/>
    </xf>
    <xf applyAlignment="1" borderId="0" fillId="25" fontId="19" numFmtId="0">
      <alignment vertical="center"/>
    </xf>
    <xf applyAlignment="1" borderId="0" fillId="13" fontId="19" numFmtId="0">
      <alignment vertical="center"/>
    </xf>
    <xf applyAlignment="1" applyProtection="1" borderId="18" fillId="19" fontId="29" numFmtId="0">
      <alignment horizontal="right" vertical="center"/>
      <protection hidden="0" locked="0"/>
    </xf>
    <xf applyAlignment="1" borderId="38" fillId="20" fontId="29" numFmtId="0">
      <alignment horizontal="left"/>
    </xf>
    <xf applyAlignment="1" borderId="18" fillId="0" fontId="41" numFmtId="0">
      <alignment horizontal="right"/>
    </xf>
    <xf applyAlignment="1" borderId="0" fillId="2" fontId="19" numFmtId="0">
      <alignment vertical="center"/>
    </xf>
    <xf applyAlignment="1" borderId="0" fillId="26" fontId="19" numFmtId="0">
      <alignment vertical="center"/>
    </xf>
    <xf applyAlignment="1" borderId="0" fillId="25" fontId="19" numFmtId="0">
      <alignment vertical="center"/>
    </xf>
    <xf applyAlignment="1" borderId="0" fillId="2" fontId="19" numFmtId="0">
      <alignment vertical="center"/>
    </xf>
    <xf applyAlignment="1" borderId="0" fillId="36" fontId="19" numFmtId="0">
      <alignment vertical="center"/>
    </xf>
    <xf applyAlignment="1" borderId="0" fillId="25" fontId="39" numFmtId="0">
      <alignment vertical="center"/>
    </xf>
    <xf applyAlignment="1" borderId="0" fillId="2" fontId="39" numFmtId="0">
      <alignment vertical="center"/>
    </xf>
    <xf applyAlignment="1" borderId="0" fillId="24" fontId="39" numFmtId="0">
      <alignment vertical="center"/>
    </xf>
    <xf applyAlignment="1" borderId="0" fillId="32" fontId="39" numFmtId="0">
      <alignment vertical="center"/>
    </xf>
    <xf applyAlignment="1" applyProtection="1" borderId="18" fillId="29" fontId="29" numFmtId="174">
      <alignment horizontal="right"/>
      <protection hidden="0" locked="0"/>
    </xf>
    <xf applyAlignment="1" borderId="0" fillId="24" fontId="39" numFmtId="0">
      <alignment vertical="center"/>
    </xf>
    <xf applyAlignment="1" borderId="0" fillId="14" fontId="39" numFmtId="0">
      <alignment vertical="center"/>
    </xf>
    <xf applyAlignment="1" borderId="0" fillId="22" fontId="39" numFmtId="0">
      <alignment vertical="center"/>
    </xf>
    <xf applyAlignment="1" borderId="0" fillId="35" fontId="39" numFmtId="0">
      <alignment vertical="center"/>
    </xf>
    <xf applyAlignment="1" borderId="0" fillId="24" fontId="39" numFmtId="0">
      <alignment vertical="center"/>
    </xf>
    <xf applyAlignment="1" borderId="18" fillId="2" fontId="29" numFmtId="0">
      <alignment horizontal="center"/>
    </xf>
    <xf applyAlignment="1" borderId="0" fillId="32" fontId="39" numFmtId="0">
      <alignment vertical="center"/>
    </xf>
    <xf applyAlignment="1" borderId="18" fillId="18" fontId="29" numFmtId="0">
      <alignment horizontal="center" vertical="center"/>
    </xf>
    <xf applyAlignment="1" applyProtection="1" borderId="0" fillId="0" fontId="36" numFmtId="0">
      <alignment vertical="top"/>
      <protection hidden="0" locked="0"/>
    </xf>
    <xf applyAlignment="1" borderId="36" fillId="0" fontId="26" numFmtId="0">
      <alignment horizontal="left"/>
    </xf>
    <xf applyAlignment="1" borderId="36" fillId="0" fontId="26" numFmtId="0">
      <alignment horizontal="left" vertical="center"/>
    </xf>
    <xf borderId="0" fillId="0" fontId="14" numFmtId="0"/>
    <xf applyAlignment="1" borderId="18" fillId="31" fontId="29" numFmtId="175">
      <alignment horizontal="right"/>
    </xf>
    <xf applyAlignment="1" borderId="0" fillId="0" fontId="14" numFmtId="0">
      <alignment vertical="center"/>
    </xf>
    <xf borderId="0" fillId="0" fontId="33" numFmtId="0"/>
    <xf applyAlignment="1" borderId="38" fillId="18" fontId="42" numFmtId="0">
      <alignment horizontal="center" wrapText="1"/>
    </xf>
    <xf applyAlignment="1" borderId="18" fillId="20" fontId="29" numFmtId="0">
      <alignment horizontal="right"/>
    </xf>
    <xf applyAlignment="1" borderId="18" fillId="20" fontId="29" numFmtId="0">
      <alignment horizontal="right"/>
    </xf>
    <xf applyProtection="1" borderId="18" fillId="29" fontId="29" numFmtId="176">
      <protection hidden="0" locked="0"/>
    </xf>
    <xf applyAlignment="1" applyProtection="1" borderId="18" fillId="29" fontId="29" numFmtId="0">
      <alignment horizontal="right"/>
      <protection hidden="0" locked="0"/>
    </xf>
    <xf applyAlignment="1" applyProtection="1" borderId="18" fillId="29" fontId="29" numFmtId="0">
      <alignment horizontal="right"/>
      <protection hidden="0" locked="0"/>
    </xf>
    <xf applyAlignment="1" applyProtection="1" borderId="18" fillId="29" fontId="29" numFmtId="175">
      <alignment horizontal="right"/>
      <protection hidden="0" locked="0"/>
    </xf>
    <xf applyAlignment="1" applyProtection="1" borderId="35" fillId="29" fontId="29" numFmtId="167">
      <alignment horizontal="right"/>
      <protection hidden="0" locked="0"/>
    </xf>
    <xf applyAlignment="1" applyProtection="1" borderId="18" fillId="29" fontId="29" numFmtId="0">
      <alignment horizontal="center" wrapText="1"/>
      <protection hidden="0" locked="0"/>
    </xf>
    <xf applyProtection="1" borderId="18" fillId="29" fontId="29" numFmtId="0">
      <protection hidden="0" locked="0"/>
    </xf>
    <xf applyAlignment="1" borderId="0" fillId="0" fontId="29" numFmtId="0">
      <alignment vertical="center"/>
    </xf>
    <xf applyAlignment="1" borderId="0" fillId="0" fontId="0" numFmtId="0">
      <alignment vertical="center"/>
    </xf>
    <xf borderId="0" fillId="0" fontId="4" numFmtId="0"/>
    <xf applyAlignment="1" borderId="32" fillId="25" fontId="29" numFmtId="0">
      <alignment vertical="center"/>
    </xf>
    <xf applyAlignment="1" applyProtection="1" borderId="18" fillId="8" fontId="29" numFmtId="174">
      <alignment horizontal="right"/>
      <protection hidden="0" locked="0"/>
    </xf>
    <xf applyAlignment="1" applyProtection="1" borderId="18" fillId="8" fontId="29" numFmtId="0">
      <alignment horizontal="right"/>
      <protection hidden="0" locked="0"/>
    </xf>
    <xf applyAlignment="1" applyProtection="1" borderId="18" fillId="8" fontId="29" numFmtId="0">
      <alignment horizontal="right"/>
      <protection hidden="0" locked="0"/>
    </xf>
    <xf applyAlignment="1" applyProtection="1" borderId="18" fillId="8" fontId="29" numFmtId="175">
      <alignment horizontal="right"/>
      <protection hidden="0" locked="0"/>
    </xf>
    <xf applyAlignment="1" applyProtection="1" borderId="35" fillId="8" fontId="29" numFmtId="165">
      <alignment horizontal="right"/>
      <protection hidden="0" locked="0"/>
    </xf>
    <xf applyAlignment="1" borderId="18" fillId="8" fontId="29" numFmtId="0">
      <alignment horizontal="center" wrapText="1"/>
    </xf>
    <xf applyAlignment="1" applyProtection="1" borderId="18" fillId="8" fontId="29" numFmtId="0">
      <alignment horizontal="center" wrapText="1"/>
      <protection hidden="0" locked="0"/>
    </xf>
    <xf applyAlignment="1" borderId="18" fillId="18" fontId="29" numFmtId="177">
      <alignment horizontal="center"/>
    </xf>
    <xf applyAlignment="1" borderId="18" fillId="18" fontId="29" numFmtId="178">
      <alignment horizontal="right"/>
    </xf>
    <xf applyAlignment="1" borderId="18" fillId="18" fontId="29" numFmtId="174">
      <alignment horizontal="right"/>
    </xf>
    <xf applyAlignment="1" borderId="18" fillId="18" fontId="29" numFmtId="0">
      <alignment horizontal="right"/>
    </xf>
    <xf applyAlignment="1" borderId="18" fillId="18" fontId="29" numFmtId="0">
      <alignment horizontal="right"/>
    </xf>
    <xf applyAlignment="1" borderId="0" fillId="0" fontId="43" numFmtId="0">
      <alignment vertical="center"/>
    </xf>
    <xf applyAlignment="1" borderId="18" fillId="18" fontId="29" numFmtId="179">
      <alignment horizontal="center" wrapText="1"/>
    </xf>
    <xf applyProtection="1" borderId="18" fillId="31" fontId="29" numFmtId="176">
      <protection hidden="0" locked="0"/>
    </xf>
    <xf applyAlignment="1" borderId="18" fillId="31" fontId="29" numFmtId="0">
      <alignment horizontal="right"/>
    </xf>
    <xf borderId="18" fillId="31" fontId="29" numFmtId="173"/>
    <xf applyAlignment="1" borderId="18" fillId="31" fontId="29" numFmtId="0">
      <alignment horizontal="right"/>
    </xf>
    <xf applyAlignment="1" borderId="18" fillId="31" fontId="29" numFmtId="0">
      <alignment horizontal="right"/>
    </xf>
    <xf borderId="18" fillId="31" fontId="29" numFmtId="0"/>
    <xf borderId="18" fillId="33" fontId="29" numFmtId="173"/>
    <xf applyAlignment="1" borderId="18" fillId="33" fontId="29" numFmtId="0">
      <alignment horizontal="right"/>
    </xf>
    <xf applyAlignment="1" borderId="18" fillId="34" fontId="29" numFmtId="176">
      <alignment vertical="center"/>
    </xf>
    <xf applyAlignment="1" borderId="18" fillId="28" fontId="29" numFmtId="173">
      <alignment horizontal="right"/>
    </xf>
    <xf applyAlignment="1" borderId="18" fillId="28" fontId="29" numFmtId="0">
      <alignment horizontal="right"/>
    </xf>
    <xf borderId="18" fillId="28" fontId="29" numFmtId="173"/>
    <xf borderId="18" fillId="28" fontId="29" numFmtId="174"/>
    <xf applyAlignment="1" borderId="18" fillId="28" fontId="29" numFmtId="0">
      <alignment horizontal="right"/>
    </xf>
    <xf applyAlignment="1" borderId="18" fillId="28" fontId="29" numFmtId="175">
      <alignment horizontal="right"/>
    </xf>
    <xf applyAlignment="1" borderId="37" fillId="28" fontId="29" numFmtId="0">
      <alignment horizontal="right"/>
    </xf>
    <xf applyAlignment="1" applyProtection="1" borderId="18" fillId="28" fontId="29" numFmtId="0">
      <alignment horizontal="center" wrapText="1"/>
      <protection hidden="0" locked="0"/>
    </xf>
    <xf borderId="18" fillId="28" fontId="29" numFmtId="0"/>
    <xf applyAlignment="1" borderId="0" fillId="28" fontId="38" numFmtId="0">
      <alignment vertical="center"/>
    </xf>
    <xf applyAlignment="1" borderId="0" fillId="26" fontId="30" numFmtId="0">
      <alignment vertical="center"/>
    </xf>
    <xf applyAlignment="1" borderId="0" fillId="0" fontId="29" numFmtId="0">
      <alignment vertical="center"/>
    </xf>
    <xf borderId="0" fillId="0" fontId="4" numFmtId="0"/>
    <xf applyAlignment="1" borderId="0" fillId="0" fontId="4" numFmtId="0">
      <alignment vertical="center"/>
    </xf>
    <xf applyAlignment="1" borderId="0" fillId="8" fontId="17" numFmtId="0">
      <alignment vertical="center"/>
    </xf>
    <xf borderId="0" fillId="0" fontId="4" numFmtId="180"/>
    <xf borderId="0" fillId="0" fontId="4" numFmtId="181"/>
    <xf borderId="0" fillId="0" fontId="40" numFmtId="0"/>
  </cellStyleXfs>
  <cellXfs count="151">
    <xf applyAlignment="1" borderId="0" fillId="0" fontId="0" numFmtId="0" pivotButton="0" quotePrefix="0" xfId="0">
      <alignment vertical="center"/>
    </xf>
    <xf applyAlignment="1" applyProtection="1" borderId="0" fillId="0" fontId="1" numFmtId="0" pivotButton="0" quotePrefix="0" xfId="149">
      <alignment vertical="center"/>
      <protection hidden="0" locked="0"/>
    </xf>
    <xf applyAlignment="1" applyProtection="1" borderId="0" fillId="0" fontId="2" numFmtId="0" pivotButton="0" quotePrefix="0" xfId="149">
      <alignment vertical="center"/>
      <protection hidden="0" locked="0"/>
    </xf>
    <xf applyAlignment="1" applyProtection="1" borderId="0" fillId="0" fontId="1" numFmtId="0"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0" pivotButton="0" quotePrefix="0" xfId="149">
      <alignment vertical="center"/>
      <protection hidden="0" locked="0"/>
    </xf>
    <xf applyAlignment="1" applyProtection="1" borderId="0" fillId="0" fontId="3" numFmtId="0" pivotButton="0" quotePrefix="0" xfId="149">
      <alignment horizontal="center" vertical="center"/>
      <protection hidden="1" locked="1"/>
    </xf>
    <xf applyAlignment="1" applyProtection="1" borderId="0" fillId="0" fontId="4" numFmtId="0" pivotButton="0" quotePrefix="0" xfId="149">
      <alignment vertical="center"/>
      <protection hidden="1" locked="1"/>
    </xf>
    <xf applyAlignment="1" applyProtection="1" borderId="0" fillId="0" fontId="5" numFmtId="0" pivotButton="0" quotePrefix="0" xfId="0">
      <alignment horizontal="left" vertical="center"/>
      <protection hidden="0" locked="0"/>
    </xf>
    <xf applyAlignment="1" applyProtection="1" borderId="1" fillId="0" fontId="6" numFmtId="0" pivotButton="0" quotePrefix="0" xfId="149">
      <alignment vertical="center"/>
      <protection hidden="0" locked="0"/>
    </xf>
    <xf applyAlignment="1" applyProtection="1" borderId="2" fillId="0" fontId="6" numFmtId="0" pivotButton="0" quotePrefix="0" xfId="149">
      <alignment horizontal="left" vertical="center"/>
      <protection hidden="0" locked="0"/>
    </xf>
    <xf applyAlignment="1" applyProtection="1" borderId="3" fillId="0" fontId="6" numFmtId="0" pivotButton="0" quotePrefix="0" xfId="149">
      <alignment horizontal="left" vertical="center"/>
      <protection hidden="0" locked="0"/>
    </xf>
    <xf applyAlignment="1" applyProtection="1" borderId="4" fillId="0" fontId="6" numFmtId="0" pivotButton="0" quotePrefix="0" xfId="149">
      <alignment horizontal="left" vertical="center"/>
      <protection hidden="0" locked="0"/>
    </xf>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7" fillId="0" fontId="8" numFmtId="0" pivotButton="0" quotePrefix="0" xfId="149">
      <alignment horizontal="center" vertical="center"/>
      <protection hidden="0" locked="0"/>
    </xf>
    <xf applyAlignment="1" applyProtection="1" borderId="7" fillId="0" fontId="7" numFmtId="9" pivotButton="0" quotePrefix="0" xfId="149">
      <alignment horizontal="center" vertical="center"/>
      <protection hidden="0" locked="0"/>
    </xf>
    <xf applyAlignment="1" applyProtection="1" borderId="8" fillId="0" fontId="7" numFmtId="0" pivotButton="0" quotePrefix="0" xfId="149">
      <alignment horizontal="center" vertical="center"/>
      <protection hidden="0" locked="0"/>
    </xf>
    <xf applyAlignment="1" applyProtection="1" borderId="9" fillId="0" fontId="7" numFmtId="165" pivotButton="0" quotePrefix="0" xfId="95">
      <alignment horizontal="center" vertical="center" wrapText="1"/>
      <protection hidden="1" locked="1"/>
    </xf>
    <xf applyAlignment="1" applyProtection="1" borderId="10"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0" fillId="0" fontId="7" numFmtId="9"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2" fillId="0" fontId="6" numFmtId="0" pivotButton="0" quotePrefix="0" xfId="149">
      <alignment vertical="center"/>
      <protection hidden="0" locked="0"/>
    </xf>
    <xf applyAlignment="1" applyProtection="1" borderId="13" fillId="0" fontId="6" numFmtId="0" pivotButton="0" quotePrefix="0" xfId="149">
      <alignment vertical="center"/>
      <protection hidden="0" locked="0"/>
    </xf>
    <xf applyAlignment="1" applyProtection="1" borderId="13" fillId="0" fontId="6" numFmtId="9" pivotButton="0" quotePrefix="0" xfId="149">
      <alignment vertical="center"/>
      <protection hidden="0" locked="0"/>
    </xf>
    <xf applyAlignment="1" applyProtection="1" borderId="14" fillId="0" fontId="6" numFmtId="0" pivotButton="0" quotePrefix="0" xfId="149">
      <alignment horizontal="center" vertical="center"/>
      <protection hidden="0" locked="0"/>
    </xf>
    <xf applyAlignment="1" applyProtection="1" borderId="15" fillId="0" fontId="1" numFmtId="0" pivotButton="0" quotePrefix="0" xfId="149">
      <alignment horizontal="center" vertical="center"/>
      <protection hidden="1" locked="1"/>
    </xf>
    <xf applyProtection="1" borderId="16" fillId="0" fontId="8" numFmtId="0" pivotButton="0" quotePrefix="0" xfId="95">
      <protection hidden="1" locked="1"/>
    </xf>
    <xf applyAlignment="1" applyProtection="1" borderId="16" fillId="2" fontId="1" numFmtId="164" pivotButton="0" quotePrefix="0" xfId="31">
      <alignment horizontal="center" vertical="center" wrapText="1"/>
      <protection hidden="1" locked="1"/>
    </xf>
    <xf applyAlignment="1" applyProtection="1" borderId="16" fillId="2" fontId="1" numFmtId="9"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0" fontId="8" numFmtId="0" pivotButton="0" quotePrefix="0" xfId="95">
      <alignment horizontal="left"/>
      <protection hidden="1" locked="1"/>
    </xf>
    <xf applyAlignment="1" applyProtection="1" borderId="18" fillId="2" fontId="1" numFmtId="164" pivotButton="0" quotePrefix="0" xfId="31">
      <alignment horizontal="center" vertical="center" wrapText="1"/>
      <protection hidden="1" locked="1"/>
    </xf>
    <xf applyAlignment="1" applyProtection="1" borderId="18" fillId="2" fontId="1" numFmtId="9"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8" numFmtId="0" pivotButton="0" quotePrefix="0" xfId="31">
      <alignment wrapText="1"/>
      <protection hidden="1" locked="1"/>
    </xf>
    <xf applyAlignment="1" applyProtection="1" borderId="18" fillId="0" fontId="1" numFmtId="166" pivotButton="0" quotePrefix="0" xfId="31">
      <alignment horizontal="center" vertical="center" wrapText="1"/>
      <protection hidden="0" locked="0"/>
    </xf>
    <xf applyAlignment="1" applyProtection="1" borderId="18" fillId="0" fontId="1" numFmtId="9" pivotButton="0" quotePrefix="0" xfId="149">
      <alignment horizontal="center" vertical="center"/>
      <protection hidden="1" locked="1"/>
    </xf>
    <xf applyAlignment="1" applyProtection="1" borderId="19" fillId="3" fontId="1" numFmtId="166" pivotButton="0" quotePrefix="0" xfId="31">
      <alignment horizontal="center" vertical="center" wrapText="1"/>
      <protection hidden="1" locked="1"/>
    </xf>
    <xf applyAlignment="1" applyProtection="1" borderId="18" fillId="3" fontId="1" numFmtId="166"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0" fontId="1" numFmtId="0" pivotButton="0" quotePrefix="0" xfId="31">
      <alignment horizontal="left" indent="1" wrapText="1"/>
      <protection hidden="1" locked="1"/>
    </xf>
    <xf applyAlignment="1" applyProtection="1" borderId="20" fillId="0" fontId="1" numFmtId="0" pivotButton="0" quotePrefix="0" xfId="149">
      <alignment horizontal="center" vertical="center"/>
      <protection hidden="1" locked="1"/>
    </xf>
    <xf applyAlignment="1" applyProtection="1" borderId="18" fillId="2" fontId="1" numFmtId="166" pivotButton="0" quotePrefix="0" xfId="31">
      <alignment horizontal="center" vertical="center" wrapText="1"/>
      <protection hidden="1" locked="1"/>
    </xf>
    <xf applyAlignment="1" applyProtection="1" borderId="18" fillId="0" fontId="8" numFmtId="0" pivotButton="0" quotePrefix="0" xfId="31">
      <alignment vertical="center" wrapText="1"/>
      <protection hidden="1" locked="1"/>
    </xf>
    <xf applyAlignment="1" applyProtection="1" borderId="18" fillId="0" fontId="1" numFmtId="0" pivotButton="0" quotePrefix="0" xfId="31">
      <alignment horizontal="left" indent="1" vertical="center" wrapText="1"/>
      <protection hidden="1" locked="1"/>
    </xf>
    <xf applyProtection="1" borderId="18" fillId="0" fontId="8" numFmtId="0" pivotButton="0" quotePrefix="0" xfId="95">
      <protection hidden="1" locked="1"/>
    </xf>
    <xf applyAlignment="1" applyProtection="1" borderId="18" fillId="4" fontId="1" numFmtId="166" pivotButton="0" quotePrefix="0" xfId="31">
      <alignment horizontal="center" vertical="center" wrapText="1"/>
      <protection hidden="1" locked="1"/>
    </xf>
    <xf applyAlignment="1" applyProtection="1" borderId="18" fillId="0" fontId="1" numFmtId="0" pivotButton="0" quotePrefix="0" xfId="31">
      <alignment horizontal="left" indent="2" wrapText="1"/>
      <protection hidden="1" locked="1"/>
    </xf>
    <xf applyAlignment="1" applyProtection="1" borderId="19" fillId="4" fontId="1" numFmtId="166" pivotButton="0" quotePrefix="0" xfId="31">
      <alignment horizontal="center" vertical="center" wrapText="1"/>
      <protection hidden="1" locked="1"/>
    </xf>
    <xf applyAlignment="1" applyProtection="1" borderId="18" fillId="5" fontId="1" numFmtId="0" pivotButton="0" quotePrefix="0" xfId="31">
      <alignment horizontal="left" indent="2" wrapText="1"/>
      <protection hidden="1" locked="1"/>
    </xf>
    <xf applyAlignment="1" applyProtection="1" borderId="18" fillId="5" fontId="9" numFmtId="16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167" pivotButton="0" quotePrefix="0" xfId="31">
      <alignment horizontal="center" vertical="center" wrapText="1"/>
      <protection hidden="0" locked="0"/>
    </xf>
    <xf applyProtection="1" borderId="18" fillId="0" fontId="1" numFmtId="0" pivotButton="0" quotePrefix="0" xfId="31">
      <protection hidden="1" locked="1"/>
    </xf>
    <xf applyAlignment="1" applyProtection="1" borderId="18" fillId="5" fontId="1" numFmtId="0" pivotButton="0" quotePrefix="0" xfId="31">
      <alignment horizontal="left" wrapText="1"/>
      <protection hidden="1" locked="1"/>
    </xf>
    <xf applyAlignment="1" applyProtection="1" borderId="18" fillId="0" fontId="1" numFmtId="0" pivotButton="0" quotePrefix="0" xfId="31">
      <alignment horizontal="left" wrapText="1"/>
      <protection hidden="1" locked="1"/>
    </xf>
    <xf applyAlignment="1" applyProtection="1" borderId="18" fillId="2" fontId="8" numFmtId="9" pivotButton="0" quotePrefix="0" xfId="89">
      <alignment horizontal="center" vertical="center" wrapText="1"/>
      <protection hidden="1" locked="1"/>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5" fontId="8" numFmtId="0" pivotButton="0" quotePrefix="0" xfId="95">
      <alignment horizontal="left" wrapText="1"/>
      <protection hidden="1" locked="1"/>
    </xf>
    <xf applyAlignment="1" applyProtection="1" borderId="18" fillId="0" fontId="1" numFmtId="0" pivotButton="0" quotePrefix="0" xfId="31">
      <alignment wrapText="1"/>
      <protection hidden="1" locked="1"/>
    </xf>
    <xf applyAlignment="1" applyProtection="1" borderId="18" fillId="7" fontId="1" numFmtId="166" pivotButton="0" quotePrefix="0" xfId="31">
      <alignment horizontal="center" vertical="center" wrapText="1"/>
      <protection hidden="0" locked="0"/>
    </xf>
    <xf applyAlignment="1" applyProtection="1" borderId="15" fillId="5" fontId="1" numFmtId="0" pivotButton="0" quotePrefix="0" xfId="149">
      <alignment horizontal="center" vertical="center"/>
      <protection hidden="1" locked="1"/>
    </xf>
    <xf applyAlignment="1" applyProtection="1" borderId="18" fillId="5" fontId="1" numFmtId="0" pivotButton="0" quotePrefix="0" xfId="31">
      <alignment horizontal="left" indent="1" wrapText="1"/>
      <protection hidden="1" locked="1"/>
    </xf>
    <xf applyAlignment="1" applyProtection="1" borderId="18" fillId="0" fontId="10" numFmtId="166" pivotButton="0" quotePrefix="0" xfId="31">
      <alignment horizontal="center" vertical="center" wrapText="1"/>
      <protection hidden="0" locked="0"/>
    </xf>
    <xf applyAlignment="1" applyProtection="1" borderId="18" fillId="5" fontId="1" numFmtId="0" pivotButton="0" quotePrefix="0" xfId="31">
      <alignment wrapText="1"/>
      <protection hidden="1" locked="1"/>
    </xf>
    <xf applyAlignment="1" applyProtection="1" borderId="21" fillId="0" fontId="1" numFmtId="0" pivotButton="0" quotePrefix="0" xfId="149">
      <alignment horizontal="center" vertical="center"/>
      <protection hidden="1" locked="1"/>
    </xf>
    <xf applyAlignment="1" applyProtection="1" borderId="22" fillId="0" fontId="1" numFmtId="0" pivotButton="0" quotePrefix="0" xfId="31">
      <alignment wrapText="1"/>
      <protection hidden="1" locked="1"/>
    </xf>
    <xf applyAlignment="1" applyProtection="1" borderId="22" fillId="0" fontId="1" numFmtId="166" pivotButton="0" quotePrefix="0" xfId="31">
      <alignment horizontal="center" vertical="center" wrapText="1"/>
      <protection hidden="0" locked="0"/>
    </xf>
    <xf applyAlignment="1" applyProtection="1" borderId="22" fillId="8" fontId="1" numFmtId="9" pivotButton="0" quotePrefix="0" xfId="149">
      <alignment horizontal="center" vertical="center"/>
      <protection hidden="1" locked="1"/>
    </xf>
    <xf applyAlignment="1" applyProtection="1" borderId="23" fillId="4" fontId="1" numFmtId="166" pivotButton="0" quotePrefix="0" xfId="31">
      <alignment horizontal="center" vertical="center" wrapText="1"/>
      <protection hidden="1" locked="1"/>
    </xf>
    <xf applyAlignment="1" applyProtection="1" borderId="12" fillId="0" fontId="6" numFmtId="0" pivotButton="0" quotePrefix="0" xfId="149">
      <alignment vertical="center"/>
      <protection hidden="1" locked="1"/>
    </xf>
    <xf applyAlignment="1" applyProtection="1" borderId="13" fillId="0" fontId="6" numFmtId="0" pivotButton="0" quotePrefix="0" xfId="149">
      <alignment vertical="center"/>
      <protection hidden="1" locked="1"/>
    </xf>
    <xf applyAlignment="1" applyProtection="1" borderId="14" fillId="0" fontId="6" numFmtId="0" pivotButton="0" quotePrefix="0" xfId="149">
      <alignment vertical="center"/>
      <protection hidden="1" locked="1"/>
    </xf>
    <xf applyAlignment="1" applyProtection="1" borderId="18" fillId="0" fontId="11" numFmtId="0" pivotButton="0" quotePrefix="0" xfId="0">
      <alignment vertical="center"/>
      <protection hidden="1" locked="1"/>
    </xf>
    <xf applyAlignment="1" applyProtection="1" borderId="19" fillId="4" fontId="12" numFmtId="166" pivotButton="0" quotePrefix="0" xfId="0">
      <alignment horizontal="center" vertical="center"/>
      <protection hidden="1" locked="1"/>
    </xf>
    <xf applyAlignment="1" applyProtection="1" borderId="18" fillId="0" fontId="13" numFmtId="0" pivotButton="0" quotePrefix="0" xfId="0">
      <alignment vertical="center"/>
      <protection hidden="1" locked="1"/>
    </xf>
    <xf applyAlignment="1" applyProtection="1" borderId="18" fillId="8" fontId="13"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23" fillId="4" fontId="14" numFmtId="10" pivotButton="0" quotePrefix="0" xfId="0">
      <alignment horizontal="center" vertical="center"/>
      <protection hidden="1" locked="1"/>
    </xf>
    <xf applyAlignment="1" applyProtection="1" borderId="0" fillId="0" fontId="6" numFmtId="0" pivotButton="0" quotePrefix="0" xfId="149">
      <alignment horizontal="left" vertical="center"/>
      <protection hidden="1" locked="1"/>
    </xf>
    <xf applyAlignment="1" applyProtection="1" borderId="24" fillId="0" fontId="7" numFmtId="0" pivotButton="0" quotePrefix="0" xfId="149">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20" fillId="0" fontId="8" numFmtId="0" pivotButton="0" quotePrefix="0" xfId="149">
      <alignment vertical="center"/>
      <protection hidden="1" locked="1"/>
    </xf>
    <xf applyAlignment="1" applyProtection="1" borderId="18" fillId="0" fontId="7" numFmtId="0" pivotButton="0" quotePrefix="0" xfId="149">
      <alignment horizontal="center" vertical="center"/>
      <protection hidden="1" locked="1"/>
    </xf>
    <xf applyAlignment="1" applyProtection="1" borderId="19" fillId="0" fontId="7" numFmtId="0" pivotButton="0" quotePrefix="0" xfId="149">
      <alignment horizontal="center" vertical="center"/>
      <protection hidden="1" locked="1"/>
    </xf>
    <xf applyAlignment="1" applyProtection="1" borderId="20" fillId="0" fontId="1" numFmtId="0" pivotButton="0" quotePrefix="0" xfId="149">
      <alignment horizontal="left" indent="1" vertical="center"/>
      <protection hidden="1" locked="1"/>
    </xf>
    <xf applyAlignment="1" applyProtection="1" borderId="18" fillId="0" fontId="6" numFmtId="0" pivotButton="0" quotePrefix="0" xfId="149">
      <alignment vertical="center"/>
      <protection hidden="1" locked="1"/>
    </xf>
    <xf applyAlignment="1" applyProtection="1" borderId="19" fillId="0" fontId="6" numFmtId="0" pivotButton="0" quotePrefix="0" xfId="149">
      <alignment vertical="center"/>
      <protection hidden="1" locked="1"/>
    </xf>
    <xf applyAlignment="1" applyProtection="1" borderId="21" fillId="0" fontId="1" numFmtId="0" pivotButton="0" quotePrefix="0" xfId="149">
      <alignment horizontal="left" indent="1" vertical="center"/>
      <protection hidden="1" locked="1"/>
    </xf>
    <xf applyAlignment="1" applyProtection="1" borderId="22" fillId="0" fontId="6" numFmtId="0" pivotButton="0" quotePrefix="0" xfId="149">
      <alignment vertical="center"/>
      <protection hidden="1" locked="1"/>
    </xf>
    <xf applyAlignment="1" applyProtection="1" borderId="23" fillId="0" fontId="6" numFmtId="0" pivotButton="0" quotePrefix="0" xfId="149">
      <alignment vertical="center"/>
      <protection hidden="1" locked="1"/>
    </xf>
    <xf applyAlignment="1" applyProtection="1" borderId="0" fillId="0" fontId="6" numFmtId="0" pivotButton="0" quotePrefix="0" xfId="149">
      <alignment vertical="center"/>
      <protection hidden="1" locked="1"/>
    </xf>
    <xf applyAlignment="1" applyProtection="1" borderId="7" fillId="0" fontId="8" numFmtId="165" pivotButton="0" quotePrefix="0" xfId="149">
      <alignment horizontal="center" vertical="center"/>
      <protection hidden="1" locked="1"/>
    </xf>
    <xf applyAlignment="1" applyProtection="1" borderId="20" fillId="0" fontId="8" numFmtId="0" pivotButton="0" quotePrefix="0" xfId="149">
      <alignment vertical="center" wrapText="1"/>
      <protection hidden="1" locked="1"/>
    </xf>
    <xf applyAlignment="1" applyProtection="1" borderId="19" fillId="0" fontId="7" numFmtId="0" pivotButton="0" quotePrefix="0" xfId="149">
      <alignment horizontal="center" vertical="center"/>
      <protection hidden="0" locked="0"/>
    </xf>
    <xf applyAlignment="1" applyProtection="1" borderId="19" fillId="4" fontId="1" numFmtId="164" pivotButton="0" quotePrefix="0" xfId="31">
      <alignment horizontal="center" vertical="center" wrapText="1"/>
      <protection hidden="1" locked="1"/>
    </xf>
    <xf applyAlignment="1" applyProtection="1" borderId="20" fillId="0" fontId="1" numFmtId="0" pivotButton="0" quotePrefix="0" xfId="149">
      <alignment horizontal="left" indent="2" vertical="center"/>
      <protection hidden="1" locked="1"/>
    </xf>
    <xf applyAlignment="1" applyProtection="1" borderId="21" fillId="0" fontId="1" numFmtId="0" pivotButton="0" quotePrefix="0" xfId="149">
      <alignment horizontal="left" indent="2" vertical="center"/>
      <protection hidden="1" locked="1"/>
    </xf>
    <xf applyAlignment="1" applyProtection="1" borderId="22" fillId="2" fontId="1" numFmtId="166" pivotButton="0" quotePrefix="0" xfId="31">
      <alignment horizontal="center" vertical="center" wrapText="1"/>
      <protection hidden="1" locked="1"/>
    </xf>
    <xf applyAlignment="1" applyProtection="1" borderId="23" fillId="4" fontId="1" numFmtId="164" pivotButton="0" quotePrefix="0" xfId="31">
      <alignment horizontal="center" vertical="center" wrapText="1"/>
      <protection hidden="1" locked="1"/>
    </xf>
    <xf applyAlignment="1" borderId="25" fillId="0" fontId="15" numFmtId="0" pivotButton="0" quotePrefix="0" xfId="147">
      <alignment horizontal="left" vertical="center"/>
    </xf>
    <xf applyAlignment="1" borderId="25" fillId="0" fontId="15" numFmtId="168" pivotButton="0" quotePrefix="0" xfId="147">
      <alignment vertical="center"/>
    </xf>
    <xf applyAlignment="1" applyProtection="1" borderId="0" fillId="0" fontId="6" numFmtId="0" pivotButton="0" quotePrefix="0" xfId="149">
      <alignment vertical="center"/>
      <protection hidden="1" locked="1"/>
    </xf>
    <xf applyAlignment="1" borderId="0" fillId="0" fontId="16" numFmtId="0" pivotButton="0" quotePrefix="0" xfId="147">
      <alignment horizontal="left" vertical="center"/>
    </xf>
    <xf applyAlignment="1" borderId="0" fillId="0" fontId="6" numFmtId="0" pivotButton="0" quotePrefix="0" xfId="147">
      <alignment vertical="center"/>
    </xf>
    <xf applyAlignment="1" borderId="0" fillId="4" fontId="4" numFmtId="0" pivotButton="0" quotePrefix="0" xfId="0">
      <alignment horizontal="center" vertical="center" wrapText="1"/>
    </xf>
    <xf applyAlignment="1" borderId="0" fillId="0" fontId="6" numFmtId="0" pivotButton="0" quotePrefix="0" xfId="0">
      <alignment vertical="center" wrapText="1"/>
    </xf>
    <xf applyAlignment="1" borderId="0" fillId="9" fontId="4" numFmtId="0" pivotButton="0" quotePrefix="0" xfId="0">
      <alignment horizontal="center" vertical="center" wrapText="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borderId="0" fillId="0" fontId="0" numFmtId="0" pivotButton="0" quotePrefix="0" xfId="0"/>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6" fillId="2" fontId="1" numFmtId="164"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2" fontId="1" numFmtId="164"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1" numFmtId="166" pivotButton="0" quotePrefix="0" xfId="31">
      <alignment horizontal="center" vertical="center" wrapText="1"/>
      <protection hidden="0" locked="0"/>
    </xf>
    <xf applyAlignment="1" applyProtection="1" borderId="19" fillId="3" fontId="1" numFmtId="4" pivotButton="0" quotePrefix="0" xfId="31">
      <alignment horizontal="center" vertical="center" wrapText="1"/>
      <protection hidden="1" locked="1"/>
    </xf>
    <xf applyAlignment="1" applyProtection="1" borderId="18" fillId="0" fontId="1" numFmtId="4" pivotButton="0" quotePrefix="0" xfId="31">
      <alignment horizontal="center" vertical="center" wrapText="1"/>
      <protection hidden="0" locked="0"/>
    </xf>
    <xf applyAlignment="1" applyProtection="1" borderId="18" fillId="3" fontId="1" numFmtId="4"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2" fontId="1" numFmtId="166" pivotButton="0" quotePrefix="0" xfId="31">
      <alignment horizontal="center" vertical="center" wrapText="1"/>
      <protection hidden="1" locked="1"/>
    </xf>
    <xf applyAlignment="1" applyProtection="1" borderId="18" fillId="4" fontId="1" numFmtId="4" pivotButton="0" quotePrefix="0" xfId="31">
      <alignment horizontal="center" vertical="center" wrapText="1"/>
      <protection hidden="1" locked="1"/>
    </xf>
    <xf applyAlignment="1" applyProtection="1" borderId="19" fillId="4" fontId="1" numFmtId="4" pivotButton="0" quotePrefix="0" xfId="31">
      <alignment horizontal="center" vertical="center" wrapText="1"/>
      <protection hidden="1" locked="1"/>
    </xf>
    <xf applyAlignment="1" applyProtection="1" borderId="18" fillId="5" fontId="9" numFmtId="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4" pivotButton="0" quotePrefix="0" xfId="31">
      <alignment horizontal="center" vertical="center" wrapText="1"/>
      <protection hidden="0" locked="0"/>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0" fontId="10" numFmtId="166" pivotButton="0" quotePrefix="0" xfId="31">
      <alignment horizontal="center" vertical="center" wrapText="1"/>
      <protection hidden="0" locked="0"/>
    </xf>
    <xf applyAlignment="1" applyProtection="1" borderId="22" fillId="0" fontId="1" numFmtId="166" pivotButton="0" quotePrefix="0" xfId="31">
      <alignment horizontal="center" vertical="center" wrapText="1"/>
      <protection hidden="0" locked="0"/>
    </xf>
    <xf applyAlignment="1" applyProtection="1" borderId="23" fillId="4" fontId="1" numFmtId="4" pivotButton="0" quotePrefix="0" xfId="31">
      <alignment horizontal="center" vertical="center" wrapText="1"/>
      <protection hidden="1" locked="1"/>
    </xf>
    <xf applyAlignment="1" applyProtection="1" borderId="19" fillId="4" fontId="12" numFmtId="4" pivotButton="0" quotePrefix="0" xfId="0">
      <alignment horizontal="center" vertical="center"/>
      <protection hidden="1" locked="1"/>
    </xf>
    <xf applyAlignment="1" applyProtection="1" borderId="23" fillId="4" fontId="14" numFmtId="4" pivotButton="0" quotePrefix="0" xfId="0">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7" fillId="0" fontId="8" numFmtId="165" pivotButton="0" quotePrefix="0" xfId="149">
      <alignment horizontal="center" vertical="center"/>
      <protection hidden="1" locked="1"/>
    </xf>
    <xf applyAlignment="1" applyProtection="1" borderId="22" fillId="2" fontId="1" numFmtId="166" pivotButton="0" quotePrefix="0" xfId="31">
      <alignment horizontal="center" vertical="center" wrapText="1"/>
      <protection hidden="1" locked="1"/>
    </xf>
    <xf applyAlignment="1" borderId="25" fillId="0" fontId="15" numFmtId="168" pivotButton="0" quotePrefix="0" xfId="147">
      <alignment vertical="center"/>
    </xf>
  </cellXfs>
  <cellStyles count="154">
    <cellStyle builtinId="0" name="常规" xfId="0"/>
    <cellStyle builtinId="7" name="货币[0]" xfId="1"/>
    <cellStyle builtinId="38" name="20% - 强调文字颜色 3" xfId="2"/>
    <cellStyle builtinId="20" name="输入" xfId="3"/>
    <cellStyle builtinId="4" name="货币" xfId="4"/>
    <cellStyle builtinId="6" name="千位分隔[0]" xfId="5"/>
    <cellStyle name="Hyperlink" xfId="6"/>
    <cellStyle name="20% - Accent4" xfId="7"/>
    <cellStyle builtinId="39" name="40% - 强调文字颜色 3" xfId="8"/>
    <cellStyle builtinId="27" name="差" xfId="9"/>
    <cellStyle builtinId="3" name="千位分隔" xfId="10"/>
    <cellStyle builtinId="40" name="60% - 强调文字颜色 3" xfId="11"/>
    <cellStyle builtinId="8" name="超链接" xfId="12"/>
    <cellStyle builtinId="5" name="百分比" xfId="13"/>
    <cellStyle builtinId="9" name="已访问的超链接" xfId="14"/>
    <cellStyle name="40% - Accent6" xfId="15"/>
    <cellStyle builtinId="10" name="注释" xfId="16"/>
    <cellStyle name="inputPercentage" xfId="17"/>
    <cellStyle builtinId="36" name="60% - 强调文字颜色 2" xfId="18"/>
    <cellStyle builtinId="19" name="标题 4" xfId="19"/>
    <cellStyle builtinId="11" name="警告文本" xfId="20"/>
    <cellStyle builtinId="15" name="标题" xfId="21"/>
    <cellStyle builtinId="53" name="解释性文本" xfId="22"/>
    <cellStyle builtinId="16" name="标题 1" xfId="23"/>
    <cellStyle name="highlightPD" xfId="24"/>
    <cellStyle builtinId="17" name="标题 2" xfId="25"/>
    <cellStyle builtinId="32" name="60% - 强调文字颜色 1" xfId="26"/>
    <cellStyle builtinId="18" name="标题 3" xfId="27"/>
    <cellStyle builtinId="44" name="60% - 强调文字颜色 4" xfId="28"/>
    <cellStyle builtinId="21" name="输出" xfId="29"/>
    <cellStyle builtinId="22" name="计算" xfId="30"/>
    <cellStyle name="常规_QIS reporting template unprotected_中英文0225" xfId="31"/>
    <cellStyle builtinId="23" name="检查单元格" xfId="32"/>
    <cellStyle builtinId="50" name="20% - 强调文字颜色 6" xfId="33"/>
    <cellStyle builtinId="33" name="强调文字颜色 2" xfId="34"/>
    <cellStyle builtinId="24" name="链接单元格" xfId="35"/>
    <cellStyle builtinId="25" name="汇总" xfId="36"/>
    <cellStyle builtinId="26" name="好" xfId="37"/>
    <cellStyle name="好_LCR" xfId="38"/>
    <cellStyle builtinId="28" name="适中" xfId="39"/>
    <cellStyle name="Heading 3" xfId="40"/>
    <cellStyle builtinId="46" name="20% - 强调文字颜色 5" xfId="41"/>
    <cellStyle name="inputParameterE" xfId="42"/>
    <cellStyle builtinId="29" name="强调文字颜色 1" xfId="43"/>
    <cellStyle builtinId="30" name="20% - 强调文字颜色 1" xfId="44"/>
    <cellStyle name="20% - Accent2" xfId="45"/>
    <cellStyle builtinId="31" name="40% - 强调文字颜色 1" xfId="46"/>
    <cellStyle name="showExposure" xfId="47"/>
    <cellStyle builtinId="34" name="20% - 强调文字颜色 2" xfId="48"/>
    <cellStyle name="optionalExposure" xfId="49"/>
    <cellStyle name="20% - Accent3" xfId="50"/>
    <cellStyle builtinId="35" name="40% - 强调文字颜色 2" xfId="51"/>
    <cellStyle builtinId="37" name="强调文字颜色 3" xfId="52"/>
    <cellStyle name="sup2Selection" xfId="53"/>
    <cellStyle name="" xfId="54"/>
    <cellStyle builtinId="41" name="强调文字颜色 4" xfId="55"/>
    <cellStyle builtinId="42" name="20% - 强调文字颜色 4" xfId="56"/>
    <cellStyle builtinId="43" name="40% - 强调文字颜色 4" xfId="57"/>
    <cellStyle builtinId="45" name="强调文字颜色 5" xfId="58"/>
    <cellStyle name="supPercentage" xfId="59"/>
    <cellStyle builtinId="47" name="40% - 强调文字颜色 5" xfId="60"/>
    <cellStyle builtinId="48" name="60% - 强调文字颜色 5" xfId="61"/>
    <cellStyle builtinId="49" name="强调文字颜色 6" xfId="62"/>
    <cellStyle builtinId="51" name="40% - 强调文字颜色 6" xfId="63"/>
    <cellStyle builtinId="52" name="60% - 强调文字颜色 6" xfId="64"/>
    <cellStyle name="?鹎%U龡&amp;H?_x0008__x001C__x001C_?_x0007__x0001__x0001_" xfId="65"/>
    <cellStyle name="60% - Accent1" xfId="66"/>
    <cellStyle name="20% - Accent5" xfId="67"/>
    <cellStyle name="60% - Accent2" xfId="68"/>
    <cellStyle name="20% - Accent6" xfId="69"/>
    <cellStyle name="20% - Accent1" xfId="70"/>
    <cellStyle name="reviseExposure" xfId="71"/>
    <cellStyle name="highlightText" xfId="72"/>
    <cellStyle name="checkExposure" xfId="73"/>
    <cellStyle name="40% - Accent1" xfId="74"/>
    <cellStyle name="40% - Accent2" xfId="75"/>
    <cellStyle name="40% - Accent3" xfId="76"/>
    <cellStyle name="40% - Accent4" xfId="77"/>
    <cellStyle name="40% - Accent5" xfId="78"/>
    <cellStyle name="60% - Accent3" xfId="79"/>
    <cellStyle name="60% - Accent4" xfId="80"/>
    <cellStyle name="60% - Accent5" xfId="81"/>
    <cellStyle name="60% - Accent6" xfId="82"/>
    <cellStyle name="inputMaturity" xfId="83"/>
    <cellStyle name="Accent1" xfId="84"/>
    <cellStyle name="Accent2" xfId="85"/>
    <cellStyle name="Accent3" xfId="86"/>
    <cellStyle name="Accent4" xfId="87"/>
    <cellStyle name="Accent5" xfId="88"/>
    <cellStyle name="greyed" xfId="89"/>
    <cellStyle name="Accent6" xfId="90"/>
    <cellStyle name="checkLiq" xfId="91"/>
    <cellStyle name="Followed Hyperlink" xfId="92"/>
    <cellStyle name="Heading 1" xfId="93"/>
    <cellStyle name="Heading 1 2" xfId="94"/>
    <cellStyle name="Heading 2" xfId="95"/>
    <cellStyle name="sup2PercentageL" xfId="96"/>
    <cellStyle name="Heading 2 2" xfId="97"/>
    <cellStyle name="Heading 4" xfId="98"/>
    <cellStyle name="HeadingTable" xfId="99"/>
    <cellStyle name="highlightExposure" xfId="100"/>
    <cellStyle name="highlightPercentage" xfId="101"/>
    <cellStyle name="inputDate" xfId="102"/>
    <cellStyle name="inputExposure" xfId="103"/>
    <cellStyle name="inputPD" xfId="104"/>
    <cellStyle name="inputPercentageL" xfId="105"/>
    <cellStyle name="inputPercentageS" xfId="106"/>
    <cellStyle name="inputSelection" xfId="107"/>
    <cellStyle name="inputText" xfId="108"/>
    <cellStyle name="Normal 2" xfId="109"/>
    <cellStyle name="Normal 3" xfId="110"/>
    <cellStyle name="Normal_G10revised-20050118" xfId="111"/>
    <cellStyle name="Note" xfId="112"/>
    <cellStyle name="optionalMaturity" xfId="113"/>
    <cellStyle name="optionalPD" xfId="114"/>
    <cellStyle name="optionalPercentage" xfId="115"/>
    <cellStyle name="optionalPercentageL" xfId="116"/>
    <cellStyle name="optionalPercentageS" xfId="117"/>
    <cellStyle name="optionalSelection" xfId="118"/>
    <cellStyle name="optionalText" xfId="119"/>
    <cellStyle name="showCheck" xfId="120"/>
    <cellStyle name="showParameterE" xfId="121"/>
    <cellStyle name="showParameterS" xfId="122"/>
    <cellStyle name="showPD" xfId="123"/>
    <cellStyle name="showPercentage" xfId="124"/>
    <cellStyle name="Warning Text" xfId="125"/>
    <cellStyle name="showSelection" xfId="126"/>
    <cellStyle name="sup2Date" xfId="127"/>
    <cellStyle name="sup2Int" xfId="128"/>
    <cellStyle name="sup2ParameterE" xfId="129"/>
    <cellStyle name="sup2Percentage" xfId="130"/>
    <cellStyle name="sup2PercentageM" xfId="131"/>
    <cellStyle name="sup2Text" xfId="132"/>
    <cellStyle name="sup3ParameterE" xfId="133"/>
    <cellStyle name="sup3Percentage" xfId="134"/>
    <cellStyle name="supDate" xfId="135"/>
    <cellStyle name="supFloat" xfId="136"/>
    <cellStyle name="supInt" xfId="137"/>
    <cellStyle name="supParameterE" xfId="138"/>
    <cellStyle name="supParameterS" xfId="139"/>
    <cellStyle name="supPD" xfId="140"/>
    <cellStyle name="supPercentageL" xfId="141"/>
    <cellStyle name="supPercentageM" xfId="142"/>
    <cellStyle name="supSelection" xfId="143"/>
    <cellStyle name="supText" xfId="144"/>
    <cellStyle name="差_LCR" xfId="145"/>
    <cellStyle name="差_LCR_1" xfId="146"/>
    <cellStyle name="常规 2" xfId="147"/>
    <cellStyle name="常规 3" xfId="148"/>
    <cellStyle name="常规_流动性测算模板" xfId="149"/>
    <cellStyle name="好_LCR_1" xfId="150"/>
    <cellStyle name="千位[0]_股东贷款" xfId="151"/>
    <cellStyle name="千位_股东贷款" xfId="152"/>
    <cellStyle name="样式 1" xfId="153"/>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E190"/>
  <sheetViews>
    <sheetView tabSelected="1" topLeftCell="A133" workbookViewId="0">
      <selection activeCell="C149" sqref="C149"/>
    </sheetView>
  </sheetViews>
  <sheetFormatPr baseColWidth="8" defaultColWidth="9" defaultRowHeight="12.75" outlineLevelCol="0"/>
  <cols>
    <col customWidth="1" max="1" min="1" style="3" width="6.25"/>
    <col customWidth="1" max="2" min="2" style="7" width="57"/>
    <col customWidth="1" max="3" min="3" style="116" width="16"/>
    <col customWidth="1" max="4" min="4" style="117" width="12.625"/>
    <col customWidth="1" max="5" min="5" style="7" width="12.625"/>
    <col customWidth="1" max="16384" min="6" style="8" width="9"/>
  </cols>
  <sheetData>
    <row customHeight="1" ht="42.75" r="1" s="118" spans="1:5">
      <c r="A1" s="9" t="s">
        <v>0</v>
      </c>
    </row>
    <row customHeight="1" ht="15.75" r="2" s="118" spans="1:5">
      <c r="A2" s="11" t="s">
        <v>1</v>
      </c>
      <c r="C2" s="12" t="s">
        <v>2</v>
      </c>
      <c r="D2" s="12" t="n"/>
      <c r="E2" s="12" t="s">
        <v>3</v>
      </c>
    </row>
    <row customHeight="1" ht="15.75" r="3" s="118" spans="1:5">
      <c r="A3" s="13" t="s">
        <v>4</v>
      </c>
    </row>
    <row customHeight="1" ht="15.75" r="4" s="118" spans="1:5">
      <c r="A4" s="119" t="s">
        <v>5</v>
      </c>
      <c r="B4" s="120" t="s">
        <v>6</v>
      </c>
      <c r="C4" s="18" t="s">
        <v>7</v>
      </c>
      <c r="D4" s="19" t="s">
        <v>8</v>
      </c>
      <c r="E4" s="20" t="s">
        <v>9</v>
      </c>
    </row>
    <row customFormat="1" customHeight="1" ht="27" r="5" s="8" spans="1:5">
      <c r="C5" s="121" t="s">
        <v>10</v>
      </c>
      <c r="D5" s="24" t="s">
        <v>11</v>
      </c>
      <c r="E5" s="122" t="s">
        <v>12</v>
      </c>
    </row>
    <row r="6" spans="1:5">
      <c r="A6" s="26" t="s">
        <v>13</v>
      </c>
      <c r="B6" s="27" t="n"/>
      <c r="C6" s="27" t="n"/>
      <c r="D6" s="28" t="n"/>
      <c r="E6" s="29" t="n"/>
    </row>
    <row r="7" spans="1:5">
      <c r="A7" s="30" t="n">
        <v>1</v>
      </c>
      <c r="B7" s="31" t="s">
        <v>14</v>
      </c>
      <c r="C7" s="123" t="n"/>
      <c r="D7" s="33" t="n"/>
      <c r="E7" s="124" t="n"/>
    </row>
    <row r="8" spans="1:5">
      <c r="A8" s="30" t="n">
        <v>2</v>
      </c>
      <c r="B8" s="35" t="s">
        <v>15</v>
      </c>
      <c r="C8" s="125" t="n"/>
      <c r="D8" s="37" t="n"/>
      <c r="E8" s="126" t="n"/>
    </row>
    <row r="9" spans="1:5">
      <c r="A9" s="30" t="n">
        <v>3</v>
      </c>
      <c r="B9" s="39" t="s">
        <v>16</v>
      </c>
      <c r="C9" s="127" t="n"/>
      <c r="D9" s="41" t="n">
        <v>1</v>
      </c>
      <c r="E9" s="128">
        <f>C9*D9</f>
        <v/>
      </c>
    </row>
    <row customHeight="1" ht="37.5" r="10" s="118" spans="1:5">
      <c r="A10" s="30" t="n">
        <v>4</v>
      </c>
      <c r="B10" s="39" t="s">
        <v>17</v>
      </c>
      <c r="C10" s="129" t="n">
        <v>0</v>
      </c>
      <c r="D10" s="41" t="n">
        <v>1</v>
      </c>
      <c r="E10" s="128">
        <f>C10*D10</f>
        <v/>
      </c>
    </row>
    <row r="11" spans="1:5">
      <c r="A11" s="30" t="n">
        <v>5</v>
      </c>
      <c r="B11" s="39" t="s">
        <v>18</v>
      </c>
      <c r="C11" s="130">
        <f>SUM(C12:C15)</f>
        <v/>
      </c>
      <c r="D11" s="37" t="n"/>
      <c r="E11" s="131" t="n"/>
    </row>
    <row customHeight="1" ht="37.5" r="12" s="118" spans="1:5">
      <c r="A12" s="30" t="n">
        <v>6</v>
      </c>
      <c r="B12" s="45" t="s">
        <v>19</v>
      </c>
      <c r="C12" s="129" t="n">
        <v>83581.28</v>
      </c>
      <c r="D12" s="41" t="n">
        <v>1</v>
      </c>
      <c r="E12" s="128">
        <f>C12*D12</f>
        <v/>
      </c>
    </row>
    <row customHeight="1" ht="37.5" r="13" s="118" spans="1:5">
      <c r="A13" s="30" t="n">
        <v>7</v>
      </c>
      <c r="B13" s="45" t="s">
        <v>20</v>
      </c>
      <c r="C13" s="129" t="n">
        <v>0</v>
      </c>
      <c r="D13" s="41" t="n">
        <v>1</v>
      </c>
      <c r="E13" s="128">
        <f>C13*D13</f>
        <v/>
      </c>
    </row>
    <row customHeight="1" ht="37.5" r="14" s="118" spans="1:5">
      <c r="A14" s="30" t="n">
        <v>8</v>
      </c>
      <c r="B14" s="45" t="s">
        <v>21</v>
      </c>
      <c r="C14" s="129" t="n">
        <v>0</v>
      </c>
      <c r="D14" s="41" t="n">
        <v>1</v>
      </c>
      <c r="E14" s="128">
        <f>C14*D14</f>
        <v/>
      </c>
    </row>
    <row customHeight="1" ht="49.5" r="15" s="118" spans="1:5">
      <c r="A15" s="30" t="n">
        <v>9</v>
      </c>
      <c r="B15" s="45" t="s">
        <v>22</v>
      </c>
      <c r="C15" s="129" t="n">
        <v>0</v>
      </c>
      <c r="D15" s="41" t="n">
        <v>1</v>
      </c>
      <c r="E15" s="128">
        <f>C15*D15</f>
        <v/>
      </c>
    </row>
    <row customHeight="1" ht="62.25" r="16" s="118" spans="1:5">
      <c r="A16" s="46" t="n">
        <v>10</v>
      </c>
      <c r="B16" s="39" t="s">
        <v>23</v>
      </c>
      <c r="C16" s="129" t="n">
        <v>0</v>
      </c>
      <c r="D16" s="41" t="n">
        <v>1</v>
      </c>
      <c r="E16" s="128">
        <f>C16*D16</f>
        <v/>
      </c>
    </row>
    <row customHeight="1" ht="73.5" r="17" s="118" spans="1:5">
      <c r="A17" s="30" t="n">
        <v>11</v>
      </c>
      <c r="B17" s="39" t="s">
        <v>24</v>
      </c>
      <c r="C17" s="129" t="n">
        <v>0</v>
      </c>
      <c r="D17" s="41" t="n">
        <v>1</v>
      </c>
      <c r="E17" s="128">
        <f>C17*D17</f>
        <v/>
      </c>
    </row>
    <row r="18" spans="1:5">
      <c r="A18" s="30" t="n">
        <v>12</v>
      </c>
      <c r="B18" s="35" t="s">
        <v>25</v>
      </c>
      <c r="C18" s="132" t="n"/>
      <c r="D18" s="37" t="n"/>
      <c r="E18" s="131" t="n"/>
    </row>
    <row customHeight="1" ht="25.5" r="19" s="118" spans="1:5">
      <c r="A19" s="30" t="n">
        <v>13</v>
      </c>
      <c r="B19" s="48" t="s">
        <v>26</v>
      </c>
      <c r="C19" s="129" t="n">
        <v>42200.8</v>
      </c>
      <c r="D19" s="41" t="n">
        <v>0.85</v>
      </c>
      <c r="E19" s="128">
        <f>C19*D19</f>
        <v/>
      </c>
    </row>
    <row customHeight="1" ht="25.5" r="20" s="118" spans="1:5">
      <c r="A20" s="30" t="n">
        <v>14</v>
      </c>
      <c r="B20" s="48" t="s">
        <v>27</v>
      </c>
      <c r="C20" s="129" t="n">
        <v>0</v>
      </c>
      <c r="D20" s="41" t="n">
        <v>0.85</v>
      </c>
      <c r="E20" s="128">
        <f>C20*D20</f>
        <v/>
      </c>
    </row>
    <row r="21" spans="1:5">
      <c r="A21" s="30" t="n">
        <v>15</v>
      </c>
      <c r="B21" s="48" t="s">
        <v>28</v>
      </c>
      <c r="C21" s="130">
        <f>SUM(C22:C26)</f>
        <v/>
      </c>
      <c r="D21" s="37" t="n"/>
      <c r="E21" s="131" t="n"/>
    </row>
    <row customHeight="1" ht="49.5" r="22" s="118" spans="1:5">
      <c r="A22" s="30" t="n">
        <v>16</v>
      </c>
      <c r="B22" s="49" t="s">
        <v>29</v>
      </c>
      <c r="C22" s="129" t="n">
        <v>0</v>
      </c>
      <c r="D22" s="41" t="n">
        <v>0.85</v>
      </c>
      <c r="E22" s="128">
        <f>C22*D22</f>
        <v/>
      </c>
    </row>
    <row customHeight="1" ht="49.5" r="23" s="118" spans="1:5">
      <c r="A23" s="30" t="n">
        <v>17</v>
      </c>
      <c r="B23" s="49" t="s">
        <v>30</v>
      </c>
      <c r="C23" s="129" t="n">
        <v>0</v>
      </c>
      <c r="D23" s="41" t="n">
        <v>0.85</v>
      </c>
      <c r="E23" s="128">
        <f>C23*D23</f>
        <v/>
      </c>
    </row>
    <row customHeight="1" ht="49.5" r="24" s="118" spans="1:5">
      <c r="A24" s="30" t="n">
        <v>18</v>
      </c>
      <c r="B24" s="45" t="s">
        <v>31</v>
      </c>
      <c r="C24" s="129" t="n">
        <v>0</v>
      </c>
      <c r="D24" s="41" t="n">
        <v>0.85</v>
      </c>
      <c r="E24" s="128">
        <f>C24*D24</f>
        <v/>
      </c>
    </row>
    <row customFormat="1" customHeight="1" ht="49.5" r="25" s="2" spans="1:5">
      <c r="A25" s="30" t="n">
        <v>19</v>
      </c>
      <c r="B25" s="45" t="s">
        <v>32</v>
      </c>
      <c r="C25" s="129" t="n">
        <v>0</v>
      </c>
      <c r="D25" s="41" t="n">
        <v>0.85</v>
      </c>
      <c r="E25" s="128">
        <f>C25*D25</f>
        <v/>
      </c>
    </row>
    <row customHeight="1" ht="49.5" r="26" s="118" spans="1:5">
      <c r="A26" s="30" t="n">
        <v>20</v>
      </c>
      <c r="B26" s="45" t="s">
        <v>33</v>
      </c>
      <c r="C26" s="129" t="n">
        <v>0</v>
      </c>
      <c r="D26" s="41" t="n">
        <v>0.85</v>
      </c>
      <c r="E26" s="128">
        <f>C26*D26</f>
        <v/>
      </c>
    </row>
    <row customFormat="1" customHeight="1" ht="25.5" r="27" s="2" spans="1:5">
      <c r="A27" s="30" t="n">
        <v>21</v>
      </c>
      <c r="B27" s="39" t="s">
        <v>34</v>
      </c>
      <c r="C27" s="129" t="n">
        <v>0</v>
      </c>
      <c r="D27" s="41" t="n">
        <v>0.5</v>
      </c>
      <c r="E27" s="128">
        <f>C27*D27</f>
        <v/>
      </c>
    </row>
    <row r="28" spans="1:5">
      <c r="A28" s="30" t="n">
        <v>22</v>
      </c>
      <c r="B28" s="50" t="s">
        <v>35</v>
      </c>
      <c r="C28" s="132" t="n"/>
      <c r="D28" s="37" t="n"/>
      <c r="E28" s="131" t="n"/>
    </row>
    <row r="29" spans="1:5">
      <c r="A29" s="30" t="n">
        <v>23</v>
      </c>
      <c r="B29" s="35" t="s">
        <v>36</v>
      </c>
      <c r="C29" s="132" t="n"/>
      <c r="D29" s="37" t="n"/>
      <c r="E29" s="131" t="n"/>
    </row>
    <row r="30" spans="1:5">
      <c r="A30" s="30" t="n">
        <v>24</v>
      </c>
      <c r="B30" s="35" t="s">
        <v>37</v>
      </c>
      <c r="C30" s="130">
        <f>SUM(C31:C34)</f>
        <v/>
      </c>
      <c r="D30" s="37" t="n"/>
      <c r="E30" s="131" t="n"/>
    </row>
    <row r="31" spans="1:5">
      <c r="A31" s="30" t="n">
        <v>25</v>
      </c>
      <c r="B31" s="45" t="s">
        <v>38</v>
      </c>
      <c r="C31" s="127" t="n"/>
      <c r="D31" s="41" t="n">
        <v>0.03</v>
      </c>
      <c r="E31" s="128">
        <f>C31*D31</f>
        <v/>
      </c>
    </row>
    <row r="32" spans="1:5">
      <c r="A32" s="30" t="n">
        <v>26</v>
      </c>
      <c r="B32" s="45" t="s">
        <v>39</v>
      </c>
      <c r="C32" s="127" t="n"/>
      <c r="D32" s="41" t="n">
        <v>0.05</v>
      </c>
      <c r="E32" s="128">
        <f>C32*D32</f>
        <v/>
      </c>
    </row>
    <row r="33" spans="1:5">
      <c r="A33" s="30" t="n">
        <v>27</v>
      </c>
      <c r="B33" s="45" t="s">
        <v>40</v>
      </c>
      <c r="C33" s="127" t="n"/>
      <c r="D33" s="41" t="n">
        <v>0.1</v>
      </c>
      <c r="E33" s="128">
        <f>C33*D33</f>
        <v/>
      </c>
    </row>
    <row r="34" spans="1:5">
      <c r="A34" s="30" t="n">
        <v>28</v>
      </c>
      <c r="B34" s="45" t="s">
        <v>41</v>
      </c>
      <c r="C34" s="127" t="n"/>
      <c r="D34" s="41" t="n">
        <v>0.1</v>
      </c>
      <c r="E34" s="128">
        <f>C34*D34</f>
        <v/>
      </c>
    </row>
    <row r="35" spans="1:5">
      <c r="A35" s="30" t="n">
        <v>29</v>
      </c>
      <c r="B35" s="35" t="s">
        <v>42</v>
      </c>
      <c r="C35" s="133">
        <f>C36+C41+C47+C53+C62+C63</f>
        <v/>
      </c>
      <c r="D35" s="37" t="n"/>
      <c r="E35" s="131" t="n"/>
    </row>
    <row r="36" spans="1:5">
      <c r="A36" s="30" t="n">
        <v>30</v>
      </c>
      <c r="B36" s="45" t="s">
        <v>43</v>
      </c>
      <c r="C36" s="133">
        <f>SUM(C37:C40)</f>
        <v/>
      </c>
      <c r="D36" s="37" t="n"/>
      <c r="E36" s="131" t="n"/>
    </row>
    <row r="37" spans="1:5">
      <c r="A37" s="30" t="n">
        <v>31</v>
      </c>
      <c r="B37" s="52" t="s">
        <v>44</v>
      </c>
      <c r="C37" s="127" t="n"/>
      <c r="D37" s="41" t="n">
        <v>0.05</v>
      </c>
      <c r="E37" s="134">
        <f>C37*D37</f>
        <v/>
      </c>
    </row>
    <row r="38" spans="1:5">
      <c r="A38" s="30" t="n">
        <v>32</v>
      </c>
      <c r="B38" s="52" t="s">
        <v>45</v>
      </c>
      <c r="C38" s="127" t="n"/>
      <c r="D38" s="41" t="n">
        <v>0.1</v>
      </c>
      <c r="E38" s="134">
        <f>C38*D38</f>
        <v/>
      </c>
    </row>
    <row r="39" spans="1:5">
      <c r="A39" s="30" t="n">
        <v>33</v>
      </c>
      <c r="B39" s="52" t="s">
        <v>46</v>
      </c>
      <c r="C39" s="127" t="n"/>
      <c r="D39" s="41" t="n">
        <v>0.1</v>
      </c>
      <c r="E39" s="134">
        <f>C39*D39</f>
        <v/>
      </c>
    </row>
    <row r="40" spans="1:5">
      <c r="A40" s="30" t="n">
        <v>34</v>
      </c>
      <c r="B40" s="52" t="s">
        <v>47</v>
      </c>
      <c r="C40" s="127" t="n"/>
      <c r="D40" s="41" t="n">
        <v>0.1</v>
      </c>
      <c r="E40" s="134">
        <f>C40*D40</f>
        <v/>
      </c>
    </row>
    <row r="41" spans="1:5">
      <c r="A41" s="30" t="n">
        <v>35</v>
      </c>
      <c r="B41" s="45" t="s">
        <v>48</v>
      </c>
      <c r="C41" s="133">
        <f>SUM(C42:C46)</f>
        <v/>
      </c>
      <c r="D41" s="37" t="n"/>
      <c r="E41" s="131" t="n"/>
    </row>
    <row r="42" spans="1:5">
      <c r="A42" s="30" t="n">
        <v>36</v>
      </c>
      <c r="B42" s="52" t="s">
        <v>49</v>
      </c>
      <c r="C42" s="127" t="n"/>
      <c r="D42" s="41" t="n">
        <v>0.03</v>
      </c>
      <c r="E42" s="134">
        <f>C42*D42</f>
        <v/>
      </c>
    </row>
    <row r="43" spans="1:5">
      <c r="A43" s="30" t="n">
        <v>37</v>
      </c>
      <c r="B43" s="52" t="s">
        <v>50</v>
      </c>
      <c r="C43" s="127" t="n"/>
      <c r="D43" s="41" t="n">
        <v>0.05</v>
      </c>
      <c r="E43" s="134">
        <f>C43*D43</f>
        <v/>
      </c>
    </row>
    <row r="44" spans="1:5">
      <c r="A44" s="30" t="n">
        <v>38</v>
      </c>
      <c r="B44" s="52" t="s">
        <v>51</v>
      </c>
      <c r="C44" s="127" t="n"/>
      <c r="D44" s="41" t="n">
        <v>0.25</v>
      </c>
      <c r="E44" s="134">
        <f>C44*D44</f>
        <v/>
      </c>
    </row>
    <row r="45" spans="1:5">
      <c r="A45" s="30" t="n">
        <v>39</v>
      </c>
      <c r="B45" s="52" t="s">
        <v>52</v>
      </c>
      <c r="C45" s="127" t="n"/>
      <c r="D45" s="41" t="n">
        <v>0.2</v>
      </c>
      <c r="E45" s="134">
        <f>C45*D45</f>
        <v/>
      </c>
    </row>
    <row r="46" spans="1:5">
      <c r="A46" s="30" t="n">
        <v>40</v>
      </c>
      <c r="B46" s="52" t="s">
        <v>53</v>
      </c>
      <c r="C46" s="127" t="n"/>
      <c r="D46" s="41" t="n">
        <v>0.4</v>
      </c>
      <c r="E46" s="134">
        <f>C46*D46</f>
        <v/>
      </c>
    </row>
    <row r="47" spans="1:5">
      <c r="A47" s="30" t="n">
        <v>41</v>
      </c>
      <c r="B47" s="45" t="s">
        <v>54</v>
      </c>
      <c r="C47" s="133">
        <f>SUM(C48:C52)</f>
        <v/>
      </c>
      <c r="D47" s="37" t="n"/>
      <c r="E47" s="131" t="n"/>
    </row>
    <row r="48" spans="1:5">
      <c r="A48" s="30" t="n">
        <v>42</v>
      </c>
      <c r="B48" s="52" t="s">
        <v>55</v>
      </c>
      <c r="C48" s="127" t="n"/>
      <c r="D48" s="41" t="n">
        <v>0.03</v>
      </c>
      <c r="E48" s="134">
        <f>C48*D48</f>
        <v/>
      </c>
    </row>
    <row r="49" spans="1:5">
      <c r="A49" s="30" t="n">
        <v>43</v>
      </c>
      <c r="B49" s="52" t="s">
        <v>56</v>
      </c>
      <c r="C49" s="127" t="n"/>
      <c r="D49" s="41" t="n">
        <v>0.05</v>
      </c>
      <c r="E49" s="134">
        <f>C49*D49</f>
        <v/>
      </c>
    </row>
    <row r="50" spans="1:5">
      <c r="A50" s="30" t="n">
        <v>44</v>
      </c>
      <c r="B50" s="52" t="s">
        <v>57</v>
      </c>
      <c r="C50" s="127" t="n"/>
      <c r="D50" s="41" t="n">
        <v>0.25</v>
      </c>
      <c r="E50" s="134">
        <f>C50*D50</f>
        <v/>
      </c>
    </row>
    <row r="51" spans="1:5">
      <c r="A51" s="30" t="n">
        <v>45</v>
      </c>
      <c r="B51" s="52" t="s">
        <v>58</v>
      </c>
      <c r="C51" s="127" t="n"/>
      <c r="D51" s="41" t="n">
        <v>0.2</v>
      </c>
      <c r="E51" s="134">
        <f>C51*D51</f>
        <v/>
      </c>
    </row>
    <row r="52" spans="1:5">
      <c r="A52" s="30" t="n">
        <v>46</v>
      </c>
      <c r="B52" s="52" t="s">
        <v>59</v>
      </c>
      <c r="C52" s="127" t="n"/>
      <c r="D52" s="41" t="n">
        <v>0.4</v>
      </c>
      <c r="E52" s="134">
        <f>C52*D52</f>
        <v/>
      </c>
    </row>
    <row r="53" spans="1:5">
      <c r="A53" s="30" t="n">
        <v>47</v>
      </c>
      <c r="B53" s="45" t="s">
        <v>60</v>
      </c>
      <c r="C53" s="133">
        <f>SUM(C54:C61)</f>
        <v/>
      </c>
      <c r="D53" s="37" t="n"/>
      <c r="E53" s="131" t="n"/>
    </row>
    <row customHeight="1" ht="24.75" r="54" s="118" spans="1:5">
      <c r="A54" s="30" t="n">
        <v>48</v>
      </c>
      <c r="B54" s="45" t="s">
        <v>61</v>
      </c>
      <c r="C54" s="127" t="n"/>
      <c r="D54" s="41" t="n">
        <v>0.03</v>
      </c>
      <c r="E54" s="134">
        <f>C54*D54</f>
        <v/>
      </c>
    </row>
    <row customHeight="1" ht="24.75" r="55" s="118" spans="1:5">
      <c r="A55" s="30" t="n">
        <v>49</v>
      </c>
      <c r="B55" s="45" t="s">
        <v>62</v>
      </c>
      <c r="C55" s="127" t="n"/>
      <c r="D55" s="41" t="n">
        <v>0.05</v>
      </c>
      <c r="E55" s="134">
        <f>C55*D55</f>
        <v/>
      </c>
    </row>
    <row customHeight="1" ht="37.5" r="56" s="118" spans="1:5">
      <c r="A56" s="30" t="n">
        <v>50</v>
      </c>
      <c r="B56" s="54" t="s">
        <v>63</v>
      </c>
      <c r="C56" s="135" t="n">
        <v>0</v>
      </c>
      <c r="D56" s="41" t="n">
        <v>0.25</v>
      </c>
      <c r="E56" s="134">
        <f>C56*D56</f>
        <v/>
      </c>
    </row>
    <row customHeight="1" ht="24.75" r="57" s="118" spans="1:5">
      <c r="A57" s="30" t="n">
        <v>51</v>
      </c>
      <c r="B57" s="45" t="s">
        <v>64</v>
      </c>
      <c r="C57" s="127" t="n"/>
      <c r="D57" s="41" t="n">
        <v>0.03</v>
      </c>
      <c r="E57" s="134">
        <f>C57*D57</f>
        <v/>
      </c>
    </row>
    <row customHeight="1" ht="24.75" r="58" s="118" spans="1:5">
      <c r="A58" s="30" t="n">
        <v>52</v>
      </c>
      <c r="B58" s="45" t="s">
        <v>65</v>
      </c>
      <c r="C58" s="127" t="n"/>
      <c r="D58" s="41" t="n">
        <v>0.05</v>
      </c>
      <c r="E58" s="134">
        <f>C58*D58</f>
        <v/>
      </c>
    </row>
    <row r="59" spans="1:5">
      <c r="A59" s="30" t="n">
        <v>53</v>
      </c>
      <c r="B59" s="52" t="s">
        <v>66</v>
      </c>
      <c r="C59" s="136" t="n"/>
      <c r="D59" s="41" t="n">
        <v>0.25</v>
      </c>
      <c r="E59" s="134">
        <f>C59*D59</f>
        <v/>
      </c>
    </row>
    <row customFormat="1" customHeight="1" ht="25.5" r="60" s="8" spans="1:5">
      <c r="A60" s="30" t="n">
        <v>54</v>
      </c>
      <c r="B60" s="52" t="s">
        <v>67</v>
      </c>
      <c r="C60" s="137" t="n"/>
      <c r="D60" s="41" t="n">
        <v>0.25</v>
      </c>
      <c r="E60" s="131" t="n"/>
    </row>
    <row customHeight="1" ht="63" r="61" s="118" spans="1:5">
      <c r="A61" s="30" t="n">
        <v>55</v>
      </c>
      <c r="B61" s="54" t="s">
        <v>68</v>
      </c>
      <c r="C61" s="138" t="n">
        <v>428.09</v>
      </c>
      <c r="D61" s="41" t="n">
        <v>1</v>
      </c>
      <c r="E61" s="134">
        <f>C61*D61</f>
        <v/>
      </c>
    </row>
    <row r="62" spans="1:5">
      <c r="A62" s="30" t="n">
        <v>56</v>
      </c>
      <c r="B62" s="45" t="s">
        <v>69</v>
      </c>
      <c r="C62" s="127" t="n"/>
      <c r="D62" s="41" t="n">
        <v>1</v>
      </c>
      <c r="E62" s="134">
        <f>C62*D62</f>
        <v/>
      </c>
    </row>
    <row customFormat="1" r="63" s="8" spans="1:5">
      <c r="A63" s="30" t="n">
        <v>57</v>
      </c>
      <c r="B63" s="45" t="s">
        <v>70</v>
      </c>
      <c r="C63" s="127" t="n"/>
      <c r="D63" s="41" t="n">
        <v>1</v>
      </c>
      <c r="E63" s="134">
        <f>C63*D63</f>
        <v/>
      </c>
    </row>
    <row r="64" spans="1:5">
      <c r="A64" s="30" t="n">
        <v>58</v>
      </c>
      <c r="B64" s="35" t="s">
        <v>71</v>
      </c>
      <c r="C64" s="133">
        <f>C65+C70+C72+C74+C79</f>
        <v/>
      </c>
      <c r="D64" s="37" t="n"/>
      <c r="E64" s="131" t="n"/>
    </row>
    <row r="65" spans="1:5">
      <c r="A65" s="30" t="n">
        <v>59</v>
      </c>
      <c r="B65" s="59" t="s">
        <v>72</v>
      </c>
      <c r="C65" s="127" t="n"/>
      <c r="D65" s="41" t="n">
        <v>0</v>
      </c>
      <c r="E65" s="134">
        <f>C65*D65</f>
        <v/>
      </c>
    </row>
    <row r="66" spans="1:5">
      <c r="A66" s="30" t="n">
        <v>60</v>
      </c>
      <c r="B66" s="45" t="s">
        <v>73</v>
      </c>
      <c r="C66" s="127" t="n"/>
      <c r="D66" s="37" t="n"/>
      <c r="E66" s="131" t="n"/>
    </row>
    <row r="67" spans="1:5">
      <c r="A67" s="30" t="n">
        <v>61</v>
      </c>
      <c r="B67" s="45" t="s">
        <v>74</v>
      </c>
      <c r="C67" s="127" t="n"/>
      <c r="D67" s="37" t="n"/>
      <c r="E67" s="131" t="n"/>
    </row>
    <row r="68" spans="1:5">
      <c r="A68" s="30" t="n">
        <v>62</v>
      </c>
      <c r="B68" s="45" t="s">
        <v>75</v>
      </c>
      <c r="C68" s="127" t="n"/>
      <c r="D68" s="37" t="n"/>
      <c r="E68" s="131" t="n"/>
    </row>
    <row r="69" spans="1:5">
      <c r="A69" s="30" t="n">
        <v>63</v>
      </c>
      <c r="B69" s="45" t="s">
        <v>76</v>
      </c>
      <c r="C69" s="127" t="n"/>
      <c r="D69" s="37" t="n"/>
      <c r="E69" s="131" t="n"/>
    </row>
    <row r="70" spans="1:5">
      <c r="A70" s="30" t="n">
        <v>64</v>
      </c>
      <c r="B70" s="59" t="s">
        <v>77</v>
      </c>
      <c r="C70" s="127" t="n"/>
      <c r="D70" s="41" t="n">
        <v>0</v>
      </c>
      <c r="E70" s="134">
        <f>C70*D70</f>
        <v/>
      </c>
    </row>
    <row r="71" spans="1:5">
      <c r="A71" s="30" t="n">
        <v>65</v>
      </c>
      <c r="B71" s="45" t="s">
        <v>78</v>
      </c>
      <c r="C71" s="127" t="n"/>
      <c r="D71" s="37" t="n"/>
      <c r="E71" s="131" t="n"/>
    </row>
    <row r="72" spans="1:5">
      <c r="A72" s="30" t="n">
        <v>66</v>
      </c>
      <c r="B72" s="59" t="s">
        <v>79</v>
      </c>
      <c r="C72" s="127" t="n"/>
      <c r="D72" s="41" t="n">
        <v>0.15</v>
      </c>
      <c r="E72" s="134">
        <f>C72*D72</f>
        <v/>
      </c>
    </row>
    <row r="73" spans="1:5">
      <c r="A73" s="30" t="n">
        <v>67</v>
      </c>
      <c r="B73" s="45" t="s">
        <v>80</v>
      </c>
      <c r="C73" s="127" t="n"/>
      <c r="D73" s="37" t="n"/>
      <c r="E73" s="131" t="n"/>
    </row>
    <row r="74" spans="1:5">
      <c r="A74" s="30" t="n">
        <v>68</v>
      </c>
      <c r="B74" s="59" t="s">
        <v>81</v>
      </c>
      <c r="C74" s="133">
        <f>C75+C77</f>
        <v/>
      </c>
      <c r="D74" s="37" t="n"/>
      <c r="E74" s="131" t="n"/>
    </row>
    <row r="75" spans="1:5">
      <c r="A75" s="30" t="n">
        <v>69</v>
      </c>
      <c r="B75" s="49" t="s">
        <v>82</v>
      </c>
      <c r="C75" s="127" t="n"/>
      <c r="D75" s="41" t="n">
        <v>0.25</v>
      </c>
      <c r="E75" s="134">
        <f>C75*D75</f>
        <v/>
      </c>
    </row>
    <row r="76" spans="1:5">
      <c r="A76" s="30" t="n">
        <v>70</v>
      </c>
      <c r="B76" s="52" t="s">
        <v>83</v>
      </c>
      <c r="C76" s="127" t="n"/>
      <c r="D76" s="37" t="n"/>
      <c r="E76" s="131" t="n"/>
    </row>
    <row r="77" spans="1:5">
      <c r="A77" s="30" t="n">
        <v>71</v>
      </c>
      <c r="B77" s="49" t="s">
        <v>84</v>
      </c>
      <c r="C77" s="127" t="n"/>
      <c r="D77" s="41" t="n">
        <v>0.5</v>
      </c>
      <c r="E77" s="134">
        <f>C77*D77</f>
        <v/>
      </c>
    </row>
    <row r="78" spans="1:5">
      <c r="A78" s="30" t="n">
        <v>72</v>
      </c>
      <c r="B78" s="52" t="s">
        <v>85</v>
      </c>
      <c r="C78" s="127" t="n"/>
      <c r="D78" s="37" t="n"/>
      <c r="E78" s="131" t="n"/>
    </row>
    <row r="79" spans="1:5">
      <c r="A79" s="30" t="n">
        <v>73</v>
      </c>
      <c r="B79" s="59" t="s">
        <v>86</v>
      </c>
      <c r="C79" s="133">
        <f>C80+C81</f>
        <v/>
      </c>
      <c r="D79" s="37" t="n"/>
      <c r="E79" s="131" t="n"/>
    </row>
    <row r="80" spans="1:5">
      <c r="A80" s="30" t="n">
        <v>74</v>
      </c>
      <c r="B80" s="49" t="s">
        <v>87</v>
      </c>
      <c r="C80" s="127" t="n"/>
      <c r="D80" s="41" t="n">
        <v>0.25</v>
      </c>
      <c r="E80" s="134">
        <f>C80*D80</f>
        <v/>
      </c>
    </row>
    <row r="81" spans="1:5">
      <c r="A81" s="30" t="n">
        <v>75</v>
      </c>
      <c r="B81" s="49" t="s">
        <v>88</v>
      </c>
      <c r="C81" s="127" t="n"/>
      <c r="D81" s="41" t="n">
        <v>1</v>
      </c>
      <c r="E81" s="134">
        <f>C81*D81</f>
        <v/>
      </c>
    </row>
    <row r="82" spans="1:5">
      <c r="A82" s="30" t="n">
        <v>76</v>
      </c>
      <c r="B82" s="35" t="s">
        <v>89</v>
      </c>
      <c r="C82" s="133">
        <f>SUM(C83:C91)+C94+C111</f>
        <v/>
      </c>
      <c r="D82" s="37" t="n"/>
      <c r="E82" s="131" t="n"/>
    </row>
    <row customHeight="1" ht="37.5" r="83" s="118" spans="1:5">
      <c r="A83" s="30" t="n">
        <v>77</v>
      </c>
      <c r="B83" s="60" t="s">
        <v>90</v>
      </c>
      <c r="C83" s="138" t="n">
        <v>0</v>
      </c>
      <c r="D83" s="41" t="n">
        <v>1</v>
      </c>
      <c r="E83" s="134">
        <f>C83*D83</f>
        <v/>
      </c>
    </row>
    <row customHeight="1" ht="24.75" r="84" s="118" spans="1:5">
      <c r="A84" s="30" t="n">
        <v>78</v>
      </c>
      <c r="B84" s="61" t="s">
        <v>91</v>
      </c>
      <c r="C84" s="127" t="n"/>
      <c r="D84" s="41" t="n">
        <v>1</v>
      </c>
      <c r="E84" s="134">
        <f>C84*D84</f>
        <v/>
      </c>
    </row>
    <row customHeight="1" ht="24.75" r="85" s="118" spans="1:5">
      <c r="A85" s="30" t="n">
        <v>79</v>
      </c>
      <c r="B85" s="61" t="s">
        <v>92</v>
      </c>
      <c r="C85" s="127" t="n"/>
      <c r="D85" s="41" t="n">
        <v>0.2</v>
      </c>
      <c r="E85" s="134">
        <f>C85*D85</f>
        <v/>
      </c>
    </row>
    <row r="86" spans="1:5">
      <c r="A86" s="30" t="n">
        <v>80</v>
      </c>
      <c r="B86" s="61" t="s">
        <v>93</v>
      </c>
      <c r="C86" s="127" t="n"/>
      <c r="D86" s="41" t="n">
        <v>1</v>
      </c>
      <c r="E86" s="134">
        <f>C86*D86</f>
        <v/>
      </c>
    </row>
    <row r="87" spans="1:5">
      <c r="A87" s="30" t="n">
        <v>81</v>
      </c>
      <c r="B87" s="61" t="s">
        <v>94</v>
      </c>
      <c r="C87" s="127" t="n"/>
      <c r="D87" s="41" t="n">
        <v>1</v>
      </c>
      <c r="E87" s="134">
        <f>C87*D87</f>
        <v/>
      </c>
    </row>
    <row r="88" spans="1:5">
      <c r="A88" s="30" t="n">
        <v>82</v>
      </c>
      <c r="B88" s="61" t="s">
        <v>95</v>
      </c>
      <c r="C88" s="127" t="n"/>
      <c r="D88" s="41" t="n">
        <v>1</v>
      </c>
      <c r="E88" s="134">
        <f>C88*D88</f>
        <v/>
      </c>
    </row>
    <row r="89" spans="1:5">
      <c r="A89" s="30" t="n">
        <v>83</v>
      </c>
      <c r="B89" s="61" t="s">
        <v>96</v>
      </c>
      <c r="C89" s="127" t="n"/>
      <c r="D89" s="41" t="n">
        <v>1</v>
      </c>
      <c r="E89" s="134">
        <f>C89*D89</f>
        <v/>
      </c>
    </row>
    <row r="90" spans="1:5">
      <c r="A90" s="30" t="n">
        <v>84</v>
      </c>
      <c r="B90" s="61" t="s">
        <v>97</v>
      </c>
      <c r="C90" s="127" t="n"/>
      <c r="D90" s="41" t="n">
        <v>1</v>
      </c>
      <c r="E90" s="134">
        <f>C90*D90</f>
        <v/>
      </c>
    </row>
    <row r="91" spans="1:5">
      <c r="A91" s="30" t="n">
        <v>85</v>
      </c>
      <c r="B91" s="61" t="s">
        <v>98</v>
      </c>
      <c r="C91" s="133">
        <f>SUM(C92:C93)</f>
        <v/>
      </c>
      <c r="D91" s="37" t="n"/>
      <c r="E91" s="131" t="n"/>
    </row>
    <row r="92" spans="1:5">
      <c r="A92" s="30" t="n">
        <v>86</v>
      </c>
      <c r="B92" s="45" t="s">
        <v>99</v>
      </c>
      <c r="C92" s="127" t="n"/>
      <c r="D92" s="41" t="n">
        <v>1</v>
      </c>
      <c r="E92" s="134">
        <f>C92*D92</f>
        <v/>
      </c>
    </row>
    <row r="93" spans="1:5">
      <c r="A93" s="30" t="n">
        <v>87</v>
      </c>
      <c r="B93" s="45" t="s">
        <v>100</v>
      </c>
      <c r="C93" s="127" t="n"/>
      <c r="D93" s="41" t="n">
        <v>1</v>
      </c>
      <c r="E93" s="134">
        <f>C93*D93</f>
        <v/>
      </c>
    </row>
    <row r="94" spans="1:5">
      <c r="A94" s="30" t="n">
        <v>88</v>
      </c>
      <c r="B94" s="61" t="s">
        <v>101</v>
      </c>
      <c r="C94" s="133">
        <f>C95+C96+C99+C102+C105+C108</f>
        <v/>
      </c>
      <c r="D94" s="62" t="n"/>
      <c r="E94" s="131" t="n"/>
    </row>
    <row r="95" spans="1:5">
      <c r="A95" s="30" t="n">
        <v>89</v>
      </c>
      <c r="B95" s="45" t="s">
        <v>102</v>
      </c>
      <c r="C95" s="127" t="n"/>
      <c r="D95" s="41" t="n">
        <v>0.05</v>
      </c>
      <c r="E95" s="134">
        <f>C95*D95</f>
        <v/>
      </c>
    </row>
    <row r="96" spans="1:5">
      <c r="A96" s="30" t="n">
        <v>90</v>
      </c>
      <c r="B96" s="45" t="s">
        <v>103</v>
      </c>
      <c r="C96" s="133">
        <f>SUM(C97:C98)</f>
        <v/>
      </c>
      <c r="D96" s="37" t="n"/>
      <c r="E96" s="131" t="n"/>
    </row>
    <row r="97" spans="1:5">
      <c r="A97" s="30" t="n">
        <v>91</v>
      </c>
      <c r="B97" s="52" t="s">
        <v>104</v>
      </c>
      <c r="C97" s="127" t="n"/>
      <c r="D97" s="41" t="n">
        <v>0.1</v>
      </c>
      <c r="E97" s="134">
        <f>C97*D97</f>
        <v/>
      </c>
    </row>
    <row r="98" spans="1:5">
      <c r="A98" s="30" t="n">
        <v>92</v>
      </c>
      <c r="B98" s="52" t="s">
        <v>105</v>
      </c>
      <c r="C98" s="127" t="n"/>
      <c r="D98" s="41" t="n">
        <v>0.3</v>
      </c>
      <c r="E98" s="134">
        <f>C98*D98</f>
        <v/>
      </c>
    </row>
    <row r="99" spans="1:5">
      <c r="A99" s="30" t="n">
        <v>93</v>
      </c>
      <c r="B99" s="45" t="s">
        <v>106</v>
      </c>
      <c r="C99" s="133">
        <f>SUM(C100:C101)</f>
        <v/>
      </c>
      <c r="D99" s="37" t="n"/>
      <c r="E99" s="131" t="n"/>
    </row>
    <row r="100" spans="1:5">
      <c r="A100" s="30" t="n">
        <v>94</v>
      </c>
      <c r="B100" s="52" t="s">
        <v>107</v>
      </c>
      <c r="C100" s="127" t="n"/>
      <c r="D100" s="41" t="n">
        <v>0.1</v>
      </c>
      <c r="E100" s="134">
        <f>C100*D100</f>
        <v/>
      </c>
    </row>
    <row r="101" spans="1:5">
      <c r="A101" s="30" t="n">
        <v>95</v>
      </c>
      <c r="B101" s="52" t="s">
        <v>108</v>
      </c>
      <c r="C101" s="127" t="n"/>
      <c r="D101" s="41" t="n">
        <v>0.3</v>
      </c>
      <c r="E101" s="134">
        <f>C101*D101</f>
        <v/>
      </c>
    </row>
    <row r="102" spans="1:5">
      <c r="A102" s="30" t="n">
        <v>96</v>
      </c>
      <c r="B102" s="45" t="s">
        <v>109</v>
      </c>
      <c r="C102" s="133">
        <f>SUM(C103:C104)</f>
        <v/>
      </c>
      <c r="D102" s="37" t="n"/>
      <c r="E102" s="131" t="n"/>
    </row>
    <row r="103" spans="1:5">
      <c r="A103" s="30" t="n">
        <v>97</v>
      </c>
      <c r="B103" s="52" t="s">
        <v>110</v>
      </c>
      <c r="C103" s="127" t="n"/>
      <c r="D103" s="41" t="n">
        <v>0.4</v>
      </c>
      <c r="E103" s="134">
        <f>C103*D103</f>
        <v/>
      </c>
    </row>
    <row r="104" spans="1:5">
      <c r="A104" s="30" t="n">
        <v>98</v>
      </c>
      <c r="B104" s="52" t="s">
        <v>111</v>
      </c>
      <c r="C104" s="127" t="n"/>
      <c r="D104" s="41" t="n">
        <v>0.4</v>
      </c>
      <c r="E104" s="134">
        <f>C104*D104</f>
        <v/>
      </c>
    </row>
    <row r="105" spans="1:5">
      <c r="A105" s="30" t="n">
        <v>99</v>
      </c>
      <c r="B105" s="45" t="s">
        <v>112</v>
      </c>
      <c r="C105" s="133">
        <f>SUM(C106:C107)</f>
        <v/>
      </c>
      <c r="D105" s="37" t="n"/>
      <c r="E105" s="131" t="n"/>
    </row>
    <row r="106" spans="1:5">
      <c r="A106" s="30" t="n">
        <v>100</v>
      </c>
      <c r="B106" s="52" t="s">
        <v>113</v>
      </c>
      <c r="C106" s="127" t="n"/>
      <c r="D106" s="41" t="n">
        <v>0.4</v>
      </c>
      <c r="E106" s="134">
        <f>C106*D106</f>
        <v/>
      </c>
    </row>
    <row r="107" spans="1:5">
      <c r="A107" s="30" t="n">
        <v>101</v>
      </c>
      <c r="B107" s="52" t="s">
        <v>114</v>
      </c>
      <c r="C107" s="127" t="n"/>
      <c r="D107" s="41" t="n">
        <v>1</v>
      </c>
      <c r="E107" s="134">
        <f>C107*D107</f>
        <v/>
      </c>
    </row>
    <row r="108" spans="1:5">
      <c r="A108" s="30" t="n">
        <v>102</v>
      </c>
      <c r="B108" s="45" t="s">
        <v>115</v>
      </c>
      <c r="C108" s="133">
        <f>SUM(C109:C110)</f>
        <v/>
      </c>
      <c r="D108" s="37" t="n"/>
      <c r="E108" s="131" t="n"/>
    </row>
    <row r="109" spans="1:5">
      <c r="A109" s="30" t="n">
        <v>103</v>
      </c>
      <c r="B109" s="52" t="s">
        <v>116</v>
      </c>
      <c r="C109" s="127" t="n"/>
      <c r="D109" s="41" t="n">
        <v>1</v>
      </c>
      <c r="E109" s="134">
        <f>C109*D109</f>
        <v/>
      </c>
    </row>
    <row r="110" spans="1:5">
      <c r="A110" s="30" t="n">
        <v>104</v>
      </c>
      <c r="B110" s="52" t="s">
        <v>117</v>
      </c>
      <c r="C110" s="127" t="n"/>
      <c r="D110" s="41" t="n">
        <v>1</v>
      </c>
      <c r="E110" s="134">
        <f>C110*D110</f>
        <v/>
      </c>
    </row>
    <row r="111" spans="1:5">
      <c r="A111" s="30" t="n">
        <v>105</v>
      </c>
      <c r="B111" s="61" t="s">
        <v>118</v>
      </c>
      <c r="C111" s="133">
        <f>SUM(C112:C113)</f>
        <v/>
      </c>
      <c r="D111" s="37" t="n"/>
      <c r="E111" s="131" t="n"/>
    </row>
    <row r="112" spans="1:5">
      <c r="A112" s="30" t="n">
        <v>106</v>
      </c>
      <c r="B112" s="45" t="s">
        <v>119</v>
      </c>
      <c r="C112" s="127" t="n"/>
      <c r="D112" s="41" t="n">
        <v>1</v>
      </c>
      <c r="E112" s="134">
        <f>C112*D112</f>
        <v/>
      </c>
    </row>
    <row r="113" spans="1:5">
      <c r="A113" s="30" t="n">
        <v>107</v>
      </c>
      <c r="B113" s="45" t="s">
        <v>120</v>
      </c>
      <c r="C113" s="127" t="n"/>
      <c r="D113" s="37" t="n"/>
      <c r="E113" s="134">
        <f>MAX(0,C113_SUM(E138:E141))</f>
        <v/>
      </c>
    </row>
    <row r="114" spans="1:5">
      <c r="A114" s="30" t="n">
        <v>108</v>
      </c>
      <c r="B114" s="35" t="s">
        <v>121</v>
      </c>
      <c r="C114" s="133">
        <f>SUM(C115:C119,C121,C122)</f>
        <v/>
      </c>
      <c r="D114" s="37" t="n"/>
      <c r="E114" s="131" t="n"/>
    </row>
    <row r="115" spans="1:5">
      <c r="A115" s="30" t="n">
        <v>109</v>
      </c>
      <c r="B115" s="61" t="s">
        <v>122</v>
      </c>
      <c r="C115" s="127" t="n"/>
      <c r="D115" s="41" t="n">
        <v>0</v>
      </c>
      <c r="E115" s="134">
        <f>C115*D115</f>
        <v/>
      </c>
    </row>
    <row r="116" spans="1:5">
      <c r="A116" s="30" t="n">
        <v>110</v>
      </c>
      <c r="B116" s="61" t="s">
        <v>123</v>
      </c>
      <c r="C116" s="127" t="n"/>
      <c r="D116" s="139" t="n">
        <v>0.025</v>
      </c>
      <c r="E116" s="134">
        <f>C116*D116</f>
        <v/>
      </c>
    </row>
    <row customHeight="1" ht="18" r="117" s="118" spans="1:5">
      <c r="A117" s="30" t="n">
        <v>111</v>
      </c>
      <c r="B117" s="60" t="s">
        <v>124</v>
      </c>
      <c r="C117" s="138" t="n">
        <v>0</v>
      </c>
      <c r="D117" s="139" t="n">
        <v>0.025</v>
      </c>
      <c r="E117" s="134">
        <f>C117*D117</f>
        <v/>
      </c>
    </row>
    <row r="118" spans="1:5">
      <c r="A118" s="30" t="n">
        <v>112</v>
      </c>
      <c r="B118" s="61" t="s">
        <v>125</v>
      </c>
      <c r="C118" s="127" t="n"/>
      <c r="D118" s="139" t="n">
        <v>0.025</v>
      </c>
      <c r="E118" s="134">
        <f>C118*D118</f>
        <v/>
      </c>
    </row>
    <row r="119" spans="1:5">
      <c r="A119" s="30" t="n">
        <v>113</v>
      </c>
      <c r="B119" s="61" t="s">
        <v>126</v>
      </c>
      <c r="C119" s="127" t="n"/>
      <c r="D119" s="139" t="n">
        <v>0.025</v>
      </c>
      <c r="E119" s="134">
        <f>C119*D119</f>
        <v/>
      </c>
    </row>
    <row r="120" spans="1:5">
      <c r="A120" s="30" t="n">
        <v>114</v>
      </c>
      <c r="B120" s="45" t="s">
        <v>127</v>
      </c>
      <c r="C120" s="127" t="n"/>
      <c r="D120" s="140" t="n"/>
      <c r="E120" s="131" t="n"/>
    </row>
    <row customFormat="1" r="121" s="8" spans="1:5">
      <c r="A121" s="30" t="n">
        <v>115</v>
      </c>
      <c r="B121" s="61" t="s">
        <v>128</v>
      </c>
      <c r="C121" s="127" t="n"/>
      <c r="D121" s="139" t="n">
        <v>0.025</v>
      </c>
      <c r="E121" s="134">
        <f>C121*D121</f>
        <v/>
      </c>
    </row>
    <row r="122" spans="1:5">
      <c r="A122" s="30" t="n">
        <v>116</v>
      </c>
      <c r="B122" s="61" t="s">
        <v>129</v>
      </c>
      <c r="C122" s="127" t="n"/>
      <c r="D122" s="41" t="n">
        <v>0.5</v>
      </c>
      <c r="E122" s="134">
        <f>C122*D122</f>
        <v/>
      </c>
    </row>
    <row customHeight="1" ht="98.25" r="123" s="118" spans="1:5">
      <c r="A123" s="30" t="n">
        <v>117</v>
      </c>
      <c r="B123" s="65" t="s">
        <v>130</v>
      </c>
      <c r="C123" s="138" t="n">
        <v>2.36</v>
      </c>
      <c r="D123" s="41" t="n">
        <v>1</v>
      </c>
      <c r="E123" s="134">
        <f>C123*D123</f>
        <v/>
      </c>
    </row>
    <row r="124" spans="1:5">
      <c r="A124" s="30" t="n">
        <v>118</v>
      </c>
      <c r="B124" s="35" t="s">
        <v>131</v>
      </c>
      <c r="C124" s="132" t="n"/>
      <c r="D124" s="37" t="n"/>
      <c r="E124" s="131" t="n"/>
    </row>
    <row r="125" spans="1:5">
      <c r="A125" s="30" t="n">
        <v>119</v>
      </c>
      <c r="B125" s="35" t="s">
        <v>132</v>
      </c>
      <c r="C125" s="133">
        <f>C126+C135+C136</f>
        <v/>
      </c>
      <c r="D125" s="37" t="n"/>
      <c r="E125" s="131" t="n"/>
    </row>
    <row r="126" spans="1:5">
      <c r="A126" s="30" t="n">
        <v>120</v>
      </c>
      <c r="B126" s="66" t="s">
        <v>133</v>
      </c>
      <c r="C126" s="133">
        <f>C127+C129+C131+C133+C134</f>
        <v/>
      </c>
      <c r="D126" s="37" t="n"/>
      <c r="E126" s="131" t="n"/>
    </row>
    <row r="127" spans="1:5">
      <c r="A127" s="30" t="n">
        <v>121</v>
      </c>
      <c r="B127" s="45" t="s">
        <v>134</v>
      </c>
      <c r="C127" s="127" t="n"/>
      <c r="D127" s="41" t="n">
        <v>0</v>
      </c>
      <c r="E127" s="134">
        <f>C127*D127</f>
        <v/>
      </c>
    </row>
    <row r="128" spans="1:5">
      <c r="A128" s="30" t="n">
        <v>122</v>
      </c>
      <c r="B128" s="52" t="s">
        <v>135</v>
      </c>
      <c r="C128" s="127" t="n"/>
      <c r="D128" s="37" t="n"/>
      <c r="E128" s="131" t="n"/>
    </row>
    <row r="129" spans="1:5">
      <c r="A129" s="30" t="n">
        <v>123</v>
      </c>
      <c r="B129" s="45" t="s">
        <v>136</v>
      </c>
      <c r="C129" s="127" t="n"/>
      <c r="D129" s="41" t="n">
        <v>0.15</v>
      </c>
      <c r="E129" s="134">
        <f>C129*D129</f>
        <v/>
      </c>
    </row>
    <row r="130" spans="1:5">
      <c r="A130" s="30" t="n">
        <v>124</v>
      </c>
      <c r="B130" s="52" t="s">
        <v>137</v>
      </c>
      <c r="C130" s="127" t="n"/>
      <c r="D130" s="37" t="n"/>
      <c r="E130" s="131" t="n"/>
    </row>
    <row r="131" spans="1:5">
      <c r="A131" s="30" t="n">
        <v>125</v>
      </c>
      <c r="B131" s="45" t="s">
        <v>138</v>
      </c>
      <c r="C131" s="127" t="n"/>
      <c r="D131" s="41" t="n">
        <v>0.5</v>
      </c>
      <c r="E131" s="134">
        <f>C131*D131</f>
        <v/>
      </c>
    </row>
    <row r="132" spans="1:5">
      <c r="A132" s="30" t="n">
        <v>126</v>
      </c>
      <c r="B132" s="52" t="s">
        <v>139</v>
      </c>
      <c r="C132" s="127" t="n"/>
      <c r="D132" s="37" t="n"/>
      <c r="E132" s="131" t="n"/>
    </row>
    <row r="133" spans="1:5">
      <c r="A133" s="30" t="n">
        <v>127</v>
      </c>
      <c r="B133" s="45" t="s">
        <v>140</v>
      </c>
      <c r="C133" s="127" t="n"/>
      <c r="D133" s="41" t="n">
        <v>0.5</v>
      </c>
      <c r="E133" s="134">
        <f>C133*D133</f>
        <v/>
      </c>
    </row>
    <row customFormat="1" r="134" s="2" spans="1:5">
      <c r="A134" s="30" t="n">
        <v>128</v>
      </c>
      <c r="B134" s="45" t="s">
        <v>141</v>
      </c>
      <c r="C134" s="127" t="n"/>
      <c r="D134" s="41" t="n">
        <v>1</v>
      </c>
      <c r="E134" s="134">
        <f>C134*D134</f>
        <v/>
      </c>
    </row>
    <row r="135" spans="1:5">
      <c r="A135" s="30" t="n">
        <v>129</v>
      </c>
      <c r="B135" s="66" t="s">
        <v>142</v>
      </c>
      <c r="C135" s="127" t="n"/>
      <c r="D135" s="41" t="n">
        <v>1</v>
      </c>
      <c r="E135" s="134">
        <f>C135*D135</f>
        <v/>
      </c>
    </row>
    <row r="136" spans="1:5">
      <c r="A136" s="30" t="n">
        <v>130</v>
      </c>
      <c r="B136" s="66" t="s">
        <v>143</v>
      </c>
      <c r="C136" s="127" t="n"/>
      <c r="D136" s="41" t="n">
        <v>0</v>
      </c>
      <c r="E136" s="134">
        <f>C136*D136</f>
        <v/>
      </c>
    </row>
    <row r="137" spans="1:5">
      <c r="A137" s="30" t="n">
        <v>131</v>
      </c>
      <c r="B137" s="35" t="s">
        <v>144</v>
      </c>
      <c r="C137" s="133">
        <f>SUM(C138,C139,C140,C141,C142,C143,C147)</f>
        <v/>
      </c>
      <c r="D137" s="37" t="n"/>
      <c r="E137" s="131" t="n"/>
    </row>
    <row r="138" spans="1:5">
      <c r="A138" s="30" t="n">
        <v>132</v>
      </c>
      <c r="B138" s="66" t="s">
        <v>145</v>
      </c>
      <c r="C138" s="127" t="n"/>
      <c r="D138" s="41" t="n">
        <v>0.5</v>
      </c>
      <c r="E138" s="134">
        <f>C138*D138</f>
        <v/>
      </c>
    </row>
    <row r="139" spans="1:5">
      <c r="A139" s="30" t="n">
        <v>133</v>
      </c>
      <c r="B139" s="66" t="s">
        <v>146</v>
      </c>
      <c r="C139" s="127" t="n"/>
      <c r="D139" s="41" t="n">
        <v>0.5</v>
      </c>
      <c r="E139" s="134">
        <f>C139*D139</f>
        <v/>
      </c>
    </row>
    <row r="140" spans="1:5">
      <c r="A140" s="30" t="n">
        <v>134</v>
      </c>
      <c r="B140" s="66" t="s">
        <v>147</v>
      </c>
      <c r="C140" s="127" t="n"/>
      <c r="D140" s="41" t="n">
        <v>0.5</v>
      </c>
      <c r="E140" s="134">
        <f>C140*D140</f>
        <v/>
      </c>
    </row>
    <row r="141" spans="1:5">
      <c r="A141" s="30" t="n">
        <v>135</v>
      </c>
      <c r="B141" s="66" t="s">
        <v>148</v>
      </c>
      <c r="C141" s="127" t="n"/>
      <c r="D141" s="41" t="n">
        <v>0.5</v>
      </c>
      <c r="E141" s="134">
        <f>C141*D141</f>
        <v/>
      </c>
    </row>
    <row r="142" spans="1:5">
      <c r="A142" s="30" t="n">
        <v>136</v>
      </c>
      <c r="B142" s="66" t="s">
        <v>149</v>
      </c>
      <c r="C142" s="127" t="n"/>
      <c r="D142" s="41" t="n">
        <v>1</v>
      </c>
      <c r="E142" s="134">
        <f>C142*D142</f>
        <v/>
      </c>
    </row>
    <row r="143" spans="1:5">
      <c r="A143" s="30" t="n">
        <v>137</v>
      </c>
      <c r="B143" s="66" t="s">
        <v>150</v>
      </c>
      <c r="C143" s="133">
        <f>C144+C145+C146</f>
        <v/>
      </c>
      <c r="D143" s="37" t="n"/>
      <c r="E143" s="131" t="n"/>
    </row>
    <row customHeight="1" ht="24.75" r="144" s="118" spans="1:5">
      <c r="A144" s="30" t="n">
        <v>138</v>
      </c>
      <c r="B144" s="45" t="s">
        <v>151</v>
      </c>
      <c r="C144" s="138" t="n">
        <v>0</v>
      </c>
      <c r="D144" s="41" t="n">
        <v>0</v>
      </c>
      <c r="E144" s="134">
        <f>C144*D144</f>
        <v/>
      </c>
    </row>
    <row customFormat="1" r="145" s="8" spans="1:5">
      <c r="A145" s="30" t="n">
        <v>139</v>
      </c>
      <c r="B145" s="45" t="s">
        <v>152</v>
      </c>
      <c r="C145" s="137" t="n"/>
      <c r="D145" s="41" t="n">
        <v>0</v>
      </c>
      <c r="E145" s="131" t="n"/>
    </row>
    <row customHeight="1" ht="99.75" r="146" s="118" spans="1:5">
      <c r="A146" s="68" t="n">
        <v>140</v>
      </c>
      <c r="B146" s="69" t="s">
        <v>153</v>
      </c>
      <c r="C146" s="138" t="n">
        <v>97576.09</v>
      </c>
      <c r="D146" s="41" t="n">
        <v>1</v>
      </c>
      <c r="E146" s="134">
        <f>C146*D146</f>
        <v/>
      </c>
    </row>
    <row r="147" spans="1:5">
      <c r="A147" s="30" t="n">
        <v>141</v>
      </c>
      <c r="B147" s="66" t="s">
        <v>154</v>
      </c>
      <c r="C147" s="141" t="n"/>
      <c r="D147" s="41" t="n">
        <v>1</v>
      </c>
      <c r="E147" s="134">
        <f>C147*D147</f>
        <v/>
      </c>
    </row>
    <row r="148" spans="1:5">
      <c r="A148" s="30" t="n">
        <v>142</v>
      </c>
      <c r="B148" s="35" t="s">
        <v>155</v>
      </c>
      <c r="C148" s="133">
        <f>C149+C150</f>
        <v/>
      </c>
      <c r="D148" s="37" t="n"/>
      <c r="E148" s="37" t="n"/>
    </row>
    <row customHeight="1" ht="37.5" r="149" s="118" spans="1:5">
      <c r="A149" s="68" t="n">
        <v>143</v>
      </c>
      <c r="B149" s="71" t="s">
        <v>156</v>
      </c>
      <c r="C149" s="138" t="n">
        <v>0</v>
      </c>
      <c r="D149" s="41" t="n">
        <v>1</v>
      </c>
      <c r="E149" s="134">
        <f>C149*D149</f>
        <v/>
      </c>
    </row>
    <row r="150" spans="1:5">
      <c r="A150" s="72" t="n">
        <v>144</v>
      </c>
      <c r="B150" s="73" t="s">
        <v>157</v>
      </c>
      <c r="C150" s="142" t="n"/>
      <c r="D150" s="75" t="n">
        <v>0.5</v>
      </c>
      <c r="E150" s="143">
        <f>C150*D150</f>
        <v/>
      </c>
    </row>
    <row customHeight="1" ht="18.75" r="151" s="118" spans="1:5">
      <c r="A151" s="77" t="s">
        <v>158</v>
      </c>
      <c r="B151" s="78" t="n"/>
      <c r="C151" s="79" t="n"/>
    </row>
    <row customHeight="1" ht="21" r="152" s="118" spans="1:5">
      <c r="A152" s="46" t="n">
        <v>1</v>
      </c>
      <c r="B152" s="80" t="s">
        <v>159</v>
      </c>
      <c r="C152" s="144">
        <f>C153+C154+C155_E185_E186</f>
        <v/>
      </c>
    </row>
    <row customHeight="1" ht="21" r="153" s="118" spans="1:5">
      <c r="A153" s="46" t="n">
        <v>2</v>
      </c>
      <c r="B153" s="82" t="s">
        <v>160</v>
      </c>
      <c r="C153" s="144">
        <f>E9+E10+E12+E13+E14+E15+E16+E17</f>
        <v/>
      </c>
    </row>
    <row customHeight="1" ht="21" r="154" s="118" spans="1:5">
      <c r="A154" s="46" t="n">
        <v>3</v>
      </c>
      <c r="B154" s="82" t="s">
        <v>161</v>
      </c>
      <c r="C154" s="144">
        <f>E19+E20+E22+E23+E24+E25+E26</f>
        <v/>
      </c>
    </row>
    <row customHeight="1" ht="21" r="155" s="118" spans="1:5">
      <c r="A155" s="46" t="n">
        <v>4</v>
      </c>
      <c r="B155" s="82" t="s">
        <v>162</v>
      </c>
      <c r="C155" s="144">
        <f>E27</f>
        <v/>
      </c>
    </row>
    <row customHeight="1" ht="21" r="156" s="118" spans="1:5">
      <c r="A156" s="46" t="n">
        <v>5</v>
      </c>
      <c r="B156" s="80" t="s">
        <v>163</v>
      </c>
      <c r="C156" s="144">
        <f>C157_MIN(C164,C157*0.75)</f>
        <v/>
      </c>
    </row>
    <row customHeight="1" ht="21" r="157" s="118" spans="1:5">
      <c r="A157" s="46" t="n">
        <v>6</v>
      </c>
      <c r="B157" s="82" t="s">
        <v>164</v>
      </c>
      <c r="C157" s="144">
        <f>SUM(C158:C163)</f>
        <v/>
      </c>
    </row>
    <row customHeight="1" ht="21" r="158" s="118" spans="1:5">
      <c r="A158" s="46" t="n">
        <v>7</v>
      </c>
      <c r="B158" s="82" t="s">
        <v>165</v>
      </c>
      <c r="C158" s="144">
        <f>SUM(E31:E34)</f>
        <v/>
      </c>
    </row>
    <row customHeight="1" ht="21" r="159" s="118" spans="1:5">
      <c r="A159" s="46" t="n">
        <v>8</v>
      </c>
      <c r="B159" s="82" t="s">
        <v>166</v>
      </c>
      <c r="C159" s="144">
        <f>SUM(E37:E40,E42:E46,E48:E52,E54:E63)</f>
        <v/>
      </c>
    </row>
    <row customHeight="1" ht="22.5" r="160" s="118" spans="1:5">
      <c r="A160" s="46" t="n">
        <v>9</v>
      </c>
      <c r="B160" s="82" t="s">
        <v>167</v>
      </c>
      <c r="C160" s="144">
        <f>SUM(E65,E70,E72,E75,E77,E80,E81)</f>
        <v/>
      </c>
    </row>
    <row customHeight="1" ht="21" r="161" s="118" spans="1:5">
      <c r="A161" s="46" t="n">
        <v>10</v>
      </c>
      <c r="B161" s="83" t="s">
        <v>168</v>
      </c>
      <c r="C161" s="144">
        <f>SUM(E83:E113)</f>
        <v/>
      </c>
    </row>
    <row customHeight="1" ht="21" r="162" s="118" spans="1:5">
      <c r="A162" s="46" t="n">
        <v>11</v>
      </c>
      <c r="B162" s="82" t="s">
        <v>169</v>
      </c>
      <c r="C162" s="144">
        <f>SUM(E115:E122)</f>
        <v/>
      </c>
    </row>
    <row customHeight="1" ht="21" r="163" s="118" spans="1:5">
      <c r="A163" s="46" t="n">
        <v>12</v>
      </c>
      <c r="B163" s="82" t="s">
        <v>170</v>
      </c>
      <c r="C163" s="144">
        <f>E123</f>
        <v/>
      </c>
    </row>
    <row customHeight="1" ht="21" r="164" s="118" spans="1:5">
      <c r="A164" s="46" t="n">
        <v>13</v>
      </c>
      <c r="B164" s="82" t="s">
        <v>171</v>
      </c>
      <c r="C164" s="144">
        <f>SUM(C165:C167)</f>
        <v/>
      </c>
    </row>
    <row customHeight="1" ht="21" r="165" s="118" spans="1:5">
      <c r="A165" s="46" t="n">
        <v>14</v>
      </c>
      <c r="B165" s="82" t="s">
        <v>172</v>
      </c>
      <c r="C165" s="144">
        <f>SUM(E127:E136)</f>
        <v/>
      </c>
    </row>
    <row customHeight="1" ht="21" r="166" s="118" spans="1:5">
      <c r="A166" s="46" t="n">
        <v>15</v>
      </c>
      <c r="B166" s="82" t="s">
        <v>173</v>
      </c>
      <c r="C166" s="144">
        <f>SUM(E138:E147)</f>
        <v/>
      </c>
    </row>
    <row customHeight="1" ht="21" r="167" s="118" spans="1:5">
      <c r="A167" s="46" t="n">
        <v>16</v>
      </c>
      <c r="B167" s="82" t="s">
        <v>174</v>
      </c>
      <c r="C167" s="144">
        <f>SUM(E149:E150)</f>
        <v/>
      </c>
    </row>
    <row customHeight="1" ht="21.75" r="168" s="118" spans="1:5">
      <c r="A168" s="72" t="n">
        <v>17</v>
      </c>
      <c r="B168" s="84" t="s">
        <v>175</v>
      </c>
      <c r="C168" s="145">
        <f>C152/C156</f>
        <v/>
      </c>
    </row>
    <row customHeight="1" ht="19.5" r="169" s="118" spans="1:5">
      <c r="A169" s="86" t="s">
        <v>176</v>
      </c>
    </row>
    <row customHeight="1" ht="19.5" r="170" s="118" spans="1:5">
      <c r="A170" s="86" t="n"/>
      <c r="B170" s="87" t="s">
        <v>6</v>
      </c>
      <c r="C170" s="146" t="s">
        <v>7</v>
      </c>
      <c r="D170" s="147" t="s">
        <v>8</v>
      </c>
    </row>
    <row r="171" spans="1:5">
      <c r="A171" s="86" t="n"/>
      <c r="B171" s="90" t="s">
        <v>177</v>
      </c>
      <c r="C171" s="91" t="s">
        <v>178</v>
      </c>
      <c r="D171" s="92" t="s">
        <v>179</v>
      </c>
      <c r="E171" s="8" t="n"/>
    </row>
    <row r="172" spans="1:5">
      <c r="A172" s="86" t="n"/>
      <c r="B172" s="93" t="s">
        <v>180</v>
      </c>
      <c r="C172" s="94" t="n"/>
      <c r="D172" s="95" t="n"/>
      <c r="E172" s="8" t="n"/>
    </row>
    <row r="173" spans="1:5">
      <c r="A173" s="86" t="n"/>
      <c r="B173" s="93" t="s">
        <v>181</v>
      </c>
      <c r="C173" s="94" t="n"/>
      <c r="D173" s="95" t="n"/>
      <c r="E173" s="8" t="n"/>
    </row>
    <row customHeight="1" ht="13.5" r="174" s="118" spans="1:5">
      <c r="A174" s="86" t="n"/>
      <c r="B174" s="96" t="s">
        <v>182</v>
      </c>
      <c r="C174" s="97" t="n"/>
      <c r="D174" s="98" t="n"/>
      <c r="E174" s="8" t="n"/>
    </row>
    <row customHeight="1" ht="13.5" r="175" s="118" spans="1:5">
      <c r="A175" s="86" t="n"/>
      <c r="C175" s="110" t="n"/>
      <c r="D175" s="110" t="n"/>
      <c r="E175" s="8" t="n"/>
    </row>
    <row r="176" spans="1:5">
      <c r="A176" s="86" t="n"/>
      <c r="B176" s="87" t="s">
        <v>6</v>
      </c>
      <c r="C176" s="146" t="s">
        <v>7</v>
      </c>
      <c r="D176" s="148" t="s">
        <v>8</v>
      </c>
      <c r="E176" s="147" t="s">
        <v>9</v>
      </c>
    </row>
    <row customHeight="1" ht="25.5" r="177" s="118" spans="1:5">
      <c r="A177" s="86" t="n"/>
      <c r="B177" s="101" t="s">
        <v>183</v>
      </c>
      <c r="C177" s="91" t="s">
        <v>10</v>
      </c>
      <c r="D177" s="91" t="s">
        <v>11</v>
      </c>
      <c r="E177" s="102" t="s">
        <v>184</v>
      </c>
    </row>
    <row customHeight="1" ht="14.25" r="178" s="118" spans="1:5">
      <c r="B178" s="93" t="s">
        <v>185</v>
      </c>
      <c r="C178" s="133">
        <f>_SUM(C66,C70,C72,C74,C128,D172)+SUM(C67,C71,C127,C129,C131,C172)</f>
        <v/>
      </c>
      <c r="D178" s="41" t="n">
        <v>1</v>
      </c>
      <c r="E178" s="134">
        <f>C178*D178</f>
        <v/>
      </c>
    </row>
    <row customHeight="1" ht="14.25" r="179" s="118" spans="1:5">
      <c r="B179" s="93" t="s">
        <v>186</v>
      </c>
      <c r="C179" s="133">
        <f>MAX(C9+C10+C11+C16+C17+C178,0)</f>
        <v/>
      </c>
      <c r="D179" s="41" t="n">
        <v>1</v>
      </c>
      <c r="E179" s="134">
        <f>C179*D179</f>
        <v/>
      </c>
    </row>
    <row customHeight="1" ht="14.25" r="180" s="118" spans="1:5">
      <c r="B180" s="93" t="s">
        <v>187</v>
      </c>
      <c r="C180" s="133">
        <f>C68+C73_C130+C173_D173</f>
        <v/>
      </c>
      <c r="D180" s="41" t="n">
        <v>0.85</v>
      </c>
      <c r="E180" s="134">
        <f>C180*D180</f>
        <v/>
      </c>
    </row>
    <row customHeight="1" ht="14.25" r="181" s="118" spans="1:5">
      <c r="B181" s="93" t="s">
        <v>188</v>
      </c>
      <c r="C181" s="133">
        <f>C19+C20+C21+C180</f>
        <v/>
      </c>
      <c r="D181" s="41" t="n">
        <v>0.85</v>
      </c>
      <c r="E181" s="134">
        <f>C181*D181</f>
        <v/>
      </c>
    </row>
    <row customHeight="1" ht="14.25" r="182" s="118" spans="1:5">
      <c r="B182" s="93" t="s">
        <v>189</v>
      </c>
      <c r="C182" s="133">
        <f>C69+C76+C78+C174_C132_D174</f>
        <v/>
      </c>
      <c r="D182" s="41" t="n">
        <v>0.5</v>
      </c>
      <c r="E182" s="134">
        <f>C182*D182</f>
        <v/>
      </c>
    </row>
    <row customHeight="1" ht="14.25" r="183" s="118" spans="1:5">
      <c r="B183" s="93" t="s">
        <v>190</v>
      </c>
      <c r="C183" s="133">
        <f>C27+C182</f>
        <v/>
      </c>
      <c r="D183" s="41" t="n">
        <v>0.5</v>
      </c>
      <c r="E183" s="134">
        <f>C183*D183</f>
        <v/>
      </c>
    </row>
    <row customHeight="1" ht="14.25" r="184" s="118" spans="1:5">
      <c r="B184" s="93" t="s">
        <v>191</v>
      </c>
      <c r="C184" s="132" t="n"/>
      <c r="D184" s="132" t="n"/>
      <c r="E184" s="131" t="n"/>
    </row>
    <row customHeight="1" ht="14.25" r="185" s="118" spans="1:5">
      <c r="B185" s="104" t="s">
        <v>192</v>
      </c>
      <c r="C185" s="132" t="n"/>
      <c r="D185" s="132" t="n"/>
      <c r="E185" s="134">
        <f>MAX(E183_15/85*(E179+E181),E183_15/60*E179,0)</f>
        <v/>
      </c>
    </row>
    <row customHeight="1" ht="14.25" r="186" s="118" spans="1:5">
      <c r="B186" s="105" t="s">
        <v>193</v>
      </c>
      <c r="C186" s="149" t="n"/>
      <c r="D186" s="149" t="n"/>
      <c r="E186" s="143">
        <f>MAX(E181+E183_E185_2/3*E179,0)</f>
        <v/>
      </c>
    </row>
    <row r="187" spans="1:5">
      <c r="A187" s="108" t="s">
        <v>194</v>
      </c>
      <c r="C187" s="150" t="s">
        <v>195</v>
      </c>
      <c r="E187" s="110" t="s">
        <v>196</v>
      </c>
    </row>
    <row r="188" spans="1:5">
      <c r="A188" s="111" t="n"/>
      <c r="B188" s="111" t="s">
        <v>197</v>
      </c>
      <c r="C188" s="112" t="n"/>
      <c r="D188" s="112" t="n"/>
    </row>
    <row customHeight="1" ht="14.25" r="189" s="118" spans="1:5">
      <c r="A189" s="113" t="n"/>
      <c r="B189" s="114" t="s">
        <v>198</v>
      </c>
      <c r="C189" s="112" t="n"/>
      <c r="D189" s="112" t="n"/>
    </row>
    <row customHeight="1" ht="14.25" r="190" s="118" spans="1:5">
      <c r="A190" s="115" t="n"/>
      <c r="B190" s="114" t="s">
        <v>199</v>
      </c>
      <c r="C190" s="112" t="n"/>
      <c r="D190" s="112" t="n"/>
    </row>
  </sheetData>
  <mergeCells count="7">
    <mergeCell ref="A1:E1"/>
    <mergeCell ref="A2:B2"/>
    <mergeCell ref="A3:E3"/>
    <mergeCell ref="A187:B187"/>
    <mergeCell ref="C187:D187"/>
    <mergeCell ref="A4:A5"/>
    <mergeCell ref="B4:B5"/>
  </mergeCells>
  <printOptions horizontalCentered="1"/>
  <pageMargins bottom="0.46875" footer="0.509027777777778" header="0.388888888888889" left="0.388888888888889" right="0.388888888888889" top="0.309027777777778"/>
  <pageSetup horizontalDpi="600" orientation="portrait" paperSize="9" scale="89" verticalDpi="600"/>
  <rowBreaks count="4" manualBreakCount="4">
    <brk id="59" man="1" max="4" min="0"/>
    <brk id="113" man="1" max="4" min="0"/>
    <brk id="151" man="1" max="4" min="0"/>
    <brk id="190" man="1" max="4" min="0"/>
  </rowBreaks>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杨光</dc:creator>
  <dcterms:created xmlns:dcterms="http://purl.org/dc/terms/" xmlns:xsi="http://www.w3.org/2001/XMLSchema-instance" xsi:type="dcterms:W3CDTF">2013-09-29T01:57:00Z</dcterms:created>
  <dcterms:modified xmlns:dcterms="http://purl.org/dc/terms/" xmlns:xsi="http://www.w3.org/2001/XMLSchema-instance" xsi:type="dcterms:W3CDTF">2019-12-10T05:32:44Z</dcterms:modified>
  <cp:lastModifiedBy>srcb</cp:lastModifiedBy>
  <cp:revision>1</cp:revision>
  <cp:lastPrinted>2013-12-11T06:38:00Z</cp:lastPrinted>
</cp:coreProperties>
</file>