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LCR" sheetId="1" r:id="rId1"/>
  </sheets>
  <definedNames>
    <definedName name="_xlnm.Print_Area" localSheetId="0">LCR!$A$1:$E$190</definedName>
    <definedName name="_xlnm.Print_Titles" localSheetId="0">LCR!$1:$5</definedName>
    <definedName name="Z_8680995D_7598_4316_948F_ECB2C66396AA_.wvu.PrintArea" localSheetId="0" hidden="1">LCR!$A$1:$E$168</definedName>
    <definedName name="Z_8680995D_7598_4316_948F_ECB2C66396AA_.wvu.PrintTitles" localSheetId="0" hidden="1">LCR!$1:$5</definedName>
  </definedNames>
  <calcPr calcId="144525"/>
</workbook>
</file>

<file path=xl/sharedStrings.xml><?xml version="1.0" encoding="utf-8"?>
<sst xmlns="http://schemas.openxmlformats.org/spreadsheetml/2006/main" count="222">
  <si>
    <t>G25 第I部分 流动性覆盖率</t>
  </si>
  <si>
    <t>填报机构：</t>
  </si>
  <si>
    <r>
      <rPr>
        <sz val="10"/>
        <rFont val="宋体"/>
        <charset val="134"/>
      </rPr>
      <t>报表日期：</t>
    </r>
    <r>
      <rPr>
        <sz val="10"/>
        <rFont val="Times New Roman"/>
        <charset val="0"/>
      </rPr>
      <t xml:space="preserve"> </t>
    </r>
    <r>
      <rPr>
        <sz val="10"/>
        <rFont val="宋体"/>
        <charset val="134"/>
      </rPr>
      <t>年月日预测数据</t>
    </r>
  </si>
  <si>
    <t>货币单位：万元</t>
  </si>
  <si>
    <t>第I部分：流动性覆盖率</t>
  </si>
  <si>
    <t>序号</t>
  </si>
  <si>
    <t>项目</t>
  </si>
  <si>
    <t>A</t>
  </si>
  <si>
    <t>B</t>
  </si>
  <si>
    <t>C</t>
  </si>
  <si>
    <t>金额</t>
  </si>
  <si>
    <t>折算率</t>
  </si>
  <si>
    <t>折算后
金额</t>
  </si>
  <si>
    <t>Ⅰ.基础数据</t>
  </si>
  <si>
    <r>
      <rPr>
        <b/>
        <sz val="10"/>
        <rFont val="Times New Roman"/>
        <charset val="0"/>
      </rPr>
      <t>1.</t>
    </r>
    <r>
      <rPr>
        <b/>
        <sz val="10"/>
        <rFont val="宋体"/>
        <charset val="134"/>
      </rPr>
      <t>合格优质流动性资产</t>
    </r>
  </si>
  <si>
    <r>
      <rPr>
        <b/>
        <sz val="10"/>
        <rFont val="Times New Roman"/>
        <charset val="0"/>
      </rPr>
      <t xml:space="preserve">  1.1</t>
    </r>
    <r>
      <rPr>
        <b/>
        <sz val="10"/>
        <rFont val="宋体"/>
        <charset val="134"/>
      </rPr>
      <t>一级资产</t>
    </r>
  </si>
  <si>
    <r>
      <rPr>
        <b/>
        <sz val="10"/>
        <rFont val="Times New Roman"/>
        <charset val="0"/>
      </rPr>
      <t xml:space="preserve">    1.1.1</t>
    </r>
    <r>
      <rPr>
        <b/>
        <sz val="10"/>
        <rFont val="宋体"/>
        <charset val="134"/>
      </rPr>
      <t>现金</t>
    </r>
  </si>
  <si>
    <r>
      <rPr>
        <b/>
        <sz val="10"/>
        <rFont val="Times New Roman"/>
        <charset val="0"/>
      </rPr>
      <t xml:space="preserve">    1.1.2</t>
    </r>
    <r>
      <rPr>
        <b/>
        <sz val="10"/>
        <rFont val="宋体"/>
        <charset val="0"/>
      </rPr>
      <t>压力条件下可动用的央行准备金</t>
    </r>
  </si>
  <si>
    <r>
      <rPr>
        <sz val="10"/>
        <rFont val="Times New Roman"/>
        <charset val="0"/>
      </rPr>
      <t>|</t>
    </r>
    <r>
      <rPr>
        <sz val="10"/>
        <rFont val="宋体"/>
        <charset val="0"/>
      </rPr>
      <t>宋逸飞：压力条件下可动用的央行准备金</t>
    </r>
  </si>
  <si>
    <r>
      <rPr>
        <b/>
        <sz val="10"/>
        <rFont val="Times New Roman"/>
        <charset val="0"/>
      </rPr>
      <t xml:space="preserve">    1.1.3</t>
    </r>
    <r>
      <rPr>
        <b/>
        <sz val="10"/>
        <rFont val="宋体"/>
        <charset val="0"/>
      </rPr>
      <t>风险权重为零的证券</t>
    </r>
  </si>
  <si>
    <r>
      <rPr>
        <sz val="10"/>
        <rFont val="Times New Roman"/>
        <charset val="0"/>
      </rPr>
      <t xml:space="preserve">   1.1.3.1</t>
    </r>
    <r>
      <rPr>
        <sz val="10"/>
        <rFont val="宋体"/>
        <charset val="0"/>
      </rPr>
      <t>主权国家发行的</t>
    </r>
  </si>
  <si>
    <r>
      <rPr>
        <sz val="10"/>
        <rFont val="Times New Roman"/>
        <charset val="0"/>
      </rPr>
      <t>|</t>
    </r>
    <r>
      <rPr>
        <sz val="10"/>
        <rFont val="宋体"/>
        <charset val="0"/>
      </rPr>
      <t>宋逸飞：主权国家发行的风险权重为零的证券</t>
    </r>
  </si>
  <si>
    <r>
      <rPr>
        <sz val="10"/>
        <rFont val="Times New Roman"/>
        <charset val="0"/>
      </rPr>
      <t xml:space="preserve">   1.1.3.2</t>
    </r>
    <r>
      <rPr>
        <sz val="10"/>
        <rFont val="宋体"/>
        <charset val="0"/>
      </rPr>
      <t>主权国家担保的</t>
    </r>
  </si>
  <si>
    <r>
      <rPr>
        <sz val="10"/>
        <rFont val="Times New Roman"/>
        <charset val="0"/>
      </rPr>
      <t>|</t>
    </r>
    <r>
      <rPr>
        <sz val="10"/>
        <rFont val="宋体"/>
        <charset val="0"/>
      </rPr>
      <t>宋逸飞：主权国家担保的风险权重为零的证券</t>
    </r>
  </si>
  <si>
    <r>
      <rPr>
        <sz val="10"/>
        <rFont val="Times New Roman"/>
        <charset val="0"/>
      </rPr>
      <t xml:space="preserve">   1.1.3.3</t>
    </r>
    <r>
      <rPr>
        <sz val="10"/>
        <rFont val="宋体"/>
        <charset val="0"/>
      </rPr>
      <t>央行发行或担保的</t>
    </r>
  </si>
  <si>
    <r>
      <rPr>
        <sz val="10"/>
        <rFont val="Times New Roman"/>
        <charset val="0"/>
      </rPr>
      <t>|</t>
    </r>
    <r>
      <rPr>
        <sz val="10"/>
        <rFont val="宋体"/>
        <charset val="0"/>
      </rPr>
      <t>宋逸飞：央行发行或担保的风险权重为零的证券</t>
    </r>
  </si>
  <si>
    <r>
      <rPr>
        <sz val="10"/>
        <rFont val="Times New Roman"/>
        <charset val="0"/>
      </rPr>
      <t xml:space="preserve">   1.1.3.4</t>
    </r>
    <r>
      <rPr>
        <sz val="10"/>
        <rFont val="宋体"/>
        <charset val="0"/>
      </rPr>
      <t>其他机构发行或担保的</t>
    </r>
  </si>
  <si>
    <r>
      <rPr>
        <sz val="10"/>
        <rFont val="Times New Roman"/>
        <charset val="0"/>
      </rPr>
      <t>|</t>
    </r>
    <r>
      <rPr>
        <sz val="10"/>
        <rFont val="宋体"/>
        <charset val="0"/>
      </rPr>
      <t>宋逸飞：其他机构发行或担保的风险权重为零的证券</t>
    </r>
  </si>
  <si>
    <r>
      <rPr>
        <b/>
        <sz val="10"/>
        <rFont val="Times New Roman"/>
        <charset val="0"/>
      </rPr>
      <t xml:space="preserve">    1.1.4 </t>
    </r>
    <r>
      <rPr>
        <b/>
        <sz val="10"/>
        <rFont val="宋体"/>
        <charset val="0"/>
      </rPr>
      <t>母国或流动性风险所在国权重不为</t>
    </r>
    <r>
      <rPr>
        <b/>
        <sz val="10"/>
        <rFont val="Times New Roman"/>
        <charset val="0"/>
      </rPr>
      <t>0%</t>
    </r>
    <r>
      <rPr>
        <b/>
        <sz val="10"/>
        <rFont val="宋体"/>
        <charset val="0"/>
      </rPr>
      <t>时，上述国家主权或央行发行的本币债券</t>
    </r>
  </si>
  <si>
    <r>
      <rPr>
        <sz val="10"/>
        <rFont val="Times New Roman"/>
        <charset val="0"/>
      </rPr>
      <t>|</t>
    </r>
    <r>
      <rPr>
        <sz val="10"/>
        <rFont val="宋体"/>
        <charset val="0"/>
      </rPr>
      <t>宋逸飞：母国或流动性风险所在国权重不为百分之0时，上述国家主权或央行发行的本币债券</t>
    </r>
  </si>
  <si>
    <r>
      <rPr>
        <b/>
        <sz val="10"/>
        <rFont val="Times New Roman"/>
        <charset val="0"/>
      </rPr>
      <t xml:space="preserve">    1.1.5 </t>
    </r>
    <r>
      <rPr>
        <b/>
        <sz val="10"/>
        <rFont val="宋体"/>
        <charset val="0"/>
      </rPr>
      <t>母国或流动性风险所在国权重不为</t>
    </r>
    <r>
      <rPr>
        <b/>
        <sz val="10"/>
        <rFont val="Times New Roman"/>
        <charset val="0"/>
      </rPr>
      <t>0%</t>
    </r>
    <r>
      <rPr>
        <b/>
        <sz val="10"/>
        <rFont val="宋体"/>
        <charset val="0"/>
      </rPr>
      <t>时，上述国家主权或央行发行的外币债券</t>
    </r>
  </si>
  <si>
    <r>
      <rPr>
        <sz val="10"/>
        <rFont val="Times New Roman"/>
        <charset val="0"/>
      </rPr>
      <t>|</t>
    </r>
    <r>
      <rPr>
        <sz val="10"/>
        <rFont val="宋体"/>
        <charset val="0"/>
      </rPr>
      <t>宋逸飞：母国或流动性风险所在国权重不为百分之0时，上述国家主权或央行发行的外币债券</t>
    </r>
  </si>
  <si>
    <r>
      <rPr>
        <b/>
        <sz val="10"/>
        <rFont val="Times New Roman"/>
        <charset val="0"/>
      </rPr>
      <t xml:space="preserve">  1.2</t>
    </r>
    <r>
      <rPr>
        <b/>
        <sz val="10"/>
        <rFont val="宋体"/>
        <charset val="134"/>
      </rPr>
      <t>二级资产</t>
    </r>
    <r>
      <rPr>
        <b/>
        <sz val="10"/>
        <rFont val="Times New Roman"/>
        <charset val="0"/>
      </rPr>
      <t xml:space="preserve"> </t>
    </r>
  </si>
  <si>
    <t xml:space="preserve">    1.2.1 2A资产_公司债券</t>
  </si>
  <si>
    <t>|宋逸飞：资产_公司债券</t>
  </si>
  <si>
    <t xml:space="preserve">    1.2.2 2A资产_担保债券</t>
  </si>
  <si>
    <t>|宋逸飞：资产_担保债券</t>
  </si>
  <si>
    <t xml:space="preserve">    1.2.3 2A资产_风险权重为20%的证券</t>
  </si>
  <si>
    <r>
      <rPr>
        <sz val="10"/>
        <rFont val="Times New Roman"/>
        <charset val="0"/>
      </rPr>
      <t xml:space="preserve">   1.2.3.1</t>
    </r>
    <r>
      <rPr>
        <sz val="10"/>
        <rFont val="宋体"/>
        <charset val="0"/>
      </rPr>
      <t>主权国家发行的</t>
    </r>
  </si>
  <si>
    <r>
      <rPr>
        <sz val="10"/>
        <rFont val="Times New Roman"/>
        <charset val="0"/>
      </rPr>
      <t>|</t>
    </r>
    <r>
      <rPr>
        <sz val="10"/>
        <rFont val="宋体"/>
        <charset val="0"/>
      </rPr>
      <t>宋逸飞：主权国家发行的风险权重为百分之20的证券</t>
    </r>
  </si>
  <si>
    <r>
      <rPr>
        <sz val="10"/>
        <rFont val="Times New Roman"/>
        <charset val="0"/>
      </rPr>
      <t xml:space="preserve">   1.2.3.2</t>
    </r>
    <r>
      <rPr>
        <sz val="10"/>
        <rFont val="宋体"/>
        <charset val="0"/>
      </rPr>
      <t>主权国家担保的</t>
    </r>
  </si>
  <si>
    <r>
      <rPr>
        <sz val="10"/>
        <rFont val="Times New Roman"/>
        <charset val="0"/>
      </rPr>
      <t>|</t>
    </r>
    <r>
      <rPr>
        <sz val="10"/>
        <rFont val="宋体"/>
        <charset val="0"/>
      </rPr>
      <t>宋逸飞：主权国家担保的风险权重为百分之20的证券</t>
    </r>
  </si>
  <si>
    <r>
      <rPr>
        <sz val="10"/>
        <rFont val="Times New Roman"/>
        <charset val="0"/>
      </rPr>
      <t xml:space="preserve">   1.2.3.3</t>
    </r>
    <r>
      <rPr>
        <sz val="10"/>
        <rFont val="宋体"/>
        <charset val="0"/>
      </rPr>
      <t>央行发行或担保的</t>
    </r>
  </si>
  <si>
    <r>
      <rPr>
        <sz val="10"/>
        <rFont val="Times New Roman"/>
        <charset val="0"/>
      </rPr>
      <t>|</t>
    </r>
    <r>
      <rPr>
        <sz val="10"/>
        <rFont val="宋体"/>
        <charset val="0"/>
      </rPr>
      <t>宋逸飞：央行发行或担保的风险权重为百分之20的证券</t>
    </r>
  </si>
  <si>
    <r>
      <rPr>
        <sz val="10"/>
        <rFont val="Times New Roman"/>
        <charset val="0"/>
      </rPr>
      <t xml:space="preserve">   1.2.3.4</t>
    </r>
    <r>
      <rPr>
        <sz val="10"/>
        <rFont val="宋体"/>
        <charset val="0"/>
      </rPr>
      <t>公共部门实体发行或担保的</t>
    </r>
  </si>
  <si>
    <r>
      <rPr>
        <sz val="10"/>
        <rFont val="Times New Roman"/>
        <charset val="0"/>
      </rPr>
      <t>|</t>
    </r>
    <r>
      <rPr>
        <sz val="10"/>
        <rFont val="宋体"/>
        <charset val="0"/>
      </rPr>
      <t>宋逸飞：公共部门实体发行或担保的风险权重为百分之20的证券</t>
    </r>
  </si>
  <si>
    <r>
      <rPr>
        <sz val="10"/>
        <rFont val="Times New Roman"/>
        <charset val="0"/>
      </rPr>
      <t xml:space="preserve">   1.2.3.5</t>
    </r>
    <r>
      <rPr>
        <sz val="10"/>
        <rFont val="宋体"/>
        <charset val="0"/>
      </rPr>
      <t>其他机构发行或担保的</t>
    </r>
  </si>
  <si>
    <r>
      <rPr>
        <sz val="10"/>
        <rFont val="Times New Roman"/>
        <charset val="0"/>
      </rPr>
      <t>|</t>
    </r>
    <r>
      <rPr>
        <sz val="10"/>
        <rFont val="宋体"/>
        <charset val="0"/>
      </rPr>
      <t>宋逸飞：其他机构发行或担保的风险权重为百分之20的证券</t>
    </r>
  </si>
  <si>
    <t xml:space="preserve">    1.2.4 2B资产_公司债券</t>
  </si>
  <si>
    <t>2.净现金流出</t>
  </si>
  <si>
    <t xml:space="preserve">  2.1 现金流出</t>
  </si>
  <si>
    <t xml:space="preserve">    2.1.1零售存款的现金流出</t>
  </si>
  <si>
    <r>
      <rPr>
        <sz val="10"/>
        <rFont val="Times New Roman"/>
        <charset val="0"/>
      </rPr>
      <t xml:space="preserve">   2.1.1.1</t>
    </r>
    <r>
      <rPr>
        <sz val="10"/>
        <rFont val="宋体"/>
        <charset val="134"/>
      </rPr>
      <t>稳定存款（满足有效存款保险附加标准）</t>
    </r>
  </si>
  <si>
    <r>
      <rPr>
        <sz val="10"/>
        <rFont val="Times New Roman"/>
        <charset val="0"/>
      </rPr>
      <t xml:space="preserve">   2.1.1.2</t>
    </r>
    <r>
      <rPr>
        <sz val="10"/>
        <rFont val="宋体"/>
        <charset val="134"/>
      </rPr>
      <t>稳定存款（不满足有效存款保险附加标准）</t>
    </r>
  </si>
  <si>
    <r>
      <rPr>
        <sz val="10"/>
        <rFont val="Times New Roman"/>
        <charset val="0"/>
      </rPr>
      <t xml:space="preserve">   2.1.1.3</t>
    </r>
    <r>
      <rPr>
        <sz val="10"/>
        <rFont val="宋体"/>
        <charset val="134"/>
      </rPr>
      <t>欠稳定存款（有存款保险）</t>
    </r>
  </si>
  <si>
    <r>
      <rPr>
        <sz val="10"/>
        <rFont val="Times New Roman"/>
        <charset val="0"/>
      </rPr>
      <t xml:space="preserve">   2.1.1.4</t>
    </r>
    <r>
      <rPr>
        <sz val="10"/>
        <rFont val="宋体"/>
        <charset val="134"/>
      </rPr>
      <t>欠稳定存款（无存款保险）</t>
    </r>
  </si>
  <si>
    <t xml:space="preserve">    2.1.2无担保批发现金流出</t>
  </si>
  <si>
    <t xml:space="preserve">   2.1.2.1小企业</t>
  </si>
  <si>
    <r>
      <rPr>
        <sz val="10"/>
        <rFont val="Times New Roman"/>
        <charset val="0"/>
      </rPr>
      <t xml:space="preserve">  2.1.2.1.1</t>
    </r>
    <r>
      <rPr>
        <sz val="10"/>
        <rFont val="宋体"/>
        <charset val="134"/>
      </rPr>
      <t>稳定存款（满足有效存款保险附加标准）</t>
    </r>
  </si>
  <si>
    <r>
      <rPr>
        <sz val="10"/>
        <rFont val="Times New Roman"/>
        <charset val="0"/>
      </rPr>
      <t xml:space="preserve">  2.1.2.1.2</t>
    </r>
    <r>
      <rPr>
        <sz val="10"/>
        <rFont val="宋体"/>
        <charset val="134"/>
      </rPr>
      <t>稳定存款（不满足有效存款保险附加标准）</t>
    </r>
  </si>
  <si>
    <r>
      <rPr>
        <sz val="10"/>
        <rFont val="Times New Roman"/>
        <charset val="0"/>
      </rPr>
      <t xml:space="preserve">  2.1.2.1.3</t>
    </r>
    <r>
      <rPr>
        <sz val="10"/>
        <rFont val="宋体"/>
        <charset val="134"/>
      </rPr>
      <t>欠稳定存款（有存款保险）</t>
    </r>
  </si>
  <si>
    <r>
      <rPr>
        <sz val="10"/>
        <rFont val="Times New Roman"/>
        <charset val="0"/>
      </rPr>
      <t xml:space="preserve">  2.1.2.1.4</t>
    </r>
    <r>
      <rPr>
        <sz val="10"/>
        <rFont val="宋体"/>
        <charset val="134"/>
      </rPr>
      <t>欠稳定存款（无存款保险）</t>
    </r>
  </si>
  <si>
    <t xml:space="preserve">   2.1.2.2大中型企业</t>
  </si>
  <si>
    <r>
      <rPr>
        <sz val="10"/>
        <rFont val="Times New Roman"/>
        <charset val="0"/>
      </rPr>
      <t xml:space="preserve">  2.1.2.2.1</t>
    </r>
    <r>
      <rPr>
        <sz val="10"/>
        <rFont val="宋体"/>
        <charset val="134"/>
      </rPr>
      <t>有业务关系且有存款保险（满足有效存款保险附加标准）</t>
    </r>
  </si>
  <si>
    <r>
      <rPr>
        <sz val="10"/>
        <rFont val="Times New Roman"/>
        <charset val="0"/>
      </rPr>
      <t xml:space="preserve">  2.1.2.2.2</t>
    </r>
    <r>
      <rPr>
        <sz val="10"/>
        <rFont val="宋体"/>
        <charset val="134"/>
      </rPr>
      <t>有业务关系且有存款保险（不满足有效存款保险附加标准）</t>
    </r>
  </si>
  <si>
    <r>
      <rPr>
        <sz val="10"/>
        <rFont val="Times New Roman"/>
        <charset val="0"/>
      </rPr>
      <t xml:space="preserve">  2.1.2.2.3</t>
    </r>
    <r>
      <rPr>
        <sz val="10"/>
        <rFont val="宋体"/>
        <charset val="134"/>
      </rPr>
      <t>有业务关系且无存款保险</t>
    </r>
  </si>
  <si>
    <r>
      <rPr>
        <sz val="10"/>
        <rFont val="Times New Roman"/>
        <charset val="0"/>
      </rPr>
      <t xml:space="preserve">  2.1.2.2.4</t>
    </r>
    <r>
      <rPr>
        <sz val="10"/>
        <rFont val="宋体"/>
        <charset val="134"/>
      </rPr>
      <t>无业务关系且有存款保险</t>
    </r>
  </si>
  <si>
    <r>
      <rPr>
        <sz val="10"/>
        <rFont val="Times New Roman"/>
        <charset val="0"/>
      </rPr>
      <t xml:space="preserve">  2.1.2.2.5</t>
    </r>
    <r>
      <rPr>
        <sz val="10"/>
        <rFont val="宋体"/>
        <charset val="134"/>
      </rPr>
      <t>无业务关系且无存款保险</t>
    </r>
  </si>
  <si>
    <r>
      <rPr>
        <sz val="10"/>
        <rFont val="Times New Roman"/>
        <charset val="0"/>
      </rPr>
      <t xml:space="preserve">   2.1.2.3</t>
    </r>
    <r>
      <rPr>
        <sz val="10"/>
        <rFont val="宋体"/>
        <charset val="134"/>
      </rPr>
      <t>主权国家、央行、公共部门实体和多边开发银行</t>
    </r>
  </si>
  <si>
    <r>
      <rPr>
        <sz val="10"/>
        <rFont val="Times New Roman"/>
        <charset val="0"/>
      </rPr>
      <t xml:space="preserve">  2.1.2.3.1</t>
    </r>
    <r>
      <rPr>
        <sz val="10"/>
        <rFont val="宋体"/>
        <charset val="134"/>
      </rPr>
      <t>有业务关系且有存款保险（满足有效存款保险附加标准）</t>
    </r>
  </si>
  <si>
    <r>
      <rPr>
        <sz val="10"/>
        <rFont val="Times New Roman"/>
        <charset val="0"/>
      </rPr>
      <t xml:space="preserve">  2.1.2.3.2</t>
    </r>
    <r>
      <rPr>
        <sz val="10"/>
        <rFont val="宋体"/>
        <charset val="134"/>
      </rPr>
      <t>有业务关系且有存款保险（不满足有效存款保险附加标准）</t>
    </r>
  </si>
  <si>
    <r>
      <rPr>
        <sz val="10"/>
        <rFont val="Times New Roman"/>
        <charset val="0"/>
      </rPr>
      <t xml:space="preserve">  2.1.2.3.3</t>
    </r>
    <r>
      <rPr>
        <sz val="10"/>
        <rFont val="宋体"/>
        <charset val="134"/>
      </rPr>
      <t>有业务关系且无存款保险</t>
    </r>
  </si>
  <si>
    <r>
      <rPr>
        <sz val="10"/>
        <rFont val="Times New Roman"/>
        <charset val="0"/>
      </rPr>
      <t xml:space="preserve">  2.1.2.3.4</t>
    </r>
    <r>
      <rPr>
        <sz val="10"/>
        <rFont val="宋体"/>
        <charset val="134"/>
      </rPr>
      <t>无业务关系且有存款保险</t>
    </r>
  </si>
  <si>
    <r>
      <rPr>
        <sz val="10"/>
        <rFont val="Times New Roman"/>
        <charset val="0"/>
      </rPr>
      <t xml:space="preserve">  2.1.2.3.5</t>
    </r>
    <r>
      <rPr>
        <sz val="10"/>
        <rFont val="宋体"/>
        <charset val="134"/>
      </rPr>
      <t>无业务关系且无存款保险</t>
    </r>
  </si>
  <si>
    <r>
      <rPr>
        <sz val="10"/>
        <rFont val="Times New Roman"/>
        <charset val="0"/>
      </rPr>
      <t xml:space="preserve">   2.1.2.4</t>
    </r>
    <r>
      <rPr>
        <sz val="10"/>
        <rFont val="宋体"/>
        <charset val="134"/>
      </rPr>
      <t>金融机构</t>
    </r>
  </si>
  <si>
    <r>
      <rPr>
        <sz val="10"/>
        <rFont val="Times New Roman"/>
        <charset val="0"/>
      </rPr>
      <t xml:space="preserve">           2.1.2.4.1</t>
    </r>
    <r>
      <rPr>
        <sz val="10"/>
        <rFont val="宋体"/>
        <charset val="134"/>
      </rPr>
      <t>银行存款，有业务关系且有存款保险（满足有效存款保险附加标准）</t>
    </r>
  </si>
  <si>
    <r>
      <rPr>
        <sz val="10"/>
        <rFont val="Times New Roman"/>
        <charset val="0"/>
      </rPr>
      <t xml:space="preserve">           2.1.2.4.2</t>
    </r>
    <r>
      <rPr>
        <sz val="10"/>
        <rFont val="宋体"/>
        <charset val="134"/>
      </rPr>
      <t>银行存款，有业务关系且有存款保险（不满足有效存款保险附加标准）</t>
    </r>
  </si>
  <si>
    <r>
      <rPr>
        <sz val="10"/>
        <rFont val="Times New Roman"/>
        <charset val="0"/>
      </rPr>
      <t xml:space="preserve">  2.1.2.4.3</t>
    </r>
    <r>
      <rPr>
        <sz val="10"/>
        <rFont val="宋体"/>
        <charset val="0"/>
      </rPr>
      <t>银行存款，有业务关系且无存款保险</t>
    </r>
  </si>
  <si>
    <r>
      <rPr>
        <sz val="10"/>
        <color rgb="FFFF0000"/>
        <rFont val="Times New Roman"/>
        <charset val="0"/>
      </rPr>
      <t>|</t>
    </r>
    <r>
      <rPr>
        <sz val="10"/>
        <color rgb="FFFF0000"/>
        <rFont val="宋体"/>
        <charset val="0"/>
      </rPr>
      <t>张旭喆：银行存款，有业务关系且无存款保险</t>
    </r>
  </si>
  <si>
    <r>
      <rPr>
        <sz val="10"/>
        <rFont val="Times New Roman"/>
        <charset val="0"/>
      </rPr>
      <t xml:space="preserve">           2.1.2.4.4</t>
    </r>
    <r>
      <rPr>
        <sz val="10"/>
        <rFont val="宋体"/>
        <charset val="134"/>
      </rPr>
      <t>其他金融机构存款，有业务关系且有存款保险（满足有效存款保险附加标准）</t>
    </r>
  </si>
  <si>
    <r>
      <rPr>
        <sz val="10"/>
        <rFont val="Times New Roman"/>
        <charset val="0"/>
      </rPr>
      <t xml:space="preserve">           2.1.2.4.5</t>
    </r>
    <r>
      <rPr>
        <sz val="10"/>
        <rFont val="宋体"/>
        <charset val="134"/>
      </rPr>
      <t>其他金融机构存款，有业务关系且有存款保险（不满足有效存款保险附加标准）</t>
    </r>
  </si>
  <si>
    <r>
      <rPr>
        <sz val="10"/>
        <rFont val="Times New Roman"/>
        <charset val="0"/>
      </rPr>
      <t xml:space="preserve">  2.1.2.4.6</t>
    </r>
    <r>
      <rPr>
        <sz val="10"/>
        <rFont val="宋体"/>
        <charset val="134"/>
      </rPr>
      <t>其他金融机构存款，有业务关系且无存款保险</t>
    </r>
  </si>
  <si>
    <r>
      <rPr>
        <sz val="10"/>
        <rFont val="Times New Roman"/>
        <charset val="0"/>
      </rPr>
      <t xml:space="preserve">  2.1.2.4.7</t>
    </r>
    <r>
      <rPr>
        <sz val="10"/>
        <rFont val="宋体"/>
        <charset val="134"/>
      </rPr>
      <t>无托管、清算及现金管理目的，合作银行网络中其他银行的存款</t>
    </r>
  </si>
  <si>
    <r>
      <rPr>
        <sz val="10"/>
        <rFont val="Times New Roman"/>
        <charset val="0"/>
      </rPr>
      <t xml:space="preserve">  2.1.2.4.8</t>
    </r>
    <r>
      <rPr>
        <sz val="10"/>
        <rFont val="宋体"/>
        <charset val="0"/>
      </rPr>
      <t>无业务关系的金融机构存款</t>
    </r>
  </si>
  <si>
    <r>
      <rPr>
        <sz val="10"/>
        <rFont val="Times New Roman"/>
        <charset val="0"/>
      </rPr>
      <t>|</t>
    </r>
    <r>
      <rPr>
        <sz val="10"/>
        <rFont val="宋体"/>
        <charset val="0"/>
      </rPr>
      <t>张旭喆：无业务关系的金融机构存款</t>
    </r>
    <r>
      <rPr>
        <sz val="10"/>
        <rFont val="Times New Roman"/>
        <charset val="0"/>
      </rPr>
      <t>+</t>
    </r>
    <r>
      <rPr>
        <sz val="10"/>
        <rFont val="宋体"/>
        <charset val="0"/>
      </rPr>
      <t>雷亮：无业务关系的金融机构存款</t>
    </r>
  </si>
  <si>
    <r>
      <rPr>
        <sz val="10"/>
        <rFont val="Times New Roman"/>
        <charset val="0"/>
      </rPr>
      <t xml:space="preserve">   2.1.2.5</t>
    </r>
    <r>
      <rPr>
        <sz val="10"/>
        <rFont val="宋体"/>
        <charset val="134"/>
      </rPr>
      <t>未包含在以上无担保批发现金流出分类的其他类别</t>
    </r>
  </si>
  <si>
    <r>
      <rPr>
        <sz val="10"/>
        <rFont val="Times New Roman"/>
        <charset val="0"/>
      </rPr>
      <t xml:space="preserve">   2.1.2.6</t>
    </r>
    <r>
      <rPr>
        <sz val="10"/>
        <rFont val="宋体"/>
        <charset val="134"/>
      </rPr>
      <t>填报机构发行的</t>
    </r>
    <r>
      <rPr>
        <sz val="10"/>
        <rFont val="Times New Roman"/>
        <charset val="0"/>
      </rPr>
      <t>30</t>
    </r>
    <r>
      <rPr>
        <sz val="10"/>
        <rFont val="宋体"/>
        <charset val="134"/>
      </rPr>
      <t>天内到期债务</t>
    </r>
  </si>
  <si>
    <r>
      <rPr>
        <b/>
        <sz val="10"/>
        <rFont val="Times New Roman"/>
        <charset val="0"/>
      </rPr>
      <t xml:space="preserve">    2.1.3</t>
    </r>
    <r>
      <rPr>
        <b/>
        <sz val="10"/>
        <rFont val="宋体"/>
        <charset val="134"/>
      </rPr>
      <t>担保融资流出</t>
    </r>
  </si>
  <si>
    <r>
      <rPr>
        <sz val="10"/>
        <rFont val="Times New Roman"/>
        <charset val="0"/>
      </rPr>
      <t xml:space="preserve">       2.1.3.1</t>
    </r>
    <r>
      <rPr>
        <sz val="10"/>
        <rFont val="宋体"/>
        <charset val="134"/>
      </rPr>
      <t>与央行进行的担保融资</t>
    </r>
  </si>
  <si>
    <r>
      <rPr>
        <sz val="10"/>
        <rFont val="Times New Roman"/>
        <charset val="0"/>
      </rPr>
      <t xml:space="preserve">     2.1.3.1.1 </t>
    </r>
    <r>
      <rPr>
        <sz val="10"/>
        <rFont val="宋体"/>
        <charset val="134"/>
      </rPr>
      <t>其中，以合格优质流动性资产为押品的融资</t>
    </r>
  </si>
  <si>
    <r>
      <rPr>
        <sz val="10"/>
        <rFont val="Times New Roman"/>
        <charset val="0"/>
      </rPr>
      <t xml:space="preserve">         2.1.3.1.1.1 </t>
    </r>
    <r>
      <rPr>
        <sz val="10"/>
        <rFont val="宋体"/>
        <charset val="134"/>
      </rPr>
      <t>一级资产押品市值</t>
    </r>
  </si>
  <si>
    <r>
      <rPr>
        <sz val="10"/>
        <rFont val="Times New Roman"/>
        <charset val="0"/>
      </rPr>
      <t xml:space="preserve">         2.1.3.1.1.2 2A</t>
    </r>
    <r>
      <rPr>
        <sz val="10"/>
        <rFont val="宋体"/>
        <charset val="134"/>
      </rPr>
      <t>资产押品市值</t>
    </r>
  </si>
  <si>
    <r>
      <rPr>
        <sz val="10"/>
        <rFont val="Times New Roman"/>
        <charset val="0"/>
      </rPr>
      <t xml:space="preserve">         2.1.3.1.1.3 2B</t>
    </r>
    <r>
      <rPr>
        <sz val="10"/>
        <rFont val="宋体"/>
        <charset val="134"/>
      </rPr>
      <t>资产押品市值</t>
    </r>
  </si>
  <si>
    <r>
      <rPr>
        <sz val="10"/>
        <rFont val="Times New Roman"/>
        <charset val="0"/>
      </rPr>
      <t xml:space="preserve">       2.1.3.2</t>
    </r>
    <r>
      <rPr>
        <sz val="10"/>
        <rFont val="宋体"/>
        <charset val="134"/>
      </rPr>
      <t>由一级资产担保的融资交易（与央行以外其他交易对手）</t>
    </r>
  </si>
  <si>
    <t xml:space="preserve">     2.1.3.2.1 押品市场价值</t>
  </si>
  <si>
    <r>
      <rPr>
        <sz val="10"/>
        <rFont val="Times New Roman"/>
        <charset val="0"/>
      </rPr>
      <t xml:space="preserve">       2.1.3.3</t>
    </r>
    <r>
      <rPr>
        <sz val="10"/>
        <rFont val="宋体"/>
        <charset val="134"/>
      </rPr>
      <t>由</t>
    </r>
    <r>
      <rPr>
        <sz val="10"/>
        <rFont val="Times New Roman"/>
        <charset val="0"/>
      </rPr>
      <t>2A</t>
    </r>
    <r>
      <rPr>
        <sz val="10"/>
        <rFont val="宋体"/>
        <charset val="134"/>
      </rPr>
      <t>级资产担保的融资交易（与央行以外其他交易对手）</t>
    </r>
  </si>
  <si>
    <t xml:space="preserve">     2.1.3.3.1押品市场价值</t>
  </si>
  <si>
    <r>
      <rPr>
        <sz val="10"/>
        <rFont val="Times New Roman"/>
        <charset val="0"/>
      </rPr>
      <t xml:space="preserve">       2.1.3.4</t>
    </r>
    <r>
      <rPr>
        <sz val="10"/>
        <rFont val="宋体"/>
        <charset val="134"/>
      </rPr>
      <t>由</t>
    </r>
    <r>
      <rPr>
        <sz val="10"/>
        <rFont val="Times New Roman"/>
        <charset val="0"/>
      </rPr>
      <t>2B</t>
    </r>
    <r>
      <rPr>
        <sz val="10"/>
        <rFont val="宋体"/>
        <charset val="134"/>
      </rPr>
      <t>级资产担保的融资交易（与央行以外其他交易对手）</t>
    </r>
  </si>
  <si>
    <r>
      <rPr>
        <sz val="10"/>
        <rFont val="Times New Roman"/>
        <charset val="0"/>
      </rPr>
      <t xml:space="preserve">     2.1.3.4.1</t>
    </r>
    <r>
      <rPr>
        <sz val="10"/>
        <rFont val="宋体"/>
        <charset val="134"/>
      </rPr>
      <t>交易对手为本国主权、多边开发银行、公共部门实体</t>
    </r>
  </si>
  <si>
    <t xml:space="preserve">     2.1.3.4.1.1押品市场价值</t>
  </si>
  <si>
    <r>
      <rPr>
        <sz val="10"/>
        <rFont val="Times New Roman"/>
        <charset val="0"/>
      </rPr>
      <t xml:space="preserve">     2.1.3.4.2</t>
    </r>
    <r>
      <rPr>
        <sz val="10"/>
        <rFont val="宋体"/>
        <charset val="134"/>
      </rPr>
      <t>其他交易对手</t>
    </r>
  </si>
  <si>
    <t xml:space="preserve">     2.1.3.4.2.1押品市场价值</t>
  </si>
  <si>
    <r>
      <rPr>
        <sz val="10"/>
        <rFont val="Times New Roman"/>
        <charset val="0"/>
      </rPr>
      <t xml:space="preserve">       2.1.3.5</t>
    </r>
    <r>
      <rPr>
        <sz val="10"/>
        <rFont val="宋体"/>
        <charset val="134"/>
      </rPr>
      <t>由其他资产担保的融资交易（与央行以外其他交易对手）</t>
    </r>
  </si>
  <si>
    <r>
      <rPr>
        <sz val="10"/>
        <rFont val="Times New Roman"/>
        <charset val="0"/>
      </rPr>
      <t xml:space="preserve">     2.1.3.5.1</t>
    </r>
    <r>
      <rPr>
        <sz val="10"/>
        <rFont val="宋体"/>
        <charset val="134"/>
      </rPr>
      <t>交易对手为本国主权、多边开发银行、公共部门实体</t>
    </r>
  </si>
  <si>
    <r>
      <rPr>
        <sz val="10"/>
        <rFont val="Times New Roman"/>
        <charset val="0"/>
      </rPr>
      <t xml:space="preserve">     2.1.3.5.2</t>
    </r>
    <r>
      <rPr>
        <sz val="10"/>
        <rFont val="宋体"/>
        <charset val="134"/>
      </rPr>
      <t>其他交易对手</t>
    </r>
  </si>
  <si>
    <r>
      <rPr>
        <b/>
        <sz val="10"/>
        <rFont val="Times New Roman"/>
        <charset val="0"/>
      </rPr>
      <t xml:space="preserve">    2.1.4</t>
    </r>
    <r>
      <rPr>
        <b/>
        <sz val="10"/>
        <rFont val="宋体"/>
        <charset val="134"/>
      </rPr>
      <t>其他项目</t>
    </r>
    <r>
      <rPr>
        <b/>
        <sz val="10"/>
        <rFont val="Times New Roman"/>
        <charset val="0"/>
      </rPr>
      <t xml:space="preserve"> </t>
    </r>
  </si>
  <si>
    <r>
      <rPr>
        <sz val="10"/>
        <rFont val="Times New Roman"/>
        <charset val="0"/>
      </rPr>
      <t xml:space="preserve">       2.1.4.1</t>
    </r>
    <r>
      <rPr>
        <sz val="10"/>
        <rFont val="宋体"/>
        <charset val="0"/>
      </rPr>
      <t>衍生产品交易的净现金流出</t>
    </r>
  </si>
  <si>
    <r>
      <rPr>
        <sz val="10"/>
        <rFont val="Times New Roman"/>
        <charset val="0"/>
      </rPr>
      <t>|</t>
    </r>
    <r>
      <rPr>
        <sz val="10"/>
        <rFont val="宋体"/>
        <charset val="0"/>
      </rPr>
      <t>张旭喆：衍生产品交易的净现金流出</t>
    </r>
  </si>
  <si>
    <r>
      <rPr>
        <sz val="10"/>
        <rFont val="Times New Roman"/>
        <charset val="0"/>
      </rPr>
      <t xml:space="preserve">       2.1.4.2</t>
    </r>
    <r>
      <rPr>
        <sz val="10"/>
        <rFont val="宋体"/>
        <charset val="134"/>
      </rPr>
      <t>融资交易、衍生产品等合约中包含降级触发条款导致的流动性补充需求</t>
    </r>
  </si>
  <si>
    <r>
      <rPr>
        <sz val="10"/>
        <rFont val="Times New Roman"/>
        <charset val="0"/>
      </rPr>
      <t xml:space="preserve">       2.1.4.3</t>
    </r>
    <r>
      <rPr>
        <sz val="10"/>
        <rFont val="宋体"/>
        <charset val="134"/>
      </rPr>
      <t>衍生产品及其他交易中非一级资产押品估值变化导致的流动性补充需求</t>
    </r>
  </si>
  <si>
    <r>
      <rPr>
        <sz val="10"/>
        <rFont val="Times New Roman"/>
        <charset val="0"/>
      </rPr>
      <t xml:space="preserve">       2.1.4.4</t>
    </r>
    <r>
      <rPr>
        <sz val="10"/>
        <rFont val="宋体"/>
        <charset val="134"/>
      </rPr>
      <t>衍生产品及其他交易市值变动导致的流动性补充需求</t>
    </r>
  </si>
  <si>
    <r>
      <rPr>
        <sz val="10"/>
        <rFont val="Times New Roman"/>
        <charset val="0"/>
      </rPr>
      <t xml:space="preserve">       2.1.4.5</t>
    </r>
    <r>
      <rPr>
        <sz val="10"/>
        <rFont val="宋体"/>
        <charset val="134"/>
      </rPr>
      <t>超额非隔离押品被收回导致的流动性补充需求</t>
    </r>
  </si>
  <si>
    <r>
      <rPr>
        <sz val="10"/>
        <rFont val="Times New Roman"/>
        <charset val="0"/>
      </rPr>
      <t xml:space="preserve">       2.1.4.6</t>
    </r>
    <r>
      <rPr>
        <sz val="10"/>
        <rFont val="宋体"/>
        <charset val="134"/>
      </rPr>
      <t>押品对外交付义务导致的流动性补充需求</t>
    </r>
  </si>
  <si>
    <r>
      <rPr>
        <sz val="10"/>
        <rFont val="Times New Roman"/>
        <charset val="0"/>
      </rPr>
      <t xml:space="preserve">       2.1.4.7</t>
    </r>
    <r>
      <rPr>
        <sz val="10"/>
        <rFont val="宋体"/>
        <charset val="134"/>
      </rPr>
      <t>合格优质流动性资产押品替换导致的流动性补充需求</t>
    </r>
  </si>
  <si>
    <r>
      <rPr>
        <sz val="10"/>
        <rFont val="Times New Roman"/>
        <charset val="0"/>
      </rPr>
      <t xml:space="preserve">       2.1.4.8</t>
    </r>
    <r>
      <rPr>
        <sz val="10"/>
        <rFont val="宋体"/>
        <charset val="134"/>
      </rPr>
      <t>资产支持证券、担保债券等结构性融资工具</t>
    </r>
  </si>
  <si>
    <r>
      <rPr>
        <sz val="10"/>
        <rFont val="Times New Roman"/>
        <charset val="0"/>
      </rPr>
      <t xml:space="preserve">       2.1.4.9</t>
    </r>
    <r>
      <rPr>
        <sz val="10"/>
        <rFont val="宋体"/>
        <charset val="134"/>
      </rPr>
      <t>资产支持商业票据、管道工具、证券投资载体和类似融资工具</t>
    </r>
  </si>
  <si>
    <r>
      <rPr>
        <sz val="10"/>
        <rFont val="Times New Roman"/>
        <charset val="0"/>
      </rPr>
      <t xml:space="preserve">     2.1.4.9.1 30</t>
    </r>
    <r>
      <rPr>
        <sz val="10"/>
        <rFont val="宋体"/>
        <charset val="134"/>
      </rPr>
      <t>天内到期债务</t>
    </r>
  </si>
  <si>
    <r>
      <rPr>
        <sz val="10"/>
        <rFont val="Times New Roman"/>
        <charset val="0"/>
      </rPr>
      <t xml:space="preserve">     2.1.4.9.2 30</t>
    </r>
    <r>
      <rPr>
        <sz val="10"/>
        <rFont val="宋体"/>
        <charset val="134"/>
      </rPr>
      <t>天以上或无到期日但均内含期权的债务</t>
    </r>
  </si>
  <si>
    <r>
      <rPr>
        <sz val="10"/>
        <rFont val="Times New Roman"/>
        <charset val="0"/>
      </rPr>
      <t xml:space="preserve">       2.1.4.10</t>
    </r>
    <r>
      <rPr>
        <sz val="10"/>
        <rFont val="宋体"/>
        <charset val="134"/>
      </rPr>
      <t>未提取的不可无条件撤销的信用便利和流动性便利</t>
    </r>
  </si>
  <si>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</si>
  <si>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</si>
  <si>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</si>
  <si>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</si>
  <si>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</si>
  <si>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</si>
  <si>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</si>
  <si>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</si>
  <si>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r>
      <rPr>
        <sz val="10"/>
        <rFont val="Times New Roman"/>
        <charset val="0"/>
      </rPr>
      <t xml:space="preserve">    2.1.4.10.4.1</t>
    </r>
    <r>
      <rPr>
        <sz val="10"/>
        <rFont val="宋体"/>
        <charset val="134"/>
      </rPr>
      <t>信用便利</t>
    </r>
  </si>
  <si>
    <r>
      <rPr>
        <sz val="10"/>
        <rFont val="Times New Roman"/>
        <charset val="0"/>
      </rPr>
      <t xml:space="preserve">    2.1.4.10.4.2</t>
    </r>
    <r>
      <rPr>
        <sz val="10"/>
        <rFont val="宋体"/>
        <charset val="134"/>
      </rPr>
      <t>流动性便利</t>
    </r>
  </si>
  <si>
    <r>
      <rPr>
        <sz val="10"/>
        <rFont val="Times New Roman"/>
        <charset val="0"/>
      </rPr>
      <t xml:space="preserve">     2.1.4.10.5</t>
    </r>
    <r>
      <rPr>
        <sz val="10"/>
        <rFont val="宋体"/>
        <charset val="134"/>
      </rPr>
      <t>其他金融机构</t>
    </r>
  </si>
  <si>
    <t xml:space="preserve">    2.1.4.10.5.1信用便利</t>
  </si>
  <si>
    <t xml:space="preserve">    2.1.4.10.5.2流动性便利</t>
  </si>
  <si>
    <r>
      <rPr>
        <sz val="10"/>
        <rFont val="Times New Roman"/>
        <charset val="0"/>
      </rPr>
      <t xml:space="preserve">     2.1.4.10.6</t>
    </r>
    <r>
      <rPr>
        <sz val="10"/>
        <rFont val="宋体"/>
        <charset val="134"/>
      </rPr>
      <t>其他法人客户以及管道工具、特殊目的载体等</t>
    </r>
  </si>
  <si>
    <r>
      <rPr>
        <sz val="10"/>
        <rFont val="Times New Roman"/>
        <charset val="0"/>
      </rPr>
      <t xml:space="preserve">    2.1.4.10.6.1</t>
    </r>
    <r>
      <rPr>
        <sz val="10"/>
        <rFont val="宋体"/>
        <charset val="134"/>
      </rPr>
      <t>信用便利</t>
    </r>
  </si>
  <si>
    <r>
      <rPr>
        <sz val="10"/>
        <rFont val="Times New Roman"/>
        <charset val="0"/>
      </rPr>
      <t xml:space="preserve">    2.1.4.10.6.2</t>
    </r>
    <r>
      <rPr>
        <sz val="10"/>
        <rFont val="宋体"/>
        <charset val="134"/>
      </rPr>
      <t>流动性便利</t>
    </r>
  </si>
  <si>
    <r>
      <rPr>
        <sz val="10"/>
        <rFont val="Times New Roman"/>
        <charset val="0"/>
      </rPr>
      <t xml:space="preserve">       2.1.4.11</t>
    </r>
    <r>
      <rPr>
        <sz val="10"/>
        <rFont val="宋体"/>
        <charset val="134"/>
      </rPr>
      <t>其他</t>
    </r>
    <r>
      <rPr>
        <sz val="10"/>
        <rFont val="Times New Roman"/>
        <charset val="0"/>
      </rPr>
      <t>30</t>
    </r>
    <r>
      <rPr>
        <sz val="10"/>
        <rFont val="宋体"/>
        <charset val="134"/>
      </rPr>
      <t>日内放款的契约性义务</t>
    </r>
  </si>
  <si>
    <r>
      <rPr>
        <sz val="10"/>
        <rFont val="Times New Roman"/>
        <charset val="0"/>
      </rPr>
      <t xml:space="preserve">     2.1.4.11.1</t>
    </r>
    <r>
      <rPr>
        <sz val="10"/>
        <rFont val="宋体"/>
        <charset val="134"/>
      </rPr>
      <t>金融机构</t>
    </r>
  </si>
  <si>
    <r>
      <rPr>
        <sz val="10"/>
        <rFont val="Times New Roman"/>
        <charset val="0"/>
      </rPr>
      <t xml:space="preserve">     2.1.4.11.2</t>
    </r>
    <r>
      <rPr>
        <sz val="10"/>
        <rFont val="宋体"/>
        <charset val="134"/>
      </rPr>
      <t>其他客户</t>
    </r>
  </si>
  <si>
    <r>
      <rPr>
        <b/>
        <sz val="10"/>
        <rFont val="Times New Roman"/>
        <charset val="0"/>
      </rPr>
      <t xml:space="preserve">    2.1.5</t>
    </r>
    <r>
      <rPr>
        <b/>
        <sz val="10"/>
        <rFont val="宋体"/>
        <charset val="134"/>
      </rPr>
      <t>其他或有融资义务</t>
    </r>
  </si>
  <si>
    <r>
      <rPr>
        <sz val="10"/>
        <rFont val="Times New Roman"/>
        <charset val="0"/>
      </rPr>
      <t xml:space="preserve">       2.1.5.1</t>
    </r>
    <r>
      <rPr>
        <sz val="10"/>
        <rFont val="宋体"/>
        <charset val="134"/>
      </rPr>
      <t>无条件可撤销的信用及流动性便利</t>
    </r>
  </si>
  <si>
    <r>
      <rPr>
        <sz val="10"/>
        <rFont val="Times New Roman"/>
        <charset val="0"/>
      </rPr>
      <t xml:space="preserve">       2.1.5.2</t>
    </r>
    <r>
      <rPr>
        <sz val="10"/>
        <rFont val="宋体"/>
        <charset val="134"/>
      </rPr>
      <t>保函</t>
    </r>
  </si>
  <si>
    <r>
      <rPr>
        <sz val="10"/>
        <rFont val="Times New Roman"/>
        <charset val="0"/>
      </rPr>
      <t xml:space="preserve">       2.1.5.3</t>
    </r>
    <r>
      <rPr>
        <sz val="10"/>
        <rFont val="宋体"/>
        <charset val="0"/>
      </rPr>
      <t>信用证</t>
    </r>
  </si>
  <si>
    <r>
      <rPr>
        <sz val="10"/>
        <rFont val="Times New Roman"/>
        <charset val="0"/>
      </rPr>
      <t>|</t>
    </r>
    <r>
      <rPr>
        <sz val="10"/>
        <rFont val="宋体"/>
        <charset val="0"/>
      </rPr>
      <t>虞英子：信用证</t>
    </r>
  </si>
  <si>
    <r>
      <rPr>
        <sz val="10"/>
        <rFont val="Times New Roman"/>
        <charset val="0"/>
      </rPr>
      <t xml:space="preserve">       2.1.5.4</t>
    </r>
    <r>
      <rPr>
        <sz val="10"/>
        <rFont val="宋体"/>
        <charset val="134"/>
      </rPr>
      <t>其他贸易融资工具</t>
    </r>
  </si>
  <si>
    <r>
      <rPr>
        <sz val="10"/>
        <rFont val="Times New Roman"/>
        <charset val="0"/>
      </rPr>
      <t xml:space="preserve">       2.1.5.5</t>
    </r>
    <r>
      <rPr>
        <sz val="10"/>
        <rFont val="宋体"/>
        <charset val="134"/>
      </rPr>
      <t>非契约性义务</t>
    </r>
  </si>
  <si>
    <r>
      <rPr>
        <sz val="10"/>
        <rFont val="Times New Roman"/>
        <charset val="0"/>
      </rPr>
      <t xml:space="preserve">  2.1.5.5.1</t>
    </r>
    <r>
      <rPr>
        <sz val="10"/>
        <rFont val="宋体"/>
        <charset val="134"/>
      </rPr>
      <t>其中：属于理财产品的部分</t>
    </r>
  </si>
  <si>
    <r>
      <rPr>
        <sz val="10"/>
        <rFont val="Times New Roman"/>
        <charset val="0"/>
      </rPr>
      <t xml:space="preserve">       2.1.5.6</t>
    </r>
    <r>
      <rPr>
        <sz val="10"/>
        <rFont val="宋体"/>
        <charset val="134"/>
      </rPr>
      <t>拥有附属交易商或做市商的发行机构未偿付的超过</t>
    </r>
    <r>
      <rPr>
        <sz val="10"/>
        <rFont val="Times New Roman"/>
        <charset val="0"/>
      </rPr>
      <t>30</t>
    </r>
    <r>
      <rPr>
        <sz val="10"/>
        <rFont val="宋体"/>
        <charset val="134"/>
      </rPr>
      <t>天的债券</t>
    </r>
  </si>
  <si>
    <t xml:space="preserve">       2.1.5.7以其他客户押品覆盖客户空头头寸所导致的非契约性负债</t>
  </si>
  <si>
    <r>
      <rPr>
        <b/>
        <sz val="10"/>
        <rFont val="Times New Roman"/>
        <charset val="0"/>
      </rPr>
      <t xml:space="preserve">    2.1.6 </t>
    </r>
    <r>
      <rPr>
        <b/>
        <sz val="10"/>
        <rFont val="宋体"/>
        <charset val="0"/>
      </rPr>
      <t>其他所有没有包含在以上类别中的本金、利息等现金流出</t>
    </r>
  </si>
  <si>
    <r>
      <t>|</t>
    </r>
    <r>
      <rPr>
        <sz val="10"/>
        <rFont val="宋体"/>
        <charset val="0"/>
      </rPr>
      <t>张旭喆：</t>
    </r>
    <r>
      <rPr>
        <sz val="10"/>
        <rFont val="Times New Roman"/>
        <charset val="0"/>
      </rPr>
      <t xml:space="preserve"> </t>
    </r>
    <r>
      <rPr>
        <sz val="10"/>
        <rFont val="宋体"/>
        <charset val="0"/>
      </rPr>
      <t>其他所有没有包含在以上类别中的本金利息等现金流出</t>
    </r>
    <r>
      <rPr>
        <sz val="10"/>
        <rFont val="Times New Roman"/>
        <charset val="0"/>
      </rPr>
      <t>+</t>
    </r>
    <r>
      <rPr>
        <sz val="10"/>
        <rFont val="宋体"/>
        <charset val="0"/>
      </rPr>
      <t>雷亮：其他所有没有包含在以上类别中的本金利息等现金流出</t>
    </r>
  </si>
  <si>
    <t xml:space="preserve">  2.2现金流入</t>
  </si>
  <si>
    <r>
      <rPr>
        <b/>
        <sz val="10"/>
        <rFont val="Times New Roman"/>
        <charset val="0"/>
      </rPr>
      <t xml:space="preserve">    2.2.1 </t>
    </r>
    <r>
      <rPr>
        <b/>
        <sz val="10"/>
        <rFont val="宋体"/>
        <charset val="134"/>
      </rPr>
      <t>逆回购与证券借入</t>
    </r>
  </si>
  <si>
    <t xml:space="preserve">       2.2.1.1押品未用于再抵押（买断式）</t>
  </si>
  <si>
    <r>
      <rPr>
        <sz val="10"/>
        <rFont val="Times New Roman"/>
        <charset val="0"/>
      </rPr>
      <t xml:space="preserve">        2.2.1.1.1</t>
    </r>
    <r>
      <rPr>
        <sz val="10"/>
        <rFont val="宋体"/>
        <charset val="134"/>
      </rPr>
      <t>以一级资产为担保</t>
    </r>
  </si>
  <si>
    <t xml:space="preserve">     2.2.1.1.1.1押品市场价值</t>
  </si>
  <si>
    <r>
      <rPr>
        <sz val="10"/>
        <rFont val="Times New Roman"/>
        <charset val="0"/>
      </rPr>
      <t xml:space="preserve">        2.2.1.1.2</t>
    </r>
    <r>
      <rPr>
        <sz val="10"/>
        <rFont val="宋体"/>
        <charset val="134"/>
      </rPr>
      <t>以</t>
    </r>
    <r>
      <rPr>
        <sz val="10"/>
        <rFont val="Times New Roman"/>
        <charset val="0"/>
      </rPr>
      <t>2A</t>
    </r>
    <r>
      <rPr>
        <sz val="10"/>
        <rFont val="宋体"/>
        <charset val="134"/>
      </rPr>
      <t>资产为担保</t>
    </r>
  </si>
  <si>
    <t xml:space="preserve">     2.2.1.1.2.1押品市场价值</t>
  </si>
  <si>
    <r>
      <rPr>
        <sz val="10"/>
        <rFont val="Times New Roman"/>
        <charset val="0"/>
      </rPr>
      <t xml:space="preserve">        2.2.1.1.3</t>
    </r>
    <r>
      <rPr>
        <sz val="10"/>
        <rFont val="宋体"/>
        <charset val="134"/>
      </rPr>
      <t>以</t>
    </r>
    <r>
      <rPr>
        <sz val="10"/>
        <rFont val="Times New Roman"/>
        <charset val="0"/>
      </rPr>
      <t>2B</t>
    </r>
    <r>
      <rPr>
        <sz val="10"/>
        <rFont val="宋体"/>
        <charset val="134"/>
      </rPr>
      <t>资产为担保</t>
    </r>
  </si>
  <si>
    <t xml:space="preserve">     2.2.1.1.3.1押品市场价值</t>
  </si>
  <si>
    <r>
      <rPr>
        <sz val="10"/>
        <rFont val="Times New Roman"/>
        <charset val="0"/>
      </rPr>
      <t xml:space="preserve">        2.2.1.1.4</t>
    </r>
    <r>
      <rPr>
        <sz val="10"/>
        <rFont val="宋体"/>
        <charset val="134"/>
      </rPr>
      <t>以其他资产为担保的保证金贷款</t>
    </r>
  </si>
  <si>
    <r>
      <rPr>
        <sz val="10"/>
        <rFont val="Times New Roman"/>
        <charset val="0"/>
      </rPr>
      <t xml:space="preserve">        2.2.1.1.5</t>
    </r>
    <r>
      <rPr>
        <sz val="10"/>
        <rFont val="宋体"/>
        <charset val="134"/>
      </rPr>
      <t>其他</t>
    </r>
  </si>
  <si>
    <t xml:space="preserve">       2.2.1.2押品未用于再抵押（质押式）</t>
  </si>
  <si>
    <t xml:space="preserve">       2.2.1.3押品用于再抵押</t>
  </si>
  <si>
    <r>
      <rPr>
        <b/>
        <sz val="10"/>
        <rFont val="Times New Roman"/>
        <charset val="0"/>
      </rPr>
      <t xml:space="preserve">    2.2.2</t>
    </r>
    <r>
      <rPr>
        <b/>
        <sz val="10"/>
        <rFont val="宋体"/>
        <charset val="134"/>
      </rPr>
      <t>完全正常履约的协议性现金流入</t>
    </r>
  </si>
  <si>
    <r>
      <rPr>
        <sz val="10"/>
        <rFont val="Times New Roman"/>
        <charset val="0"/>
      </rPr>
      <t xml:space="preserve">       2.2.2.1</t>
    </r>
    <r>
      <rPr>
        <sz val="10"/>
        <rFont val="宋体"/>
        <charset val="134"/>
      </rPr>
      <t>零售客户</t>
    </r>
  </si>
  <si>
    <t xml:space="preserve">       2.2.2.2小企业</t>
  </si>
  <si>
    <t xml:space="preserve">       2.2.2.3大中型企业</t>
  </si>
  <si>
    <r>
      <rPr>
        <sz val="10"/>
        <rFont val="Times New Roman"/>
        <charset val="0"/>
      </rPr>
      <t xml:space="preserve">       2.2.2.4</t>
    </r>
    <r>
      <rPr>
        <sz val="10"/>
        <rFont val="宋体"/>
        <charset val="134"/>
      </rPr>
      <t>主权实体、多边开发银行和公共部门</t>
    </r>
  </si>
  <si>
    <r>
      <rPr>
        <sz val="10"/>
        <rFont val="Times New Roman"/>
        <charset val="0"/>
      </rPr>
      <t xml:space="preserve">       2.2.2.5</t>
    </r>
    <r>
      <rPr>
        <sz val="10"/>
        <rFont val="宋体"/>
        <charset val="134"/>
      </rPr>
      <t>中央银行</t>
    </r>
  </si>
  <si>
    <t xml:space="preserve">       2.2.2.6金融机构</t>
  </si>
  <si>
    <r>
      <rPr>
        <sz val="10"/>
        <rFont val="Times New Roman"/>
        <charset val="0"/>
      </rPr>
      <t xml:space="preserve">     2.2.2.6.1</t>
    </r>
    <r>
      <rPr>
        <sz val="10"/>
        <rFont val="宋体"/>
        <charset val="0"/>
      </rPr>
      <t>有业务关系的款项</t>
    </r>
  </si>
  <si>
    <r>
      <rPr>
        <sz val="10"/>
        <rFont val="Times New Roman"/>
        <charset val="0"/>
      </rPr>
      <t>|</t>
    </r>
    <r>
      <rPr>
        <sz val="10"/>
        <rFont val="宋体"/>
        <charset val="0"/>
      </rPr>
      <t>张旭喆：有业务关系的款项</t>
    </r>
  </si>
  <si>
    <t xml:space="preserve">     2.2.2.6.2无业务关系，存放在合作网络中央机构的款项</t>
  </si>
  <si>
    <r>
      <rPr>
        <sz val="10"/>
        <rFont val="Times New Roman"/>
        <charset val="0"/>
      </rPr>
      <t xml:space="preserve">     2.2.2.6.3</t>
    </r>
    <r>
      <rPr>
        <sz val="10"/>
        <rFont val="宋体"/>
        <charset val="0"/>
      </rPr>
      <t>其他借款和现金流入</t>
    </r>
  </si>
  <si>
    <r>
      <t>|</t>
    </r>
    <r>
      <rPr>
        <sz val="10"/>
        <rFont val="宋体"/>
        <charset val="0"/>
      </rPr>
      <t>张旭喆：其他借款和现金流入</t>
    </r>
    <r>
      <rPr>
        <sz val="10"/>
        <rFont val="Times New Roman"/>
        <charset val="0"/>
      </rPr>
      <t>+</t>
    </r>
    <r>
      <rPr>
        <sz val="10"/>
        <rFont val="宋体"/>
        <charset val="0"/>
      </rPr>
      <t>施瑜：其他借款和现金流入</t>
    </r>
    <r>
      <rPr>
        <sz val="10"/>
        <rFont val="Times New Roman"/>
        <charset val="0"/>
      </rPr>
      <t>+</t>
    </r>
    <r>
      <rPr>
        <sz val="10"/>
        <rFont val="宋体"/>
        <charset val="0"/>
      </rPr>
      <t>雷亮：其他借款和现金流入</t>
    </r>
    <r>
      <rPr>
        <sz val="10"/>
        <rFont val="Times New Roman"/>
        <charset val="0"/>
      </rPr>
      <t>+</t>
    </r>
    <r>
      <rPr>
        <sz val="10"/>
        <rFont val="宋体"/>
        <charset val="0"/>
      </rPr>
      <t>黄海平：其他借款和现金流入</t>
    </r>
  </si>
  <si>
    <r>
      <rPr>
        <sz val="10"/>
        <rFont val="Times New Roman"/>
        <charset val="0"/>
      </rPr>
      <t xml:space="preserve">       2.2.2.7 </t>
    </r>
    <r>
      <rPr>
        <sz val="10"/>
        <rFont val="宋体"/>
        <charset val="134"/>
      </rPr>
      <t>到期证券投资</t>
    </r>
  </si>
  <si>
    <t xml:space="preserve">    2.2.3其他现金流入</t>
  </si>
  <si>
    <r>
      <rPr>
        <sz val="10"/>
        <rFont val="Times New Roman"/>
        <charset val="0"/>
      </rPr>
      <t xml:space="preserve">       2.2.3.1</t>
    </r>
    <r>
      <rPr>
        <sz val="10"/>
        <rFont val="宋体"/>
        <charset val="0"/>
      </rPr>
      <t>衍生产品交易的净现金流入</t>
    </r>
  </si>
  <si>
    <r>
      <rPr>
        <sz val="10"/>
        <rFont val="Times New Roman"/>
        <charset val="0"/>
      </rPr>
      <t>|</t>
    </r>
    <r>
      <rPr>
        <sz val="10"/>
        <rFont val="宋体"/>
        <charset val="0"/>
      </rPr>
      <t>张旭喆：衍生产品交易的净现金流入</t>
    </r>
  </si>
  <si>
    <r>
      <rPr>
        <sz val="10"/>
        <rFont val="Times New Roman"/>
        <charset val="0"/>
      </rPr>
      <t xml:space="preserve">       2.2.3.2</t>
    </r>
    <r>
      <rPr>
        <sz val="10"/>
        <rFont val="宋体"/>
        <charset val="134"/>
      </rPr>
      <t>其他现金流入</t>
    </r>
  </si>
  <si>
    <r>
      <rPr>
        <sz val="10"/>
        <rFont val="宋体"/>
        <charset val="134"/>
      </rPr>
      <t>Ⅱ</t>
    </r>
    <r>
      <rPr>
        <sz val="10"/>
        <rFont val="Times New Roman"/>
        <charset val="0"/>
      </rPr>
      <t xml:space="preserve">. </t>
    </r>
    <r>
      <rPr>
        <sz val="10"/>
        <rFont val="宋体"/>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</si>
  <si>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</si>
  <si>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</si>
  <si>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</si>
  <si>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</si>
  <si>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</si>
  <si>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</si>
  <si>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</si>
  <si>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</si>
  <si>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</si>
  <si>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</si>
  <si>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</si>
  <si>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</si>
  <si>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</si>
  <si>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</si>
  <si>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</si>
  <si>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</si>
  <si>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</si>
  <si>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</si>
  <si>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rPr>
        <b/>
        <sz val="10"/>
        <rFont val="Times New Roman"/>
        <charset val="0"/>
      </rPr>
      <t>1.</t>
    </r>
    <r>
      <rPr>
        <b/>
        <sz val="10"/>
        <rFont val="宋体"/>
        <charset val="134"/>
      </rPr>
      <t>押品互换还原后对合格优质流动性资产的影响</t>
    </r>
  </si>
  <si>
    <t>增加</t>
  </si>
  <si>
    <t>减少</t>
  </si>
  <si>
    <r>
      <rPr>
        <sz val="10"/>
        <rFont val="Times New Roman"/>
        <charset val="0"/>
      </rPr>
      <t>1.1</t>
    </r>
    <r>
      <rPr>
        <sz val="10"/>
        <rFont val="宋体"/>
        <charset val="134"/>
      </rPr>
      <t>对一级资产的影响</t>
    </r>
  </si>
  <si>
    <r>
      <rPr>
        <sz val="10"/>
        <rFont val="Times New Roman"/>
        <charset val="0"/>
      </rPr>
      <t>1.2</t>
    </r>
    <r>
      <rPr>
        <sz val="10"/>
        <rFont val="宋体"/>
        <charset val="134"/>
      </rPr>
      <t>对</t>
    </r>
    <r>
      <rPr>
        <sz val="10"/>
        <rFont val="Times New Roman"/>
        <charset val="0"/>
      </rPr>
      <t>2A</t>
    </r>
    <r>
      <rPr>
        <sz val="10"/>
        <rFont val="宋体"/>
        <charset val="134"/>
      </rPr>
      <t>资产的影响</t>
    </r>
  </si>
  <si>
    <r>
      <rPr>
        <sz val="10"/>
        <rFont val="Times New Roman"/>
        <charset val="0"/>
      </rPr>
      <t>1.3</t>
    </r>
    <r>
      <rPr>
        <sz val="10"/>
        <rFont val="宋体"/>
        <charset val="134"/>
      </rPr>
      <t>对</t>
    </r>
    <r>
      <rPr>
        <sz val="10"/>
        <rFont val="Times New Roman"/>
        <charset val="0"/>
      </rPr>
      <t>2B</t>
    </r>
    <r>
      <rPr>
        <sz val="10"/>
        <rFont val="宋体"/>
        <charset val="134"/>
      </rPr>
      <t>资产的影响</t>
    </r>
  </si>
  <si>
    <r>
      <rPr>
        <b/>
        <sz val="10"/>
        <rFont val="Times New Roman"/>
        <charset val="0"/>
      </rPr>
      <t>2. 30</t>
    </r>
    <r>
      <rPr>
        <b/>
        <sz val="10"/>
        <rFont val="宋体"/>
        <charset val="134"/>
      </rPr>
      <t>日内到期的担保融资和押品互换交易还原后对合格优质流动性资产的影响</t>
    </r>
  </si>
  <si>
    <t>折算后金额</t>
  </si>
  <si>
    <r>
      <rPr>
        <sz val="10"/>
        <rFont val="Times New Roman"/>
        <charset val="0"/>
      </rPr>
      <t>2.1</t>
    </r>
    <r>
      <rPr>
        <sz val="10"/>
        <rFont val="宋体"/>
        <charset val="134"/>
      </rPr>
      <t>对一级资产的影响</t>
    </r>
  </si>
  <si>
    <r>
      <rPr>
        <sz val="10"/>
        <rFont val="Times New Roman"/>
        <charset val="0"/>
      </rPr>
      <t>2.2</t>
    </r>
    <r>
      <rPr>
        <sz val="10"/>
        <rFont val="宋体"/>
        <charset val="134"/>
      </rPr>
      <t>调整后一级资产</t>
    </r>
  </si>
  <si>
    <r>
      <rPr>
        <sz val="10"/>
        <rFont val="Times New Roman"/>
        <charset val="0"/>
      </rPr>
      <t>2.3</t>
    </r>
    <r>
      <rPr>
        <sz val="10"/>
        <rFont val="宋体"/>
        <charset val="134"/>
      </rPr>
      <t>对</t>
    </r>
    <r>
      <rPr>
        <sz val="10"/>
        <rFont val="Times New Roman"/>
        <charset val="0"/>
      </rPr>
      <t>2A</t>
    </r>
    <r>
      <rPr>
        <sz val="10"/>
        <rFont val="宋体"/>
        <charset val="134"/>
      </rPr>
      <t>资产的影响</t>
    </r>
  </si>
  <si>
    <r>
      <rPr>
        <sz val="10"/>
        <rFont val="Times New Roman"/>
        <charset val="0"/>
      </rPr>
      <t>2.4</t>
    </r>
    <r>
      <rPr>
        <sz val="10"/>
        <rFont val="宋体"/>
        <charset val="134"/>
      </rPr>
      <t>调整后</t>
    </r>
    <r>
      <rPr>
        <sz val="10"/>
        <rFont val="Times New Roman"/>
        <charset val="0"/>
      </rPr>
      <t>2A</t>
    </r>
    <r>
      <rPr>
        <sz val="10"/>
        <rFont val="宋体"/>
        <charset val="134"/>
      </rPr>
      <t>资产</t>
    </r>
  </si>
  <si>
    <r>
      <rPr>
        <sz val="10"/>
        <rFont val="Times New Roman"/>
        <charset val="0"/>
      </rPr>
      <t>2.5</t>
    </r>
    <r>
      <rPr>
        <sz val="10"/>
        <rFont val="宋体"/>
        <charset val="134"/>
      </rPr>
      <t>对</t>
    </r>
    <r>
      <rPr>
        <sz val="10"/>
        <rFont val="Times New Roman"/>
        <charset val="0"/>
      </rPr>
      <t>2B</t>
    </r>
    <r>
      <rPr>
        <sz val="10"/>
        <rFont val="宋体"/>
        <charset val="134"/>
      </rPr>
      <t>资产的影响</t>
    </r>
  </si>
  <si>
    <r>
      <rPr>
        <sz val="10"/>
        <rFont val="Times New Roman"/>
        <charset val="0"/>
      </rPr>
      <t>2.6</t>
    </r>
    <r>
      <rPr>
        <sz val="10"/>
        <rFont val="宋体"/>
        <charset val="134"/>
      </rPr>
      <t>调整后</t>
    </r>
    <r>
      <rPr>
        <sz val="10"/>
        <rFont val="Times New Roman"/>
        <charset val="0"/>
      </rPr>
      <t>2B</t>
    </r>
    <r>
      <rPr>
        <sz val="10"/>
        <rFont val="宋体"/>
        <charset val="134"/>
      </rPr>
      <t>资产</t>
    </r>
  </si>
  <si>
    <r>
      <rPr>
        <sz val="10"/>
        <rFont val="Times New Roman"/>
        <charset val="0"/>
      </rPr>
      <t>2.7</t>
    </r>
    <r>
      <rPr>
        <sz val="10"/>
        <rFont val="宋体"/>
        <charset val="134"/>
      </rPr>
      <t>上限计算调整项</t>
    </r>
  </si>
  <si>
    <r>
      <rPr>
        <sz val="10"/>
        <rFont val="Times New Roman"/>
        <charset val="0"/>
      </rPr>
      <t>2.7.1 2B</t>
    </r>
    <r>
      <rPr>
        <sz val="10"/>
        <rFont val="宋体"/>
        <charset val="134"/>
      </rPr>
      <t>资产调整项</t>
    </r>
  </si>
  <si>
    <r>
      <rPr>
        <sz val="10"/>
        <rFont val="Times New Roman"/>
        <charset val="0"/>
      </rPr>
      <t xml:space="preserve">2.7.2 </t>
    </r>
    <r>
      <rPr>
        <sz val="10"/>
        <rFont val="宋体"/>
        <charset val="134"/>
      </rPr>
      <t>二级资产调整项</t>
    </r>
  </si>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</sst>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numFmtId="43" formatCode="_ * #,##0.00_ ;_ * \-#,##0.00_ ;_ * &quot;-&quot;??_ ;_ @_ "/>
    <numFmt numFmtId="41" formatCode="_ * #,##0_ ;_ * \-#,##0_ ;_ * &quot;-&quot;_ ;_ @_ "/>
    <numFmt numFmtId="176" formatCode="0.0000"/>
    <numFmt numFmtId="177" formatCode="&quot;Yes&quot;;[Red]&quot;No&quot;"/>
    <numFmt numFmtId="42" formatCode="_ &quot;￥&quot;* #,##0_ ;_ &quot;￥&quot;* \-#,##0_ ;_ &quot;￥&quot;* &quot;-&quot;_ ;_ @_ "/>
    <numFmt numFmtId="44" formatCode="_ &quot;￥&quot;* #,##0.00_ ;_ &quot;￥&quot;* \-#,##0.00_ ;_ &quot;￥&quot;* &quot;-&quot;??_ ;_ @_ "/>
    <numFmt numFmtId="178" formatCode="0.0"/>
    <numFmt numFmtId="179" formatCode="&quot;￥&quot;#,##0_);[Red]\(&quot;￥&quot;#,##0\)"/>
    <numFmt numFmtId="180" formatCode="0.00000"/>
    <numFmt numFmtId="181" formatCode="0.0000%"/>
    <numFmt numFmtId="182" formatCode="yyyy/mm/dd;@"/>
    <numFmt numFmtId="183" formatCode="[&gt;0]General"/>
    <numFmt numFmtId="184" formatCode="_-* #,##0_-;\-* #,##0_-;_-* &quot;-&quot;_-;_-@_-"/>
    <numFmt numFmtId="185" formatCode="_-* #,##0.00_-;\-* #,##0.00_-;_-* &quot;-&quot;??_-;_-@_-"/>
    <numFmt numFmtId="186" formatCode="0.0%"/>
    <numFmt numFmtId="187" formatCode="0.00_);[Red]\(0.00\)"/>
    <numFmt numFmtId="188" formatCode="#,##0.00_);[Red]\(#,##0.00\)"/>
    <numFmt numFmtId="189" formatCode="0_);[Red]\(0\)"/>
  </numFmts>
  <fonts count="47">
    <font>
      <sz val="11"/>
      <color indexed="8"/>
      <name val="宋体"/>
      <charset val="134"/>
    </font>
    <font>
      <sz val="10"/>
      <name val="Times New Roman"/>
      <charset val="0"/>
    </font>
    <font>
      <sz val="10"/>
      <color indexed="10"/>
      <name val="Times New Roman"/>
      <charset val="0"/>
    </font>
    <font>
      <b/>
      <sz val="16"/>
      <name val="宋体"/>
      <charset val="134"/>
    </font>
    <font>
      <sz val="12"/>
      <name val="宋体"/>
      <charset val="134"/>
    </font>
    <font>
      <sz val="10"/>
      <name val="仿宋_GB2312"/>
      <charset val="134"/>
    </font>
    <font>
      <sz val="10"/>
      <name val="宋体"/>
      <charset val="134"/>
    </font>
    <font>
      <b/>
      <sz val="10"/>
      <name val="宋体"/>
      <charset val="134"/>
    </font>
    <font>
      <b/>
      <sz val="10"/>
      <name val="Times New Roman"/>
      <charset val="0"/>
    </font>
    <font>
      <sz val="10"/>
      <color rgb="FFFF0000"/>
      <name val="Times New Roman"/>
      <charset val="0"/>
    </font>
    <font>
      <sz val="10"/>
      <color theme="1"/>
      <name val="Times New Roman"/>
      <charset val="0"/>
    </font>
    <font>
      <b/>
      <sz val="14"/>
      <name val="华文细黑"/>
      <charset val="134"/>
    </font>
    <font>
      <sz val="12"/>
      <name val="Arial"/>
      <charset val="0"/>
    </font>
    <font>
      <sz val="14"/>
      <name val="华文细黑"/>
      <charset val="134"/>
    </font>
    <font>
      <b/>
      <sz val="12"/>
      <name val="Arial"/>
      <charset val="0"/>
    </font>
    <font>
      <sz val="10"/>
      <color indexed="8"/>
      <name val="仿宋_GB2312"/>
      <charset val="134"/>
    </font>
    <font>
      <sz val="10"/>
      <color indexed="8"/>
      <name val="宋体"/>
      <charset val="134"/>
    </font>
    <font>
      <b/>
      <sz val="15"/>
      <color indexed="56"/>
      <name val="宋体"/>
      <charset val="134"/>
    </font>
    <font>
      <sz val="11"/>
      <color indexed="9"/>
      <name val="宋体"/>
      <charset val="134"/>
    </font>
    <font>
      <b/>
      <sz val="18"/>
      <color indexed="56"/>
      <name val="宋体"/>
      <charset val="134"/>
    </font>
    <font>
      <u/>
      <sz val="12"/>
      <color indexed="12"/>
      <name val="宋体"/>
      <charset val="134"/>
    </font>
    <font>
      <b/>
      <sz val="13"/>
      <color indexed="56"/>
      <name val="宋体"/>
      <charset val="134"/>
    </font>
    <font>
      <sz val="11"/>
      <color indexed="10"/>
      <name val="宋体"/>
      <charset val="134"/>
    </font>
    <font>
      <b/>
      <sz val="11"/>
      <color indexed="52"/>
      <name val="宋体"/>
      <charset val="134"/>
    </font>
    <font>
      <sz val="11"/>
      <color indexed="17"/>
      <name val="宋体"/>
      <charset val="134"/>
    </font>
    <font>
      <sz val="11"/>
      <color indexed="8"/>
      <name val="Calibri"/>
      <charset val="0"/>
    </font>
    <font>
      <b/>
      <sz val="11"/>
      <color indexed="8"/>
      <name val="宋体"/>
      <charset val="134"/>
    </font>
    <font>
      <b/>
      <sz val="11"/>
      <color indexed="56"/>
      <name val="宋体"/>
      <charset val="134"/>
    </font>
    <font>
      <sz val="11"/>
      <color indexed="52"/>
      <name val="宋体"/>
      <charset val="134"/>
    </font>
    <font>
      <sz val="11"/>
      <color indexed="62"/>
      <name val="宋体"/>
      <charset val="134"/>
    </font>
    <font>
      <sz val="10"/>
      <name val="Arial"/>
      <charset val="0"/>
    </font>
    <font>
      <sz val="11"/>
      <color indexed="60"/>
      <name val="宋体"/>
      <charset val="134"/>
    </font>
    <font>
      <b/>
      <sz val="20"/>
      <name val="Arial"/>
      <charset val="0"/>
    </font>
    <font>
      <b/>
      <sz val="11"/>
      <color indexed="63"/>
      <name val="宋体"/>
      <charset val="134"/>
    </font>
    <font>
      <sz val="11"/>
      <color indexed="20"/>
      <name val="宋体"/>
      <charset val="134"/>
    </font>
    <font>
      <b/>
      <sz val="11"/>
      <color indexed="9"/>
      <name val="宋体"/>
      <charset val="134"/>
    </font>
    <font>
      <b/>
      <sz val="11"/>
      <color indexed="56"/>
      <name val="Calibri"/>
      <charset val="0"/>
    </font>
    <font>
      <u/>
      <sz val="12"/>
      <color indexed="20"/>
      <name val="宋体"/>
      <charset val="134"/>
    </font>
    <font>
      <i/>
      <sz val="11"/>
      <color indexed="23"/>
      <name val="宋体"/>
      <charset val="134"/>
    </font>
    <font>
      <sz val="11"/>
      <color indexed="9"/>
      <name val="Calibri"/>
      <charset val="0"/>
    </font>
    <font>
      <sz val="10"/>
      <color indexed="10"/>
      <name val="Arial"/>
      <charset val="0"/>
    </font>
    <font>
      <b/>
      <sz val="10"/>
      <name val="Arial"/>
      <charset val="0"/>
    </font>
    <font>
      <sz val="11"/>
      <color indexed="10"/>
      <name val="Calibri"/>
      <charset val="0"/>
    </font>
    <font>
      <sz val="12"/>
      <name val="Times New Roman"/>
      <charset val="0"/>
    </font>
    <font>
      <b/>
      <sz val="10"/>
      <name val="宋体"/>
      <charset val="0"/>
    </font>
    <font>
      <sz val="10"/>
      <name val="宋体"/>
      <charset val="0"/>
    </font>
    <font>
      <sz val="10"/>
      <color rgb="FFFF0000"/>
      <name val="宋体"/>
      <charset val="0"/>
    </font>
  </fonts>
  <fills count="37">
    <fill>
      <patternFill patternType="none"/>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36"/>
        <bgColor indexed="64"/>
      </patternFill>
    </fill>
    <fill>
      <patternFill patternType="solid">
        <fgColor indexed="47"/>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49"/>
        <bgColor indexed="64"/>
      </patternFill>
    </fill>
    <fill>
      <patternFill patternType="solid">
        <fgColor indexed="29"/>
        <bgColor indexed="64"/>
      </patternFill>
    </fill>
    <fill>
      <patternFill patternType="solid">
        <fgColor indexed="9"/>
        <bgColor indexed="64"/>
      </patternFill>
    </fill>
    <fill>
      <patternFill patternType="solid">
        <fgColor indexed="27"/>
        <bgColor indexed="64"/>
      </patternFill>
    </fill>
    <fill>
      <patternFill patternType="solid">
        <fgColor indexed="62"/>
        <bgColor indexed="64"/>
      </patternFill>
    </fill>
    <fill>
      <patternFill patternType="solid">
        <fgColor indexed="45"/>
        <bgColor indexed="64"/>
      </patternFill>
    </fill>
    <fill>
      <patternFill patternType="solid">
        <fgColor indexed="52"/>
        <bgColor indexed="64"/>
      </patternFill>
    </fill>
    <fill>
      <patternFill patternType="solid">
        <fgColor indexed="13"/>
        <bgColor indexed="64"/>
      </patternFill>
    </fill>
    <fill>
      <patternFill patternType="solid">
        <fgColor indexed="30"/>
        <bgColor indexed="64"/>
      </patternFill>
    </fill>
    <fill>
      <patternFill patternType="solid">
        <fgColor indexed="13"/>
        <bgColor indexed="45"/>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2"/>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154">
    <xf numFmtId="0" fontId="0" fillId="0" borderId="0">
      <alignment vertical="center"/>
    </xf>
    <xf numFmtId="42" fontId="0" fillId="0" borderId="0" applyFont="0" applyFill="0" applyBorder="0" applyAlignment="0" applyProtection="0">
      <alignment vertical="center"/>
    </xf>
    <xf numFmtId="0" fontId="0" fillId="8" borderId="0" applyNumberFormat="0" applyBorder="0" applyAlignment="0" applyProtection="0">
      <alignment vertical="center"/>
    </xf>
    <xf numFmtId="0" fontId="29" fillId="17"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0" borderId="0" applyNumberFormat="0" applyFill="0" applyBorder="0" applyAlignment="0" applyProtection="0">
      <alignment vertical="top"/>
      <protection locked="0"/>
    </xf>
    <xf numFmtId="0" fontId="25" fillId="15" borderId="0" applyNumberFormat="0" applyBorder="0" applyAlignment="0" applyProtection="0">
      <alignment vertical="center"/>
    </xf>
    <xf numFmtId="0" fontId="0" fillId="12" borderId="0" applyNumberFormat="0" applyBorder="0" applyAlignment="0" applyProtection="0">
      <alignment vertical="center"/>
    </xf>
    <xf numFmtId="0" fontId="34" fillId="26" borderId="0" applyNumberFormat="0" applyBorder="0" applyAlignment="0" applyProtection="0">
      <alignment vertical="center"/>
    </xf>
    <xf numFmtId="43" fontId="0" fillId="0" borderId="0" applyFont="0" applyFill="0" applyBorder="0" applyAlignment="0" applyProtection="0">
      <alignment vertical="center"/>
    </xf>
    <xf numFmtId="0" fontId="18" fillId="12" borderId="0" applyNumberFormat="0" applyBorder="0" applyAlignment="0" applyProtection="0">
      <alignment vertical="center"/>
    </xf>
    <xf numFmtId="0" fontId="20"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25" fillId="20" borderId="0" applyNumberFormat="0" applyBorder="0" applyAlignment="0" applyProtection="0">
      <alignment vertical="center"/>
    </xf>
    <xf numFmtId="0" fontId="0" fillId="10" borderId="27" applyNumberFormat="0" applyFont="0" applyAlignment="0" applyProtection="0">
      <alignment vertical="center"/>
    </xf>
    <xf numFmtId="9" fontId="30" fillId="28" borderId="35" applyFont="0">
      <alignment horizontal="right"/>
      <protection locked="0"/>
    </xf>
    <xf numFmtId="0" fontId="18" fillId="22" borderId="0" applyNumberFormat="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17" fillId="0" borderId="26" applyNumberFormat="0" applyFill="0" applyAlignment="0" applyProtection="0">
      <alignment vertical="center"/>
    </xf>
    <xf numFmtId="10" fontId="30" fillId="17" borderId="18" applyFont="0" applyProtection="0">
      <alignment horizontal="right"/>
    </xf>
    <xf numFmtId="0" fontId="21" fillId="0" borderId="28" applyNumberFormat="0" applyFill="0" applyAlignment="0" applyProtection="0">
      <alignment vertical="center"/>
    </xf>
    <xf numFmtId="0" fontId="18" fillId="29" borderId="0" applyNumberFormat="0" applyBorder="0" applyAlignment="0" applyProtection="0">
      <alignment vertical="center"/>
    </xf>
    <xf numFmtId="0" fontId="27" fillId="0" borderId="31" applyNumberFormat="0" applyFill="0" applyAlignment="0" applyProtection="0">
      <alignment vertical="center"/>
    </xf>
    <xf numFmtId="0" fontId="18" fillId="16" borderId="0" applyNumberFormat="0" applyBorder="0" applyAlignment="0" applyProtection="0">
      <alignment vertical="center"/>
    </xf>
    <xf numFmtId="0" fontId="33" fillId="2" borderId="33" applyNumberFormat="0" applyAlignment="0" applyProtection="0">
      <alignment vertical="center"/>
    </xf>
    <xf numFmtId="0" fontId="23" fillId="2" borderId="29" applyNumberFormat="0" applyAlignment="0" applyProtection="0">
      <alignment vertical="center"/>
    </xf>
    <xf numFmtId="0" fontId="32" fillId="23" borderId="0" applyFont="0" applyBorder="0"/>
    <xf numFmtId="0" fontId="35" fillId="9" borderId="34" applyNumberFormat="0" applyAlignment="0" applyProtection="0">
      <alignment vertical="center"/>
    </xf>
    <xf numFmtId="0" fontId="0" fillId="17" borderId="0" applyNumberFormat="0" applyBorder="0" applyAlignment="0" applyProtection="0">
      <alignment vertical="center"/>
    </xf>
    <xf numFmtId="0" fontId="18" fillId="11" borderId="0" applyNumberFormat="0" applyBorder="0" applyAlignment="0" applyProtection="0">
      <alignment vertical="center"/>
    </xf>
    <xf numFmtId="0" fontId="28" fillId="0" borderId="32" applyNumberFormat="0" applyFill="0" applyAlignment="0" applyProtection="0">
      <alignment vertical="center"/>
    </xf>
    <xf numFmtId="0" fontId="26" fillId="0" borderId="30" applyNumberFormat="0" applyFill="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31" fillId="20" borderId="0" applyNumberFormat="0" applyBorder="0" applyAlignment="0" applyProtection="0">
      <alignment vertical="center"/>
    </xf>
    <xf numFmtId="0" fontId="36" fillId="0" borderId="31" applyNumberFormat="0" applyFill="0" applyAlignment="0" applyProtection="0"/>
    <xf numFmtId="0" fontId="0" fillId="24" borderId="0" applyNumberFormat="0" applyBorder="0" applyAlignment="0" applyProtection="0">
      <alignment vertical="center"/>
    </xf>
    <xf numFmtId="176" fontId="30" fillId="30" borderId="18" applyProtection="0"/>
    <xf numFmtId="0" fontId="18" fillId="25" borderId="0" applyNumberFormat="0" applyBorder="0" applyAlignment="0" applyProtection="0">
      <alignment vertical="center"/>
    </xf>
    <xf numFmtId="0" fontId="0" fillId="14" borderId="0" applyNumberFormat="0" applyBorder="0" applyAlignment="0" applyProtection="0">
      <alignment vertical="center"/>
    </xf>
    <xf numFmtId="0" fontId="25" fillId="22" borderId="0" applyNumberFormat="0" applyBorder="0" applyAlignment="0" applyProtection="0">
      <alignment vertical="center"/>
    </xf>
    <xf numFmtId="0" fontId="0" fillId="4" borderId="0" applyNumberFormat="0" applyBorder="0" applyAlignment="0" applyProtection="0">
      <alignment vertical="center"/>
    </xf>
    <xf numFmtId="3" fontId="30" fillId="23" borderId="18" applyFont="0">
      <alignment horizontal="right"/>
    </xf>
    <xf numFmtId="0" fontId="0" fillId="26" borderId="0" applyNumberFormat="0" applyBorder="0" applyAlignment="0" applyProtection="0">
      <alignment vertical="center"/>
    </xf>
    <xf numFmtId="3" fontId="30" fillId="8" borderId="18">
      <alignment horizontal="right"/>
      <protection locked="0"/>
    </xf>
    <xf numFmtId="0" fontId="25" fillId="20" borderId="0" applyNumberFormat="0" applyBorder="0" applyAlignment="0" applyProtection="0">
      <alignment vertical="center"/>
    </xf>
    <xf numFmtId="0" fontId="0" fillId="22" borderId="0" applyNumberFormat="0" applyBorder="0" applyAlignment="0" applyProtection="0">
      <alignment vertical="center"/>
    </xf>
    <xf numFmtId="0" fontId="18" fillId="18" borderId="0" applyNumberFormat="0" applyBorder="0" applyAlignment="0" applyProtection="0">
      <alignment vertical="center"/>
    </xf>
    <xf numFmtId="0" fontId="30" fillId="31" borderId="18" applyFont="0">
      <alignment horizontal="center" wrapText="1"/>
    </xf>
    <xf numFmtId="0" fontId="30" fillId="0" borderId="0">
      <alignment vertical="center"/>
    </xf>
    <xf numFmtId="0" fontId="18" fillId="16"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8" fillId="21" borderId="0" applyNumberFormat="0" applyBorder="0" applyAlignment="0" applyProtection="0">
      <alignment vertical="center"/>
    </xf>
    <xf numFmtId="9" fontId="30" fillId="26" borderId="18" applyFont="0">
      <alignment horizontal="right"/>
    </xf>
    <xf numFmtId="0" fontId="0" fillId="4" borderId="0" applyNumberFormat="0" applyBorder="0" applyAlignment="0" applyProtection="0">
      <alignment vertical="center"/>
    </xf>
    <xf numFmtId="0" fontId="18" fillId="21" borderId="0" applyNumberFormat="0" applyBorder="0" applyAlignment="0" applyProtection="0">
      <alignment vertical="center"/>
    </xf>
    <xf numFmtId="0" fontId="18" fillId="19" borderId="0" applyNumberFormat="0" applyBorder="0" applyAlignment="0" applyProtection="0">
      <alignment vertical="center"/>
    </xf>
    <xf numFmtId="0" fontId="0" fillId="13" borderId="0" applyNumberFormat="0" applyBorder="0" applyAlignment="0" applyProtection="0">
      <alignment vertical="center"/>
    </xf>
    <xf numFmtId="0" fontId="18" fillId="27" borderId="0" applyNumberFormat="0" applyBorder="0" applyAlignment="0" applyProtection="0">
      <alignment vertical="center"/>
    </xf>
    <xf numFmtId="0" fontId="30" fillId="0" borderId="0"/>
    <xf numFmtId="0" fontId="39" fillId="21" borderId="0" applyNumberFormat="0" applyBorder="0" applyAlignment="0" applyProtection="0">
      <alignment vertical="center"/>
    </xf>
    <xf numFmtId="0" fontId="25" fillId="24" borderId="0" applyNumberFormat="0" applyBorder="0" applyAlignment="0" applyProtection="0">
      <alignment vertical="center"/>
    </xf>
    <xf numFmtId="0" fontId="39" fillId="22" borderId="0" applyNumberFormat="0" applyBorder="0" applyAlignment="0" applyProtection="0">
      <alignment vertical="center"/>
    </xf>
    <xf numFmtId="0" fontId="25" fillId="20" borderId="0" applyNumberFormat="0" applyBorder="0" applyAlignment="0" applyProtection="0">
      <alignment vertical="center"/>
    </xf>
    <xf numFmtId="0" fontId="25" fillId="15" borderId="0" applyNumberFormat="0" applyBorder="0" applyAlignment="0" applyProtection="0">
      <alignment vertical="center"/>
    </xf>
    <xf numFmtId="3" fontId="30" fillId="24" borderId="18" applyFont="0">
      <alignment horizontal="right" vertical="center"/>
      <protection locked="0"/>
    </xf>
    <xf numFmtId="0" fontId="30" fillId="17" borderId="36" applyNumberFormat="0" applyFont="0" applyBorder="0" applyAlignment="0" applyProtection="0">
      <alignment horizontal="left"/>
    </xf>
    <xf numFmtId="3" fontId="40" fillId="0" borderId="18" applyFont="0" applyFill="0" applyProtection="0">
      <alignment horizontal="right"/>
    </xf>
    <xf numFmtId="0" fontId="25" fillId="2" borderId="0" applyNumberFormat="0" applyBorder="0" applyAlignment="0" applyProtection="0">
      <alignment vertical="center"/>
    </xf>
    <xf numFmtId="0" fontId="25" fillId="22" borderId="0" applyNumberFormat="0" applyBorder="0" applyAlignment="0" applyProtection="0">
      <alignment vertical="center"/>
    </xf>
    <xf numFmtId="0" fontId="25" fillId="20" borderId="0" applyNumberFormat="0" applyBorder="0" applyAlignment="0" applyProtection="0">
      <alignment vertical="center"/>
    </xf>
    <xf numFmtId="0" fontId="25" fillId="2" borderId="0" applyNumberFormat="0" applyBorder="0" applyAlignment="0" applyProtection="0">
      <alignment vertical="center"/>
    </xf>
    <xf numFmtId="0" fontId="25" fillId="36" borderId="0" applyNumberFormat="0" applyBorder="0" applyAlignment="0" applyProtection="0">
      <alignment vertical="center"/>
    </xf>
    <xf numFmtId="0" fontId="39" fillId="20" borderId="0" applyNumberFormat="0" applyBorder="0" applyAlignment="0" applyProtection="0">
      <alignment vertical="center"/>
    </xf>
    <xf numFmtId="0" fontId="39" fillId="2" borderId="0" applyNumberFormat="0" applyBorder="0" applyAlignment="0" applyProtection="0">
      <alignment vertical="center"/>
    </xf>
    <xf numFmtId="0" fontId="39" fillId="21" borderId="0" applyNumberFormat="0" applyBorder="0" applyAlignment="0" applyProtection="0">
      <alignment vertical="center"/>
    </xf>
    <xf numFmtId="0" fontId="39" fillId="35" borderId="0" applyNumberFormat="0" applyBorder="0" applyAlignment="0" applyProtection="0">
      <alignment vertical="center"/>
    </xf>
    <xf numFmtId="178" fontId="30" fillId="28" borderId="18" applyFont="0">
      <alignment horizontal="right"/>
      <protection locked="0"/>
    </xf>
    <xf numFmtId="0" fontId="39" fillId="21" borderId="0" applyNumberFormat="0" applyBorder="0" applyAlignment="0" applyProtection="0">
      <alignment vertical="center"/>
    </xf>
    <xf numFmtId="0" fontId="39" fillId="11" borderId="0" applyNumberFormat="0" applyBorder="0" applyAlignment="0" applyProtection="0">
      <alignment vertical="center"/>
    </xf>
    <xf numFmtId="0" fontId="39" fillId="18" borderId="0" applyNumberFormat="0" applyBorder="0" applyAlignment="0" applyProtection="0">
      <alignment vertical="center"/>
    </xf>
    <xf numFmtId="0" fontId="39" fillId="34" borderId="0" applyNumberFormat="0" applyBorder="0" applyAlignment="0" applyProtection="0">
      <alignment vertical="center"/>
    </xf>
    <xf numFmtId="0" fontId="39" fillId="21" borderId="0" applyNumberFormat="0" applyBorder="0" applyAlignment="0" applyProtection="0">
      <alignment vertical="center"/>
    </xf>
    <xf numFmtId="0" fontId="30" fillId="2" borderId="18" applyNumberFormat="0" applyFont="0" applyBorder="0" applyAlignment="0" applyProtection="0">
      <alignment horizontal="center"/>
    </xf>
    <xf numFmtId="0" fontId="39" fillId="35" borderId="0" applyNumberFormat="0" applyBorder="0" applyAlignment="0" applyProtection="0">
      <alignment vertical="center"/>
    </xf>
    <xf numFmtId="0" fontId="30" fillId="23" borderId="18">
      <alignment horizontal="center" vertical="center"/>
    </xf>
    <xf numFmtId="0" fontId="37" fillId="0" borderId="0" applyNumberFormat="0" applyFill="0" applyBorder="0" applyAlignment="0" applyProtection="0">
      <alignment vertical="top"/>
      <protection locked="0"/>
    </xf>
    <xf numFmtId="0" fontId="32" fillId="0" borderId="37" applyNumberFormat="0" applyFill="0" applyBorder="0" applyAlignment="0" applyProtection="0">
      <alignment horizontal="left"/>
    </xf>
    <xf numFmtId="0" fontId="32" fillId="0" borderId="37" applyNumberFormat="0" applyFill="0" applyBorder="0" applyAlignment="0" applyProtection="0">
      <alignment horizontal="left" vertical="center"/>
    </xf>
    <xf numFmtId="0" fontId="14" fillId="0" borderId="0" applyNumberFormat="0" applyFill="0" applyBorder="0" applyAlignment="0" applyProtection="0"/>
    <xf numFmtId="181" fontId="30" fillId="31" borderId="18" applyFont="0">
      <alignment horizontal="right"/>
    </xf>
    <xf numFmtId="0" fontId="14" fillId="0" borderId="0" applyNumberFormat="0" applyFill="0" applyBorder="0" applyAlignment="0" applyProtection="0">
      <alignment vertical="center"/>
    </xf>
    <xf numFmtId="0" fontId="36" fillId="0" borderId="0" applyNumberFormat="0" applyFill="0" applyBorder="0" applyAlignment="0" applyProtection="0"/>
    <xf numFmtId="0" fontId="41" fillId="23" borderId="36" applyFont="0" applyBorder="0">
      <alignment horizontal="center" wrapText="1"/>
    </xf>
    <xf numFmtId="3" fontId="30" fillId="17" borderId="18" applyFont="0" applyProtection="0">
      <alignment horizontal="right"/>
    </xf>
    <xf numFmtId="9" fontId="30" fillId="17" borderId="18" applyFont="0" applyProtection="0">
      <alignment horizontal="right"/>
    </xf>
    <xf numFmtId="182" fontId="30" fillId="28" borderId="18" applyFont="0" applyAlignment="0">
      <protection locked="0"/>
    </xf>
    <xf numFmtId="3" fontId="30" fillId="28" borderId="18" applyFont="0">
      <alignment horizontal="right"/>
      <protection locked="0"/>
    </xf>
    <xf numFmtId="10" fontId="30" fillId="28" borderId="18" applyFont="0">
      <alignment horizontal="right"/>
      <protection locked="0"/>
    </xf>
    <xf numFmtId="181" fontId="30" fillId="28" borderId="18">
      <alignment horizontal="right"/>
      <protection locked="0"/>
    </xf>
    <xf numFmtId="187" fontId="30" fillId="28" borderId="35" applyFont="0">
      <alignment horizontal="right"/>
      <protection locked="0"/>
    </xf>
    <xf numFmtId="0" fontId="30" fillId="28" borderId="18" applyFont="0">
      <alignment horizontal="center" wrapText="1"/>
      <protection locked="0"/>
    </xf>
    <xf numFmtId="49" fontId="30" fillId="28" borderId="18" applyFont="0" applyAlignment="0">
      <protection locked="0"/>
    </xf>
    <xf numFmtId="0" fontId="30" fillId="0" borderId="0">
      <alignment vertical="center"/>
    </xf>
    <xf numFmtId="0" fontId="0" fillId="0" borderId="0">
      <alignment vertical="center"/>
    </xf>
    <xf numFmtId="0" fontId="4" fillId="0" borderId="0"/>
    <xf numFmtId="0" fontId="30" fillId="20" borderId="27" applyNumberFormat="0" applyFont="0" applyAlignment="0" applyProtection="0">
      <alignment vertical="center"/>
    </xf>
    <xf numFmtId="178" fontId="30" fillId="8" borderId="18">
      <alignment horizontal="right"/>
      <protection locked="0"/>
    </xf>
    <xf numFmtId="10" fontId="30" fillId="8" borderId="18" applyFont="0">
      <alignment horizontal="right"/>
      <protection locked="0"/>
    </xf>
    <xf numFmtId="9" fontId="30" fillId="8" borderId="18">
      <alignment horizontal="right"/>
      <protection locked="0"/>
    </xf>
    <xf numFmtId="181" fontId="30" fillId="8" borderId="18">
      <alignment horizontal="right"/>
      <protection locked="0"/>
    </xf>
    <xf numFmtId="186" fontId="30" fillId="8" borderId="35" applyFont="0">
      <alignment horizontal="right"/>
      <protection locked="0"/>
    </xf>
    <xf numFmtId="0" fontId="30" fillId="8" borderId="18">
      <alignment horizontal="center" wrapText="1"/>
    </xf>
    <xf numFmtId="0" fontId="30" fillId="8" borderId="18" applyNumberFormat="0" applyFont="0">
      <alignment horizontal="center" wrapText="1"/>
      <protection locked="0"/>
    </xf>
    <xf numFmtId="177" fontId="30" fillId="23" borderId="18">
      <alignment horizontal="center"/>
    </xf>
    <xf numFmtId="180" fontId="30" fillId="23" borderId="18" applyFont="0">
      <alignment horizontal="right"/>
    </xf>
    <xf numFmtId="178" fontId="30" fillId="23" borderId="18" applyFont="0">
      <alignment horizontal="right"/>
    </xf>
    <xf numFmtId="10" fontId="30" fillId="23" borderId="18" applyFont="0">
      <alignment horizontal="right"/>
    </xf>
    <xf numFmtId="9" fontId="30" fillId="23" borderId="18" applyFont="0">
      <alignment horizontal="right"/>
    </xf>
    <xf numFmtId="0" fontId="42" fillId="0" borderId="0" applyNumberFormat="0" applyFill="0" applyBorder="0" applyAlignment="0" applyProtection="0">
      <alignment vertical="center"/>
    </xf>
    <xf numFmtId="183" fontId="30" fillId="23" borderId="18" applyFont="0">
      <alignment horizontal="center" wrapText="1"/>
    </xf>
    <xf numFmtId="182" fontId="30" fillId="31" borderId="18">
      <protection locked="0"/>
    </xf>
    <xf numFmtId="1" fontId="30" fillId="31" borderId="18" applyFont="0">
      <alignment horizontal="right"/>
    </xf>
    <xf numFmtId="176" fontId="30" fillId="31" borderId="18" applyFont="0"/>
    <xf numFmtId="9" fontId="30" fillId="31" borderId="18" applyFont="0">
      <alignment horizontal="right"/>
    </xf>
    <xf numFmtId="10" fontId="30" fillId="31" borderId="18" applyFont="0">
      <alignment horizontal="right"/>
    </xf>
    <xf numFmtId="49" fontId="30" fillId="31" borderId="18" applyFont="0"/>
    <xf numFmtId="176" fontId="30" fillId="32" borderId="18" applyFont="0"/>
    <xf numFmtId="9" fontId="30" fillId="32" borderId="18" applyFont="0">
      <alignment horizontal="right"/>
    </xf>
    <xf numFmtId="182" fontId="30" fillId="33" borderId="18">
      <alignment vertical="center"/>
    </xf>
    <xf numFmtId="176" fontId="30" fillId="26" borderId="18" applyFont="0">
      <alignment horizontal="right"/>
    </xf>
    <xf numFmtId="1" fontId="30" fillId="26" borderId="18" applyFont="0">
      <alignment horizontal="right"/>
    </xf>
    <xf numFmtId="176" fontId="30" fillId="26" borderId="18" applyFont="0"/>
    <xf numFmtId="178" fontId="30" fillId="26" borderId="18" applyFont="0"/>
    <xf numFmtId="10" fontId="30" fillId="26" borderId="18" applyFont="0">
      <alignment horizontal="right"/>
    </xf>
    <xf numFmtId="181" fontId="30" fillId="26" borderId="18" applyFont="0">
      <alignment horizontal="right"/>
    </xf>
    <xf numFmtId="10" fontId="30" fillId="26" borderId="38" applyFont="0">
      <alignment horizontal="right"/>
    </xf>
    <xf numFmtId="0" fontId="30" fillId="26" borderId="18" applyFont="0">
      <alignment horizontal="center" wrapText="1"/>
      <protection locked="0"/>
    </xf>
    <xf numFmtId="49" fontId="30" fillId="26" borderId="18" applyFont="0"/>
    <xf numFmtId="0" fontId="34" fillId="26" borderId="0" applyNumberFormat="0" applyBorder="0" applyAlignment="0" applyProtection="0">
      <alignment vertical="center"/>
    </xf>
    <xf numFmtId="0" fontId="31" fillId="22" borderId="0" applyNumberFormat="0" applyBorder="0" applyAlignment="0" applyProtection="0">
      <alignment vertical="center"/>
    </xf>
    <xf numFmtId="0" fontId="30" fillId="0" borderId="0">
      <alignment vertical="center"/>
    </xf>
    <xf numFmtId="0" fontId="4" fillId="0" borderId="0"/>
    <xf numFmtId="0" fontId="4" fillId="0" borderId="0">
      <alignment vertical="center"/>
    </xf>
    <xf numFmtId="0" fontId="24" fillId="8" borderId="0" applyNumberFormat="0" applyBorder="0" applyAlignment="0" applyProtection="0">
      <alignment vertical="center"/>
    </xf>
    <xf numFmtId="184" fontId="4" fillId="0" borderId="0" applyFont="0" applyFill="0" applyBorder="0" applyAlignment="0" applyProtection="0"/>
    <xf numFmtId="185" fontId="4" fillId="0" borderId="0" applyFont="0" applyFill="0" applyBorder="0" applyAlignment="0" applyProtection="0"/>
    <xf numFmtId="0" fontId="43" fillId="0" borderId="0"/>
  </cellStyleXfs>
  <cellXfs count="116">
    <xf numFmtId="0" fontId="0" fillId="0" borderId="0" xfId="0">
      <alignment vertical="center"/>
    </xf>
    <xf numFmtId="0" fontId="1" fillId="0" borderId="0" xfId="149" applyFont="1" applyFill="1" applyProtection="1">
      <alignment vertical="center"/>
      <protection locked="0"/>
    </xf>
    <xf numFmtId="0" fontId="2" fillId="0" borderId="0" xfId="149" applyFont="1" applyProtection="1">
      <alignment vertical="center"/>
      <protection locked="0"/>
    </xf>
    <xf numFmtId="0" fontId="1" fillId="0" borderId="0" xfId="149" applyFont="1" applyFill="1" applyAlignment="1" applyProtection="1">
      <alignment horizontal="center" vertical="center"/>
      <protection hidden="1"/>
    </xf>
    <xf numFmtId="0" fontId="1" fillId="0" borderId="0" xfId="149" applyFont="1" applyFill="1" applyProtection="1">
      <alignment vertical="center"/>
      <protection hidden="1"/>
    </xf>
    <xf numFmtId="188" fontId="1" fillId="0" borderId="0" xfId="149" applyNumberFormat="1" applyFont="1" applyAlignment="1" applyProtection="1">
      <alignment horizontal="center" vertical="center"/>
      <protection hidden="1"/>
    </xf>
    <xf numFmtId="186" fontId="1" fillId="0" borderId="0" xfId="149" applyNumberFormat="1" applyFont="1" applyFill="1" applyAlignment="1" applyProtection="1">
      <alignment horizontal="center" vertical="center"/>
      <protection hidden="1"/>
    </xf>
    <xf numFmtId="0" fontId="1" fillId="0" borderId="0" xfId="149" applyFont="1" applyBorder="1" applyProtection="1">
      <alignment vertical="center"/>
      <protection hidden="1"/>
    </xf>
    <xf numFmtId="0" fontId="1" fillId="0" borderId="0" xfId="149" applyFont="1" applyProtection="1">
      <alignment vertical="center"/>
      <protection locked="0"/>
    </xf>
    <xf numFmtId="0" fontId="3" fillId="0" borderId="0" xfId="149" applyFont="1" applyBorder="1" applyAlignment="1" applyProtection="1">
      <alignment horizontal="center" vertical="center"/>
      <protection hidden="1"/>
    </xf>
    <xf numFmtId="0" fontId="4" fillId="0" borderId="0" xfId="149" applyProtection="1">
      <alignment vertical="center"/>
      <protection hidden="1"/>
    </xf>
    <xf numFmtId="0" fontId="5" fillId="0" borderId="0" xfId="0" applyFont="1" applyBorder="1" applyAlignment="1" applyProtection="1">
      <alignment horizontal="left" vertical="center"/>
      <protection locked="0"/>
    </xf>
    <xf numFmtId="0" fontId="6" fillId="0" borderId="1" xfId="149" applyFont="1" applyBorder="1" applyAlignment="1" applyProtection="1">
      <alignment vertical="center"/>
      <protection locked="0"/>
    </xf>
    <xf numFmtId="0" fontId="6" fillId="0" borderId="2" xfId="149" applyFont="1" applyFill="1" applyBorder="1" applyAlignment="1" applyProtection="1">
      <alignment horizontal="left" vertical="center"/>
      <protection locked="0"/>
    </xf>
    <xf numFmtId="0" fontId="6" fillId="0" borderId="3" xfId="149" applyFont="1" applyFill="1" applyBorder="1" applyAlignment="1" applyProtection="1">
      <alignment horizontal="left" vertical="center"/>
      <protection locked="0"/>
    </xf>
    <xf numFmtId="0" fontId="6" fillId="0" borderId="4" xfId="149" applyFont="1" applyFill="1" applyBorder="1" applyAlignment="1" applyProtection="1">
      <alignment horizontal="left" vertical="center"/>
      <protection locked="0"/>
    </xf>
    <xf numFmtId="186" fontId="7" fillId="0" borderId="5" xfId="95" applyNumberFormat="1" applyFont="1" applyFill="1" applyBorder="1" applyAlignment="1" applyProtection="1">
      <alignment horizontal="center" vertical="center" wrapText="1"/>
      <protection hidden="1"/>
    </xf>
    <xf numFmtId="186" fontId="7" fillId="0" borderId="6" xfId="95" applyNumberFormat="1" applyFont="1" applyFill="1" applyBorder="1" applyAlignment="1" applyProtection="1">
      <alignment horizontal="center" vertical="center" wrapText="1"/>
      <protection hidden="1"/>
    </xf>
    <xf numFmtId="0" fontId="8" fillId="0" borderId="7" xfId="149" applyFont="1" applyBorder="1" applyAlignment="1" applyProtection="1">
      <alignment horizontal="center" vertical="center"/>
      <protection locked="0"/>
    </xf>
    <xf numFmtId="9" fontId="7" fillId="0" borderId="7" xfId="149" applyNumberFormat="1" applyFont="1" applyBorder="1" applyAlignment="1" applyProtection="1">
      <alignment horizontal="center" vertical="center"/>
      <protection locked="0"/>
    </xf>
    <xf numFmtId="0" fontId="7" fillId="0" borderId="8" xfId="149" applyFont="1" applyBorder="1" applyAlignment="1" applyProtection="1">
      <alignment horizontal="center" vertical="center"/>
      <protection locked="0"/>
    </xf>
    <xf numFmtId="186" fontId="7" fillId="0" borderId="9" xfId="95" applyNumberFormat="1" applyFont="1" applyFill="1" applyBorder="1" applyAlignment="1" applyProtection="1">
      <alignment horizontal="center" vertical="center" wrapText="1"/>
      <protection hidden="1"/>
    </xf>
    <xf numFmtId="186" fontId="7" fillId="0" borderId="10" xfId="95" applyNumberFormat="1" applyFont="1" applyFill="1" applyBorder="1" applyAlignment="1" applyProtection="1">
      <alignment horizontal="center" vertical="center" wrapText="1"/>
      <protection hidden="1"/>
    </xf>
    <xf numFmtId="188" fontId="7" fillId="0" borderId="10" xfId="95" applyNumberFormat="1" applyFont="1" applyFill="1" applyBorder="1" applyAlignment="1" applyProtection="1">
      <alignment horizontal="center" vertical="center" wrapText="1"/>
      <protection hidden="1"/>
    </xf>
    <xf numFmtId="9" fontId="7" fillId="0" borderId="10" xfId="95" applyNumberFormat="1" applyFont="1" applyFill="1" applyBorder="1" applyAlignment="1" applyProtection="1">
      <alignment horizontal="center" vertical="center" wrapText="1"/>
      <protection hidden="1"/>
    </xf>
    <xf numFmtId="186" fontId="7" fillId="0" borderId="11" xfId="95" applyNumberFormat="1" applyFont="1" applyFill="1" applyBorder="1" applyAlignment="1" applyProtection="1">
      <alignment horizontal="center" vertical="center" wrapText="1"/>
      <protection hidden="1"/>
    </xf>
    <xf numFmtId="0" fontId="6" fillId="0" borderId="12" xfId="149" applyFont="1" applyFill="1" applyBorder="1" applyAlignment="1" applyProtection="1">
      <alignment vertical="center"/>
      <protection locked="0"/>
    </xf>
    <xf numFmtId="0" fontId="6" fillId="0" borderId="13" xfId="149" applyFont="1" applyBorder="1" applyAlignment="1" applyProtection="1">
      <alignment vertical="center"/>
      <protection locked="0"/>
    </xf>
    <xf numFmtId="9" fontId="6" fillId="0" borderId="13" xfId="149" applyNumberFormat="1" applyFont="1" applyBorder="1" applyAlignment="1" applyProtection="1">
      <alignment vertical="center"/>
      <protection locked="0"/>
    </xf>
    <xf numFmtId="0" fontId="6" fillId="0" borderId="14" xfId="149" applyFont="1" applyBorder="1" applyAlignment="1" applyProtection="1">
      <alignment horizontal="center" vertical="center"/>
      <protection locked="0"/>
    </xf>
    <xf numFmtId="0" fontId="1" fillId="0" borderId="15" xfId="149" applyFont="1" applyFill="1" applyBorder="1" applyAlignment="1" applyProtection="1">
      <alignment horizontal="center" vertical="center"/>
      <protection hidden="1"/>
    </xf>
    <xf numFmtId="0" fontId="8" fillId="0" borderId="16" xfId="95" applyFont="1" applyFill="1" applyBorder="1" applyProtection="1">
      <protection hidden="1"/>
    </xf>
    <xf numFmtId="188" fontId="1" fillId="2" borderId="16" xfId="31" applyNumberFormat="1" applyFont="1" applyFill="1" applyBorder="1" applyAlignment="1" applyProtection="1">
      <alignment horizontal="center" vertical="center" wrapText="1"/>
      <protection hidden="1"/>
    </xf>
    <xf numFmtId="9" fontId="1" fillId="2" borderId="16" xfId="31" applyNumberFormat="1" applyFont="1" applyFill="1" applyBorder="1" applyAlignment="1" applyProtection="1">
      <alignment horizontal="center" vertical="center" wrapText="1"/>
      <protection hidden="1"/>
    </xf>
    <xf numFmtId="188" fontId="1" fillId="2" borderId="17" xfId="31" applyNumberFormat="1" applyFont="1" applyFill="1" applyBorder="1" applyAlignment="1" applyProtection="1">
      <alignment horizontal="center" vertical="center" wrapText="1"/>
      <protection hidden="1"/>
    </xf>
    <xf numFmtId="0" fontId="8" fillId="0" borderId="18" xfId="95" applyFont="1" applyFill="1" applyBorder="1" applyAlignment="1" applyProtection="1">
      <alignment horizontal="left"/>
      <protection hidden="1"/>
    </xf>
    <xf numFmtId="188" fontId="1" fillId="2" borderId="18" xfId="31" applyNumberFormat="1" applyFont="1" applyFill="1" applyBorder="1" applyAlignment="1" applyProtection="1">
      <alignment horizontal="center" vertical="center" wrapText="1"/>
      <protection hidden="1"/>
    </xf>
    <xf numFmtId="9" fontId="1" fillId="2" borderId="18" xfId="31" applyNumberFormat="1" applyFont="1" applyFill="1" applyBorder="1" applyAlignment="1" applyProtection="1">
      <alignment horizontal="center" vertical="center" wrapText="1"/>
      <protection hidden="1"/>
    </xf>
    <xf numFmtId="188" fontId="1" fillId="2" borderId="19" xfId="31" applyNumberFormat="1" applyFont="1" applyFill="1" applyBorder="1" applyAlignment="1" applyProtection="1">
      <alignment horizontal="center" vertical="center" wrapText="1"/>
      <protection hidden="1"/>
    </xf>
    <xf numFmtId="0" fontId="8" fillId="0" borderId="18" xfId="31" applyFont="1" applyFill="1" applyBorder="1" applyAlignment="1" applyProtection="1">
      <alignment wrapText="1"/>
      <protection hidden="1"/>
    </xf>
    <xf numFmtId="189" fontId="1" fillId="0" borderId="18" xfId="31" applyNumberFormat="1" applyFont="1" applyFill="1" applyBorder="1" applyAlignment="1" applyProtection="1">
      <alignment horizontal="center" vertical="center" wrapText="1"/>
      <protection locked="0"/>
    </xf>
    <xf numFmtId="9" fontId="1" fillId="0" borderId="18" xfId="149" applyNumberFormat="1" applyFont="1" applyFill="1" applyBorder="1" applyAlignment="1" applyProtection="1">
      <alignment horizontal="center" vertical="center"/>
      <protection hidden="1"/>
    </xf>
    <xf numFmtId="189" fontId="1" fillId="3" borderId="19" xfId="31" applyNumberFormat="1" applyFont="1" applyFill="1" applyBorder="1" applyAlignment="1" applyProtection="1">
      <alignment horizontal="center" vertical="center" wrapText="1"/>
      <protection hidden="1"/>
    </xf>
    <xf numFmtId="189" fontId="1" fillId="3" borderId="18" xfId="31" applyNumberFormat="1" applyFont="1" applyFill="1" applyBorder="1" applyAlignment="1" applyProtection="1">
      <alignment horizontal="center" vertical="center" wrapText="1"/>
      <protection hidden="1"/>
    </xf>
    <xf numFmtId="189" fontId="1" fillId="2" borderId="19" xfId="31" applyNumberFormat="1" applyFont="1" applyFill="1" applyBorder="1" applyAlignment="1" applyProtection="1">
      <alignment horizontal="center" vertical="center" wrapText="1"/>
      <protection hidden="1"/>
    </xf>
    <xf numFmtId="0" fontId="1" fillId="0" borderId="18" xfId="31" applyFont="1" applyFill="1" applyBorder="1" applyAlignment="1" applyProtection="1">
      <alignment horizontal="left" wrapText="1" indent="1"/>
      <protection hidden="1"/>
    </xf>
    <xf numFmtId="0" fontId="1" fillId="0" borderId="20" xfId="149" applyFont="1" applyFill="1" applyBorder="1" applyAlignment="1" applyProtection="1">
      <alignment horizontal="center" vertical="center"/>
      <protection hidden="1"/>
    </xf>
    <xf numFmtId="189" fontId="1" fillId="2" borderId="18" xfId="31" applyNumberFormat="1" applyFont="1" applyFill="1" applyBorder="1" applyAlignment="1" applyProtection="1">
      <alignment horizontal="center" vertical="center" wrapText="1"/>
      <protection hidden="1"/>
    </xf>
    <xf numFmtId="0" fontId="8" fillId="0" borderId="18" xfId="31" applyFont="1" applyFill="1" applyBorder="1" applyAlignment="1" applyProtection="1">
      <alignment vertical="center" wrapText="1"/>
      <protection hidden="1"/>
    </xf>
    <xf numFmtId="0" fontId="1" fillId="0" borderId="18" xfId="31" applyFont="1" applyFill="1" applyBorder="1" applyAlignment="1" applyProtection="1">
      <alignment horizontal="left" vertical="center" wrapText="1" indent="1"/>
      <protection hidden="1"/>
    </xf>
    <xf numFmtId="0" fontId="8" fillId="0" borderId="18" xfId="95" applyFont="1" applyFill="1" applyBorder="1" applyProtection="1">
      <protection hidden="1"/>
    </xf>
    <xf numFmtId="189" fontId="1" fillId="4" borderId="18" xfId="31" applyNumberFormat="1" applyFont="1" applyFill="1" applyBorder="1" applyAlignment="1" applyProtection="1">
      <alignment horizontal="center" vertical="center" wrapText="1"/>
      <protection hidden="1"/>
    </xf>
    <xf numFmtId="0" fontId="1" fillId="0" borderId="18" xfId="31" applyFont="1" applyFill="1" applyBorder="1" applyAlignment="1" applyProtection="1">
      <alignment horizontal="left" wrapText="1" indent="2"/>
      <protection hidden="1"/>
    </xf>
    <xf numFmtId="189" fontId="1" fillId="4" borderId="19" xfId="31" applyNumberFormat="1" applyFont="1" applyFill="1" applyBorder="1" applyAlignment="1" applyProtection="1">
      <alignment horizontal="center" vertical="center" wrapText="1"/>
      <protection hidden="1"/>
    </xf>
    <xf numFmtId="0" fontId="1" fillId="5" borderId="18" xfId="31" applyFont="1" applyFill="1" applyBorder="1" applyAlignment="1" applyProtection="1">
      <alignment horizontal="left" wrapText="1" indent="2"/>
      <protection hidden="1"/>
    </xf>
    <xf numFmtId="188" fontId="9" fillId="5" borderId="18" xfId="31" applyNumberFormat="1" applyFont="1" applyFill="1" applyBorder="1" applyAlignment="1" applyProtection="1">
      <alignment horizontal="center" vertical="center" wrapText="1"/>
      <protection locked="0"/>
    </xf>
    <xf numFmtId="189" fontId="1" fillId="6" borderId="18" xfId="31" applyNumberFormat="1" applyFont="1" applyFill="1" applyBorder="1" applyAlignment="1" applyProtection="1">
      <alignment horizontal="center" vertical="center" wrapText="1"/>
      <protection locked="0"/>
    </xf>
    <xf numFmtId="189" fontId="1" fillId="2" borderId="18" xfId="31" applyNumberFormat="1" applyFont="1" applyFill="1" applyBorder="1" applyAlignment="1" applyProtection="1">
      <alignment horizontal="center" vertical="center" wrapText="1"/>
      <protection locked="0"/>
    </xf>
    <xf numFmtId="187" fontId="1" fillId="7" borderId="18" xfId="31" applyNumberFormat="1" applyFont="1" applyFill="1" applyBorder="1" applyAlignment="1" applyProtection="1">
      <alignment horizontal="center" vertical="center" wrapText="1"/>
      <protection locked="0"/>
    </xf>
    <xf numFmtId="0" fontId="1" fillId="0" borderId="18" xfId="31" applyFont="1" applyFill="1" applyBorder="1" applyProtection="1">
      <protection hidden="1"/>
    </xf>
    <xf numFmtId="0" fontId="1" fillId="5" borderId="18" xfId="31" applyFont="1" applyFill="1" applyBorder="1" applyAlignment="1" applyProtection="1">
      <alignment horizontal="left" wrapText="1"/>
      <protection hidden="1"/>
    </xf>
    <xf numFmtId="0" fontId="1" fillId="0" borderId="18" xfId="31" applyFont="1" applyFill="1" applyBorder="1" applyAlignment="1" applyProtection="1">
      <alignment horizontal="left" wrapText="1"/>
      <protection hidden="1"/>
    </xf>
    <xf numFmtId="9" fontId="8" fillId="2" borderId="18" xfId="89" applyNumberFormat="1" applyFont="1" applyFill="1" applyBorder="1" applyAlignment="1" applyProtection="1">
      <alignment horizontal="center" vertical="center" wrapText="1"/>
      <protection hidden="1"/>
    </xf>
    <xf numFmtId="186" fontId="1" fillId="0" borderId="18" xfId="149" applyNumberFormat="1" applyFont="1" applyFill="1" applyBorder="1" applyAlignment="1" applyProtection="1">
      <alignment horizontal="center" vertical="center"/>
      <protection hidden="1"/>
    </xf>
    <xf numFmtId="186" fontId="1" fillId="2" borderId="18" xfId="31" applyNumberFormat="1" applyFont="1" applyFill="1" applyBorder="1" applyAlignment="1" applyProtection="1">
      <alignment horizontal="center" vertical="center" wrapText="1"/>
      <protection hidden="1"/>
    </xf>
    <xf numFmtId="0" fontId="8" fillId="5" borderId="18" xfId="95" applyFont="1" applyFill="1" applyBorder="1" applyAlignment="1" applyProtection="1">
      <alignment horizontal="left" wrapText="1"/>
      <protection hidden="1"/>
    </xf>
    <xf numFmtId="0" fontId="1" fillId="0" borderId="18" xfId="31" applyFont="1" applyFill="1" applyBorder="1" applyAlignment="1" applyProtection="1">
      <alignment wrapText="1"/>
      <protection hidden="1"/>
    </xf>
    <xf numFmtId="189" fontId="1" fillId="7" borderId="18" xfId="31" applyNumberFormat="1" applyFont="1" applyFill="1" applyBorder="1" applyAlignment="1" applyProtection="1">
      <alignment horizontal="center" vertical="center" wrapText="1"/>
      <protection locked="0"/>
    </xf>
    <xf numFmtId="0" fontId="1" fillId="5" borderId="15" xfId="149" applyFont="1" applyFill="1" applyBorder="1" applyAlignment="1" applyProtection="1">
      <alignment horizontal="center" vertical="center"/>
      <protection hidden="1"/>
    </xf>
    <xf numFmtId="0" fontId="1" fillId="5" borderId="18" xfId="31" applyFont="1" applyFill="1" applyBorder="1" applyAlignment="1" applyProtection="1">
      <alignment horizontal="left" wrapText="1" indent="1"/>
      <protection hidden="1"/>
    </xf>
    <xf numFmtId="189" fontId="10" fillId="0" borderId="18" xfId="31" applyNumberFormat="1" applyFont="1" applyFill="1" applyBorder="1" applyAlignment="1" applyProtection="1">
      <alignment horizontal="center" vertical="center" wrapText="1"/>
      <protection locked="0"/>
    </xf>
    <xf numFmtId="0" fontId="1" fillId="5" borderId="18" xfId="31" applyFont="1" applyFill="1" applyBorder="1" applyAlignment="1" applyProtection="1">
      <alignment wrapText="1"/>
      <protection hidden="1"/>
    </xf>
    <xf numFmtId="0" fontId="1" fillId="0" borderId="21" xfId="149" applyFont="1" applyFill="1" applyBorder="1" applyAlignment="1" applyProtection="1">
      <alignment horizontal="center" vertical="center"/>
      <protection hidden="1"/>
    </xf>
    <xf numFmtId="0" fontId="1" fillId="0" borderId="22" xfId="31" applyFont="1" applyFill="1" applyBorder="1" applyAlignment="1" applyProtection="1">
      <alignment wrapText="1"/>
      <protection hidden="1"/>
    </xf>
    <xf numFmtId="189" fontId="1" fillId="0" borderId="22" xfId="31" applyNumberFormat="1" applyFont="1" applyFill="1" applyBorder="1" applyAlignment="1" applyProtection="1">
      <alignment horizontal="center" vertical="center" wrapText="1"/>
      <protection locked="0"/>
    </xf>
    <xf numFmtId="9" fontId="1" fillId="8" borderId="22" xfId="149" applyNumberFormat="1" applyFont="1" applyFill="1" applyBorder="1" applyAlignment="1" applyProtection="1">
      <alignment horizontal="center" vertical="center"/>
      <protection hidden="1"/>
    </xf>
    <xf numFmtId="189" fontId="1" fillId="4" borderId="23" xfId="31" applyNumberFormat="1" applyFont="1" applyFill="1" applyBorder="1" applyAlignment="1" applyProtection="1">
      <alignment horizontal="center" vertical="center" wrapText="1"/>
      <protection hidden="1"/>
    </xf>
    <xf numFmtId="0" fontId="6" fillId="0" borderId="12" xfId="149" applyFont="1" applyFill="1" applyBorder="1" applyAlignment="1" applyProtection="1">
      <alignment vertical="center"/>
      <protection hidden="1"/>
    </xf>
    <xf numFmtId="0" fontId="6" fillId="0" borderId="13" xfId="149" applyFont="1" applyBorder="1" applyAlignment="1" applyProtection="1">
      <alignment vertical="center"/>
      <protection hidden="1"/>
    </xf>
    <xf numFmtId="0" fontId="6" fillId="0" borderId="14" xfId="149" applyFont="1" applyBorder="1" applyAlignment="1" applyProtection="1">
      <alignment vertical="center"/>
      <protection hidden="1"/>
    </xf>
    <xf numFmtId="0" fontId="11" fillId="0" borderId="18" xfId="0" applyFont="1" applyFill="1" applyBorder="1" applyProtection="1">
      <alignment vertical="center"/>
      <protection hidden="1"/>
    </xf>
    <xf numFmtId="189" fontId="12" fillId="4" borderId="19" xfId="0" applyNumberFormat="1" applyFont="1" applyFill="1" applyBorder="1" applyAlignment="1" applyProtection="1">
      <alignment horizontal="center" vertical="center"/>
      <protection hidden="1"/>
    </xf>
    <xf numFmtId="0" fontId="13" fillId="0" borderId="18" xfId="0" applyFont="1" applyFill="1" applyBorder="1" applyProtection="1">
      <alignment vertical="center"/>
      <protection hidden="1"/>
    </xf>
    <xf numFmtId="0" fontId="13" fillId="8" borderId="18" xfId="0" applyFont="1" applyFill="1" applyBorder="1" applyProtection="1">
      <alignment vertical="center"/>
      <protection hidden="1"/>
    </xf>
    <xf numFmtId="0" fontId="11" fillId="0" borderId="22" xfId="0" applyFont="1" applyFill="1" applyBorder="1" applyProtection="1">
      <alignment vertical="center"/>
      <protection hidden="1"/>
    </xf>
    <xf numFmtId="10" fontId="14" fillId="4" borderId="23" xfId="0" applyNumberFormat="1" applyFont="1" applyFill="1" applyBorder="1" applyAlignment="1" applyProtection="1">
      <alignment horizontal="center" vertical="center"/>
      <protection hidden="1"/>
    </xf>
    <xf numFmtId="0" fontId="6" fillId="0" borderId="0" xfId="149" applyFont="1" applyFill="1" applyAlignment="1" applyProtection="1">
      <alignment horizontal="left" vertical="center"/>
      <protection hidden="1"/>
    </xf>
    <xf numFmtId="0" fontId="7" fillId="0" borderId="24" xfId="149" applyFont="1" applyFill="1" applyBorder="1" applyAlignment="1" applyProtection="1">
      <alignment horizontal="center" vertical="center"/>
      <protection hidden="1"/>
    </xf>
    <xf numFmtId="188" fontId="8" fillId="0" borderId="7" xfId="149" applyNumberFormat="1" applyFont="1" applyBorder="1" applyAlignment="1" applyProtection="1">
      <alignment horizontal="center" vertical="center"/>
      <protection hidden="1"/>
    </xf>
    <xf numFmtId="186" fontId="8" fillId="0" borderId="8" xfId="149" applyNumberFormat="1" applyFont="1" applyFill="1" applyBorder="1" applyAlignment="1" applyProtection="1">
      <alignment horizontal="center" vertical="center"/>
      <protection hidden="1"/>
    </xf>
    <xf numFmtId="0" fontId="8" fillId="0" borderId="20" xfId="149" applyFont="1" applyFill="1" applyBorder="1" applyProtection="1">
      <alignment vertical="center"/>
      <protection hidden="1"/>
    </xf>
    <xf numFmtId="0" fontId="7" fillId="0" borderId="18" xfId="149" applyFont="1" applyFill="1" applyBorder="1" applyAlignment="1" applyProtection="1">
      <alignment horizontal="center" vertical="center"/>
      <protection hidden="1"/>
    </xf>
    <xf numFmtId="0" fontId="7" fillId="0" borderId="19" xfId="149" applyFont="1" applyFill="1" applyBorder="1" applyAlignment="1" applyProtection="1">
      <alignment horizontal="center" vertical="center"/>
      <protection hidden="1"/>
    </xf>
    <xf numFmtId="0" fontId="1" fillId="0" borderId="20" xfId="149" applyFont="1" applyFill="1" applyBorder="1" applyAlignment="1" applyProtection="1">
      <alignment horizontal="left" vertical="center" indent="1"/>
      <protection hidden="1"/>
    </xf>
    <xf numFmtId="0" fontId="6" fillId="0" borderId="18" xfId="149" applyFont="1" applyFill="1" applyBorder="1" applyProtection="1">
      <alignment vertical="center"/>
      <protection hidden="1"/>
    </xf>
    <xf numFmtId="0" fontId="6" fillId="0" borderId="19" xfId="149" applyFont="1" applyFill="1" applyBorder="1" applyProtection="1">
      <alignment vertical="center"/>
      <protection hidden="1"/>
    </xf>
    <xf numFmtId="0" fontId="1" fillId="0" borderId="21" xfId="149" applyFont="1" applyFill="1" applyBorder="1" applyAlignment="1" applyProtection="1">
      <alignment horizontal="left" vertical="center" indent="1"/>
      <protection hidden="1"/>
    </xf>
    <xf numFmtId="0" fontId="6" fillId="0" borderId="22" xfId="149" applyFont="1" applyFill="1" applyBorder="1" applyProtection="1">
      <alignment vertical="center"/>
      <protection hidden="1"/>
    </xf>
    <xf numFmtId="0" fontId="6" fillId="0" borderId="23" xfId="149" applyFont="1" applyFill="1" applyBorder="1" applyProtection="1">
      <alignment vertical="center"/>
      <protection hidden="1"/>
    </xf>
    <xf numFmtId="0" fontId="6" fillId="0" borderId="0" xfId="149" applyFont="1" applyFill="1" applyProtection="1">
      <alignment vertical="center"/>
      <protection hidden="1"/>
    </xf>
    <xf numFmtId="186" fontId="8" fillId="0" borderId="7" xfId="149" applyNumberFormat="1" applyFont="1" applyFill="1" applyBorder="1" applyAlignment="1" applyProtection="1">
      <alignment horizontal="center" vertical="center"/>
      <protection hidden="1"/>
    </xf>
    <xf numFmtId="0" fontId="8" fillId="0" borderId="20" xfId="149" applyFont="1" applyFill="1" applyBorder="1" applyAlignment="1" applyProtection="1">
      <alignment vertical="center" wrapText="1"/>
      <protection hidden="1"/>
    </xf>
    <xf numFmtId="0" fontId="7" fillId="0" borderId="19" xfId="149" applyFont="1" applyBorder="1" applyAlignment="1" applyProtection="1">
      <alignment horizontal="center" vertical="center"/>
      <protection locked="0"/>
    </xf>
    <xf numFmtId="188" fontId="1" fillId="4" borderId="19" xfId="31" applyNumberFormat="1" applyFont="1" applyFill="1" applyBorder="1" applyAlignment="1" applyProtection="1">
      <alignment horizontal="center" vertical="center" wrapText="1"/>
      <protection hidden="1"/>
    </xf>
    <xf numFmtId="0" fontId="1" fillId="0" borderId="20" xfId="149" applyFont="1" applyFill="1" applyBorder="1" applyAlignment="1" applyProtection="1">
      <alignment horizontal="left" vertical="center" indent="2"/>
      <protection hidden="1"/>
    </xf>
    <xf numFmtId="0" fontId="1" fillId="0" borderId="21" xfId="149" applyFont="1" applyFill="1" applyBorder="1" applyAlignment="1" applyProtection="1">
      <alignment horizontal="left" vertical="center" indent="2"/>
      <protection hidden="1"/>
    </xf>
    <xf numFmtId="189" fontId="1" fillId="2" borderId="22" xfId="31" applyNumberFormat="1" applyFont="1" applyFill="1" applyBorder="1" applyAlignment="1" applyProtection="1">
      <alignment horizontal="center" vertical="center" wrapText="1"/>
      <protection hidden="1"/>
    </xf>
    <xf numFmtId="188" fontId="1" fillId="4" borderId="23" xfId="31" applyNumberFormat="1" applyFont="1" applyFill="1" applyBorder="1" applyAlignment="1" applyProtection="1">
      <alignment horizontal="center" vertical="center" wrapText="1"/>
      <protection hidden="1"/>
    </xf>
    <xf numFmtId="0" fontId="15" fillId="0" borderId="25" xfId="147" applyFont="1" applyFill="1" applyBorder="1" applyAlignment="1" applyProtection="1">
      <alignment horizontal="left" vertical="center"/>
    </xf>
    <xf numFmtId="179" fontId="15" fillId="0" borderId="25" xfId="147" applyNumberFormat="1" applyFont="1" applyFill="1" applyBorder="1" applyAlignment="1" applyProtection="1">
      <alignment vertical="center"/>
    </xf>
    <xf numFmtId="0" fontId="6" fillId="0" borderId="0" xfId="149" applyFont="1" applyBorder="1" applyProtection="1">
      <alignment vertical="center"/>
      <protection hidden="1"/>
    </xf>
    <xf numFmtId="0" fontId="16" fillId="0" borderId="0" xfId="147" applyFont="1" applyFill="1" applyBorder="1" applyAlignment="1" applyProtection="1">
      <alignment horizontal="left" vertical="center"/>
    </xf>
    <xf numFmtId="0" fontId="6" fillId="0" borderId="0" xfId="147" applyFont="1" applyFill="1" applyAlignment="1" applyProtection="1">
      <alignment vertical="center"/>
    </xf>
    <xf numFmtId="0" fontId="4" fillId="4" borderId="0" xfId="0" applyFont="1" applyFill="1" applyAlignment="1">
      <alignment horizontal="center" vertical="center" wrapText="1"/>
    </xf>
    <xf numFmtId="0" fontId="6" fillId="0" borderId="0" xfId="0" applyFont="1" applyAlignment="1">
      <alignment vertical="center" wrapText="1"/>
    </xf>
    <xf numFmtId="0" fontId="4" fillId="9" borderId="0" xfId="0" applyFont="1" applyFill="1" applyAlignment="1">
      <alignment horizontal="center" vertical="center" wrapText="1"/>
    </xf>
  </cellXfs>
  <cellStyles count="154">
    <cellStyle name="常规" xfId="0" builtinId="0"/>
    <cellStyle name="货币[0]" xfId="1" builtinId="7"/>
    <cellStyle name="20% - 强调文字颜色 3" xfId="2" builtinId="38"/>
    <cellStyle name="输入" xfId="3" builtinId="20"/>
    <cellStyle name="货币" xfId="4" builtinId="4"/>
    <cellStyle name="千位分隔[0]" xfId="5" builtinId="6"/>
    <cellStyle name="Hyperlink" xf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40% - Accent6" xfId="15"/>
    <cellStyle name="注释" xfId="16" builtinId="10"/>
    <cellStyle name="inputPercentage"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highlightPD" xfId="24"/>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_QIS reporting template unprotected_中英文0225" xfId="31"/>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好_LCR" xfId="38"/>
    <cellStyle name="适中" xfId="39" builtinId="28"/>
    <cellStyle name="Heading 3" xfId="40"/>
    <cellStyle name="20% - 强调文字颜色 5" xfId="41" builtinId="46"/>
    <cellStyle name="inputParameterE" xfId="42"/>
    <cellStyle name="强调文字颜色 1" xfId="43" builtinId="29"/>
    <cellStyle name="20% - 强调文字颜色 1" xfId="44" builtinId="30"/>
    <cellStyle name="20% - Accent2" xfId="45"/>
    <cellStyle name="40% - 强调文字颜色 1" xfId="46" builtinId="31"/>
    <cellStyle name="showExposure" xfId="47"/>
    <cellStyle name="20% - 强调文字颜色 2" xfId="48" builtinId="34"/>
    <cellStyle name="optionalExposure" xfId="49"/>
    <cellStyle name="20% - Accent3" xfId="50"/>
    <cellStyle name="40% - 强调文字颜色 2" xfId="51" builtinId="35"/>
    <cellStyle name="强调文字颜色 3" xfId="52" builtinId="37"/>
    <cellStyle name="sup2Selection" xfId="53"/>
    <cellStyle name="" xfId="54"/>
    <cellStyle name="强调文字颜色 4" xfId="55" builtinId="41"/>
    <cellStyle name="20% - 强调文字颜色 4" xfId="56" builtinId="42"/>
    <cellStyle name="40% - 强调文字颜色 4" xfId="57" builtinId="43"/>
    <cellStyle name="强调文字颜色 5" xfId="58" builtinId="45"/>
    <cellStyle name="supPercentage" xfId="59"/>
    <cellStyle name="40% - 强调文字颜色 5" xfId="60" builtinId="47"/>
    <cellStyle name="60% - 强调文字颜色 5" xfId="61" builtinId="48"/>
    <cellStyle name="强调文字颜色 6" xfId="62" builtinId="49"/>
    <cellStyle name="40% - 强调文字颜色 6" xfId="63" builtinId="51"/>
    <cellStyle name="60% - 强调文字颜色 6" xfId="64" builtinId="52"/>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TableStyle="TableStyleMedium9" defaultPivotStyle="PivotStyleLight16"/>
  <colors>
    <mruColors>
      <color rgb="00FF0000"/>
      <color rgb="00C4D79B"/>
      <color rgb="00969696"/>
      <color rgb="00CCFFCC"/>
      <color rgb="00FFFF00"/>
      <color rgb="00C0C0C0"/>
      <color rgb="0099CCFF"/>
      <color rgb="000000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tabSelected="1" topLeftCell="A13" workbookViewId="0">
      <selection activeCell="C61" sqref="C61"/>
    </sheetView>
  </sheetViews>
  <sheetFormatPr defaultColWidth="9" defaultRowHeight="12.75" outlineLevelCol="4"/>
  <cols>
    <col min="1" max="1" width="6.25" style="3" customWidth="1"/>
    <col min="2" max="2" width="57" style="4" customWidth="1"/>
    <col min="3" max="3" width="16" style="5" customWidth="1"/>
    <col min="4" max="4" width="12.625" style="6" customWidth="1"/>
    <col min="5" max="5" width="12.625" style="7" customWidth="1"/>
    <col min="6" max="16384" width="9" style="8"/>
  </cols>
  <sheetData>
    <row r="1" ht="42.75" customHeight="1" spans="1:5">
      <c r="A1" s="9" t="s">
        <v>0</v>
      </c>
      <c r="B1" s="10"/>
      <c r="C1" s="10"/>
      <c r="D1" s="10"/>
      <c r="E1" s="10"/>
    </row>
    <row r="2" ht="15.75" customHeight="1" spans="1:5">
      <c r="A2" s="11" t="s">
        <v>1</v>
      </c>
      <c r="B2" s="11"/>
      <c r="C2" s="12" t="s">
        <v>2</v>
      </c>
      <c r="D2" s="12"/>
      <c r="E2" s="12" t="s">
        <v>3</v>
      </c>
    </row>
    <row r="3" ht="15.75" customHeight="1" spans="1:5">
      <c r="A3" s="13" t="s">
        <v>4</v>
      </c>
      <c r="B3" s="14"/>
      <c r="C3" s="14"/>
      <c r="D3" s="14"/>
      <c r="E3" s="15"/>
    </row>
    <row r="4" ht="15.75" customHeight="1" spans="1:5">
      <c r="A4" s="16" t="s">
        <v>5</v>
      </c>
      <c r="B4" s="17" t="s">
        <v>6</v>
      </c>
      <c r="C4" s="18" t="s">
        <v>7</v>
      </c>
      <c r="D4" s="19" t="s">
        <v>8</v>
      </c>
      <c r="E4" s="20" t="s">
        <v>9</v>
      </c>
    </row>
    <row r="5" s="1" customFormat="1" ht="27" customHeight="1" spans="1:5">
      <c r="A5" s="21"/>
      <c r="B5" s="22"/>
      <c r="C5" s="23" t="s">
        <v>10</v>
      </c>
      <c r="D5" s="24" t="s">
        <v>11</v>
      </c>
      <c r="E5" s="25" t="s">
        <v>12</v>
      </c>
    </row>
    <row r="6" spans="1:5">
      <c r="A6" s="26" t="s">
        <v>13</v>
      </c>
      <c r="B6" s="27"/>
      <c r="C6" s="27"/>
      <c r="D6" s="28"/>
      <c r="E6" s="29"/>
    </row>
    <row r="7" spans="1:5">
      <c r="A7" s="30">
        <v>1</v>
      </c>
      <c r="B7" s="31" t="s">
        <v>14</v>
      </c>
      <c r="C7" s="32"/>
      <c r="D7" s="33"/>
      <c r="E7" s="34"/>
    </row>
    <row r="8" spans="1:5">
      <c r="A8" s="30">
        <v>2</v>
      </c>
      <c r="B8" s="35" t="s">
        <v>15</v>
      </c>
      <c r="C8" s="36"/>
      <c r="D8" s="37"/>
      <c r="E8" s="38"/>
    </row>
    <row r="9" spans="1:5">
      <c r="A9" s="30">
        <v>3</v>
      </c>
      <c r="B9" s="39" t="s">
        <v>16</v>
      </c>
      <c r="C9" s="40"/>
      <c r="D9" s="41">
        <v>1</v>
      </c>
      <c r="E9" s="42">
        <f>C9*D9</f>
        <v>0</v>
      </c>
    </row>
    <row r="10" ht="24.75" spans="1:5">
      <c r="A10" s="30">
        <v>4</v>
      </c>
      <c r="B10" s="39" t="s">
        <v>17</v>
      </c>
      <c r="C10" s="40" t="s">
        <v>18</v>
      </c>
      <c r="D10" s="41">
        <v>1</v>
      </c>
      <c r="E10" s="42" t="e">
        <f>C10*D10</f>
        <v>#VALUE!</v>
      </c>
    </row>
    <row r="11" spans="1:5">
      <c r="A11" s="30">
        <v>5</v>
      </c>
      <c r="B11" s="39" t="s">
        <v>19</v>
      </c>
      <c r="C11" s="43">
        <f>SUM(C12:C15)</f>
        <v>0</v>
      </c>
      <c r="D11" s="37"/>
      <c r="E11" s="44"/>
    </row>
    <row r="12" ht="36.75" spans="1:5">
      <c r="A12" s="30">
        <v>6</v>
      </c>
      <c r="B12" s="45" t="s">
        <v>20</v>
      </c>
      <c r="C12" s="40" t="s">
        <v>21</v>
      </c>
      <c r="D12" s="41">
        <v>1</v>
      </c>
      <c r="E12" s="42" t="e">
        <f t="shared" ref="E12:E17" si="0">C12*D12</f>
        <v>#VALUE!</v>
      </c>
    </row>
    <row r="13" ht="36.75" spans="1:5">
      <c r="A13" s="30">
        <v>7</v>
      </c>
      <c r="B13" s="45" t="s">
        <v>22</v>
      </c>
      <c r="C13" s="40" t="s">
        <v>23</v>
      </c>
      <c r="D13" s="41">
        <v>1</v>
      </c>
      <c r="E13" s="42" t="e">
        <f t="shared" si="0"/>
        <v>#VALUE!</v>
      </c>
    </row>
    <row r="14" ht="36.75" spans="1:5">
      <c r="A14" s="30">
        <v>8</v>
      </c>
      <c r="B14" s="45" t="s">
        <v>24</v>
      </c>
      <c r="C14" s="40" t="s">
        <v>25</v>
      </c>
      <c r="D14" s="41">
        <v>1</v>
      </c>
      <c r="E14" s="42" t="e">
        <f t="shared" si="0"/>
        <v>#VALUE!</v>
      </c>
    </row>
    <row r="15" ht="36.75" spans="1:5">
      <c r="A15" s="30">
        <v>9</v>
      </c>
      <c r="B15" s="45" t="s">
        <v>26</v>
      </c>
      <c r="C15" s="40" t="s">
        <v>27</v>
      </c>
      <c r="D15" s="41">
        <v>1</v>
      </c>
      <c r="E15" s="42" t="e">
        <f t="shared" si="0"/>
        <v>#VALUE!</v>
      </c>
    </row>
    <row r="16" ht="60.75" spans="1:5">
      <c r="A16" s="46">
        <v>10</v>
      </c>
      <c r="B16" s="39" t="s">
        <v>28</v>
      </c>
      <c r="C16" s="40" t="s">
        <v>29</v>
      </c>
      <c r="D16" s="41">
        <v>1</v>
      </c>
      <c r="E16" s="42" t="e">
        <f t="shared" si="0"/>
        <v>#VALUE!</v>
      </c>
    </row>
    <row r="17" ht="60.75" spans="1:5">
      <c r="A17" s="30">
        <v>11</v>
      </c>
      <c r="B17" s="39" t="s">
        <v>30</v>
      </c>
      <c r="C17" s="40" t="s">
        <v>31</v>
      </c>
      <c r="D17" s="41">
        <v>1</v>
      </c>
      <c r="E17" s="42" t="e">
        <f t="shared" si="0"/>
        <v>#VALUE!</v>
      </c>
    </row>
    <row r="18" spans="1:5">
      <c r="A18" s="30">
        <v>12</v>
      </c>
      <c r="B18" s="35" t="s">
        <v>32</v>
      </c>
      <c r="C18" s="47"/>
      <c r="D18" s="37"/>
      <c r="E18" s="44"/>
    </row>
    <row r="19" ht="24.75" spans="1:5">
      <c r="A19" s="30">
        <v>13</v>
      </c>
      <c r="B19" s="48" t="s">
        <v>33</v>
      </c>
      <c r="C19" s="40" t="s">
        <v>34</v>
      </c>
      <c r="D19" s="41">
        <v>0.85</v>
      </c>
      <c r="E19" s="42" t="e">
        <f>C19*D19</f>
        <v>#VALUE!</v>
      </c>
    </row>
    <row r="20" ht="24.75" spans="1:5">
      <c r="A20" s="30">
        <v>14</v>
      </c>
      <c r="B20" s="48" t="s">
        <v>35</v>
      </c>
      <c r="C20" s="40" t="s">
        <v>36</v>
      </c>
      <c r="D20" s="41">
        <v>0.85</v>
      </c>
      <c r="E20" s="42" t="e">
        <f>C20*D20</f>
        <v>#VALUE!</v>
      </c>
    </row>
    <row r="21" spans="1:5">
      <c r="A21" s="30">
        <v>15</v>
      </c>
      <c r="B21" s="48" t="s">
        <v>37</v>
      </c>
      <c r="C21" s="43">
        <f>SUM(C22:C26)</f>
        <v>0</v>
      </c>
      <c r="D21" s="37"/>
      <c r="E21" s="44"/>
    </row>
    <row r="22" ht="36.75" spans="1:5">
      <c r="A22" s="30">
        <v>16</v>
      </c>
      <c r="B22" s="49" t="s">
        <v>38</v>
      </c>
      <c r="C22" s="40" t="s">
        <v>39</v>
      </c>
      <c r="D22" s="41">
        <v>0.85</v>
      </c>
      <c r="E22" s="42" t="e">
        <f t="shared" ref="E22:E27" si="1">C22*D22</f>
        <v>#VALUE!</v>
      </c>
    </row>
    <row r="23" ht="36.75" spans="1:5">
      <c r="A23" s="30">
        <v>17</v>
      </c>
      <c r="B23" s="49" t="s">
        <v>40</v>
      </c>
      <c r="C23" s="40" t="s">
        <v>41</v>
      </c>
      <c r="D23" s="41">
        <v>0.85</v>
      </c>
      <c r="E23" s="42" t="e">
        <f t="shared" si="1"/>
        <v>#VALUE!</v>
      </c>
    </row>
    <row r="24" ht="36.75" spans="1:5">
      <c r="A24" s="30">
        <v>18</v>
      </c>
      <c r="B24" s="45" t="s">
        <v>42</v>
      </c>
      <c r="C24" s="40" t="s">
        <v>43</v>
      </c>
      <c r="D24" s="41">
        <v>0.85</v>
      </c>
      <c r="E24" s="42" t="e">
        <f t="shared" si="1"/>
        <v>#VALUE!</v>
      </c>
    </row>
    <row r="25" s="2" customFormat="1" ht="48.75" spans="1:5">
      <c r="A25" s="30">
        <v>19</v>
      </c>
      <c r="B25" s="45" t="s">
        <v>44</v>
      </c>
      <c r="C25" s="40" t="s">
        <v>45</v>
      </c>
      <c r="D25" s="41">
        <v>0.85</v>
      </c>
      <c r="E25" s="42" t="e">
        <f t="shared" si="1"/>
        <v>#VALUE!</v>
      </c>
    </row>
    <row r="26" ht="36.75" spans="1:5">
      <c r="A26" s="30">
        <v>20</v>
      </c>
      <c r="B26" s="45" t="s">
        <v>46</v>
      </c>
      <c r="C26" s="40" t="s">
        <v>47</v>
      </c>
      <c r="D26" s="41">
        <v>0.85</v>
      </c>
      <c r="E26" s="42" t="e">
        <f t="shared" si="1"/>
        <v>#VALUE!</v>
      </c>
    </row>
    <row r="27" s="2" customFormat="1" ht="24.75" spans="1:5">
      <c r="A27" s="30">
        <v>21</v>
      </c>
      <c r="B27" s="39" t="s">
        <v>48</v>
      </c>
      <c r="C27" s="40" t="s">
        <v>34</v>
      </c>
      <c r="D27" s="41">
        <v>0.5</v>
      </c>
      <c r="E27" s="42" t="e">
        <f t="shared" si="1"/>
        <v>#VALUE!</v>
      </c>
    </row>
    <row r="28" spans="1:5">
      <c r="A28" s="30">
        <v>22</v>
      </c>
      <c r="B28" s="50" t="s">
        <v>49</v>
      </c>
      <c r="C28" s="47"/>
      <c r="D28" s="37"/>
      <c r="E28" s="44"/>
    </row>
    <row r="29" spans="1:5">
      <c r="A29" s="30">
        <v>23</v>
      </c>
      <c r="B29" s="35" t="s">
        <v>50</v>
      </c>
      <c r="C29" s="47"/>
      <c r="D29" s="37"/>
      <c r="E29" s="44"/>
    </row>
    <row r="30" spans="1:5">
      <c r="A30" s="30">
        <v>24</v>
      </c>
      <c r="B30" s="35" t="s">
        <v>51</v>
      </c>
      <c r="C30" s="43">
        <f>SUM(C31:C34)</f>
        <v>0</v>
      </c>
      <c r="D30" s="37"/>
      <c r="E30" s="44"/>
    </row>
    <row r="31" spans="1:5">
      <c r="A31" s="30">
        <v>25</v>
      </c>
      <c r="B31" s="45" t="s">
        <v>52</v>
      </c>
      <c r="C31" s="40"/>
      <c r="D31" s="41">
        <v>0.03</v>
      </c>
      <c r="E31" s="42">
        <f t="shared" ref="E31:E34" si="2">C31*D31</f>
        <v>0</v>
      </c>
    </row>
    <row r="32" spans="1:5">
      <c r="A32" s="30">
        <v>26</v>
      </c>
      <c r="B32" s="45" t="s">
        <v>53</v>
      </c>
      <c r="C32" s="40"/>
      <c r="D32" s="41">
        <v>0.05</v>
      </c>
      <c r="E32" s="42">
        <f t="shared" si="2"/>
        <v>0</v>
      </c>
    </row>
    <row r="33" spans="1:5">
      <c r="A33" s="30">
        <v>27</v>
      </c>
      <c r="B33" s="45" t="s">
        <v>54</v>
      </c>
      <c r="C33" s="40"/>
      <c r="D33" s="41">
        <v>0.1</v>
      </c>
      <c r="E33" s="42">
        <f t="shared" si="2"/>
        <v>0</v>
      </c>
    </row>
    <row r="34" spans="1:5">
      <c r="A34" s="30">
        <v>28</v>
      </c>
      <c r="B34" s="45" t="s">
        <v>55</v>
      </c>
      <c r="C34" s="40"/>
      <c r="D34" s="41">
        <v>0.1</v>
      </c>
      <c r="E34" s="42">
        <f t="shared" si="2"/>
        <v>0</v>
      </c>
    </row>
    <row r="35" spans="1:5">
      <c r="A35" s="30">
        <v>29</v>
      </c>
      <c r="B35" s="35" t="s">
        <v>56</v>
      </c>
      <c r="C35" s="51">
        <f>C36+C41+C47+C53+C62+C63</f>
        <v>0</v>
      </c>
      <c r="D35" s="37"/>
      <c r="E35" s="44"/>
    </row>
    <row r="36" spans="1:5">
      <c r="A36" s="30">
        <v>30</v>
      </c>
      <c r="B36" s="45" t="s">
        <v>57</v>
      </c>
      <c r="C36" s="51">
        <f>SUM(C37:C40)</f>
        <v>0</v>
      </c>
      <c r="D36" s="37"/>
      <c r="E36" s="44"/>
    </row>
    <row r="37" spans="1:5">
      <c r="A37" s="30">
        <v>31</v>
      </c>
      <c r="B37" s="52" t="s">
        <v>58</v>
      </c>
      <c r="C37" s="40"/>
      <c r="D37" s="41">
        <v>0.05</v>
      </c>
      <c r="E37" s="53">
        <f t="shared" ref="E37:E40" si="3">C37*D37</f>
        <v>0</v>
      </c>
    </row>
    <row r="38" spans="1:5">
      <c r="A38" s="30">
        <v>32</v>
      </c>
      <c r="B38" s="52" t="s">
        <v>59</v>
      </c>
      <c r="C38" s="40"/>
      <c r="D38" s="41">
        <v>0.1</v>
      </c>
      <c r="E38" s="53">
        <f t="shared" si="3"/>
        <v>0</v>
      </c>
    </row>
    <row r="39" spans="1:5">
      <c r="A39" s="30">
        <v>33</v>
      </c>
      <c r="B39" s="52" t="s">
        <v>60</v>
      </c>
      <c r="C39" s="40"/>
      <c r="D39" s="41">
        <v>0.1</v>
      </c>
      <c r="E39" s="53">
        <f t="shared" si="3"/>
        <v>0</v>
      </c>
    </row>
    <row r="40" spans="1:5">
      <c r="A40" s="30">
        <v>34</v>
      </c>
      <c r="B40" s="52" t="s">
        <v>61</v>
      </c>
      <c r="C40" s="40"/>
      <c r="D40" s="41">
        <v>0.1</v>
      </c>
      <c r="E40" s="53">
        <f t="shared" si="3"/>
        <v>0</v>
      </c>
    </row>
    <row r="41" spans="1:5">
      <c r="A41" s="30">
        <v>35</v>
      </c>
      <c r="B41" s="45" t="s">
        <v>62</v>
      </c>
      <c r="C41" s="51">
        <f>SUM(C42:C46)</f>
        <v>0</v>
      </c>
      <c r="D41" s="37"/>
      <c r="E41" s="44"/>
    </row>
    <row r="42" spans="1:5">
      <c r="A42" s="30">
        <v>36</v>
      </c>
      <c r="B42" s="52" t="s">
        <v>63</v>
      </c>
      <c r="C42" s="40"/>
      <c r="D42" s="41">
        <v>0.03</v>
      </c>
      <c r="E42" s="53">
        <f t="shared" ref="E42:E46" si="4">C42*D42</f>
        <v>0</v>
      </c>
    </row>
    <row r="43" spans="1:5">
      <c r="A43" s="30">
        <v>37</v>
      </c>
      <c r="B43" s="52" t="s">
        <v>64</v>
      </c>
      <c r="C43" s="40"/>
      <c r="D43" s="41">
        <v>0.05</v>
      </c>
      <c r="E43" s="53">
        <f t="shared" si="4"/>
        <v>0</v>
      </c>
    </row>
    <row r="44" spans="1:5">
      <c r="A44" s="30">
        <v>38</v>
      </c>
      <c r="B44" s="52" t="s">
        <v>65</v>
      </c>
      <c r="C44" s="40"/>
      <c r="D44" s="41">
        <v>0.25</v>
      </c>
      <c r="E44" s="53">
        <f t="shared" si="4"/>
        <v>0</v>
      </c>
    </row>
    <row r="45" spans="1:5">
      <c r="A45" s="30">
        <v>39</v>
      </c>
      <c r="B45" s="52" t="s">
        <v>66</v>
      </c>
      <c r="C45" s="40"/>
      <c r="D45" s="41">
        <v>0.2</v>
      </c>
      <c r="E45" s="53">
        <f t="shared" si="4"/>
        <v>0</v>
      </c>
    </row>
    <row r="46" spans="1:5">
      <c r="A46" s="30">
        <v>40</v>
      </c>
      <c r="B46" s="52" t="s">
        <v>67</v>
      </c>
      <c r="C46" s="40"/>
      <c r="D46" s="41">
        <v>0.4</v>
      </c>
      <c r="E46" s="53">
        <f t="shared" si="4"/>
        <v>0</v>
      </c>
    </row>
    <row r="47" spans="1:5">
      <c r="A47" s="30">
        <v>41</v>
      </c>
      <c r="B47" s="45" t="s">
        <v>68</v>
      </c>
      <c r="C47" s="51">
        <f>SUM(C48:C52)</f>
        <v>0</v>
      </c>
      <c r="D47" s="37"/>
      <c r="E47" s="44"/>
    </row>
    <row r="48" spans="1:5">
      <c r="A48" s="30">
        <v>42</v>
      </c>
      <c r="B48" s="52" t="s">
        <v>69</v>
      </c>
      <c r="C48" s="40"/>
      <c r="D48" s="41">
        <v>0.03</v>
      </c>
      <c r="E48" s="53">
        <f t="shared" ref="E48:E52" si="5">C48*D48</f>
        <v>0</v>
      </c>
    </row>
    <row r="49" spans="1:5">
      <c r="A49" s="30">
        <v>43</v>
      </c>
      <c r="B49" s="52" t="s">
        <v>70</v>
      </c>
      <c r="C49" s="40"/>
      <c r="D49" s="41">
        <v>0.05</v>
      </c>
      <c r="E49" s="53">
        <f t="shared" si="5"/>
        <v>0</v>
      </c>
    </row>
    <row r="50" spans="1:5">
      <c r="A50" s="30">
        <v>44</v>
      </c>
      <c r="B50" s="52" t="s">
        <v>71</v>
      </c>
      <c r="C50" s="40"/>
      <c r="D50" s="41">
        <v>0.25</v>
      </c>
      <c r="E50" s="53">
        <f t="shared" si="5"/>
        <v>0</v>
      </c>
    </row>
    <row r="51" spans="1:5">
      <c r="A51" s="30">
        <v>45</v>
      </c>
      <c r="B51" s="52" t="s">
        <v>72</v>
      </c>
      <c r="C51" s="40"/>
      <c r="D51" s="41">
        <v>0.2</v>
      </c>
      <c r="E51" s="53">
        <f t="shared" si="5"/>
        <v>0</v>
      </c>
    </row>
    <row r="52" spans="1:5">
      <c r="A52" s="30">
        <v>46</v>
      </c>
      <c r="B52" s="52" t="s">
        <v>73</v>
      </c>
      <c r="C52" s="40"/>
      <c r="D52" s="41">
        <v>0.4</v>
      </c>
      <c r="E52" s="53">
        <f t="shared" si="5"/>
        <v>0</v>
      </c>
    </row>
    <row r="53" spans="1:5">
      <c r="A53" s="30">
        <v>47</v>
      </c>
      <c r="B53" s="45" t="s">
        <v>74</v>
      </c>
      <c r="C53" s="51">
        <f>SUM(C54:C61)</f>
        <v>0</v>
      </c>
      <c r="D53" s="37"/>
      <c r="E53" s="44"/>
    </row>
    <row r="54" ht="24.75" spans="1:5">
      <c r="A54" s="30">
        <v>48</v>
      </c>
      <c r="B54" s="45" t="s">
        <v>75</v>
      </c>
      <c r="C54" s="40"/>
      <c r="D54" s="41">
        <v>0.03</v>
      </c>
      <c r="E54" s="53">
        <f t="shared" ref="E54:E63" si="6">C54*D54</f>
        <v>0</v>
      </c>
    </row>
    <row r="55" ht="24.75" spans="1:5">
      <c r="A55" s="30">
        <v>49</v>
      </c>
      <c r="B55" s="45" t="s">
        <v>76</v>
      </c>
      <c r="C55" s="40"/>
      <c r="D55" s="41">
        <v>0.05</v>
      </c>
      <c r="E55" s="53">
        <f t="shared" si="6"/>
        <v>0</v>
      </c>
    </row>
    <row r="56" ht="36.75" spans="1:5">
      <c r="A56" s="30">
        <v>50</v>
      </c>
      <c r="B56" s="54" t="s">
        <v>77</v>
      </c>
      <c r="C56" s="55" t="s">
        <v>78</v>
      </c>
      <c r="D56" s="41">
        <v>0.25</v>
      </c>
      <c r="E56" s="53" t="e">
        <f t="shared" si="6"/>
        <v>#VALUE!</v>
      </c>
    </row>
    <row r="57" ht="24.75" spans="1:5">
      <c r="A57" s="30">
        <v>51</v>
      </c>
      <c r="B57" s="45" t="s">
        <v>79</v>
      </c>
      <c r="C57" s="40"/>
      <c r="D57" s="41">
        <v>0.03</v>
      </c>
      <c r="E57" s="53">
        <f t="shared" si="6"/>
        <v>0</v>
      </c>
    </row>
    <row r="58" ht="24.75" spans="1:5">
      <c r="A58" s="30">
        <v>52</v>
      </c>
      <c r="B58" s="45" t="s">
        <v>80</v>
      </c>
      <c r="C58" s="40"/>
      <c r="D58" s="41">
        <v>0.05</v>
      </c>
      <c r="E58" s="53">
        <f t="shared" si="6"/>
        <v>0</v>
      </c>
    </row>
    <row r="59" spans="1:5">
      <c r="A59" s="30">
        <v>53</v>
      </c>
      <c r="B59" s="52" t="s">
        <v>81</v>
      </c>
      <c r="C59" s="56"/>
      <c r="D59" s="41">
        <v>0.25</v>
      </c>
      <c r="E59" s="53">
        <f t="shared" si="6"/>
        <v>0</v>
      </c>
    </row>
    <row r="60" s="1" customFormat="1" ht="25.5" customHeight="1" spans="1:5">
      <c r="A60" s="30">
        <v>54</v>
      </c>
      <c r="B60" s="52" t="s">
        <v>82</v>
      </c>
      <c r="C60" s="57"/>
      <c r="D60" s="41">
        <v>0.25</v>
      </c>
      <c r="E60" s="44"/>
    </row>
    <row r="61" ht="49.5" spans="1:5">
      <c r="A61" s="30">
        <v>55</v>
      </c>
      <c r="B61" s="54" t="s">
        <v>83</v>
      </c>
      <c r="C61" s="58" t="s">
        <v>84</v>
      </c>
      <c r="D61" s="41">
        <v>1</v>
      </c>
      <c r="E61" s="53" t="e">
        <f t="shared" si="6"/>
        <v>#VALUE!</v>
      </c>
    </row>
    <row r="62" spans="1:5">
      <c r="A62" s="30">
        <v>56</v>
      </c>
      <c r="B62" s="45" t="s">
        <v>85</v>
      </c>
      <c r="C62" s="40"/>
      <c r="D62" s="41">
        <v>1</v>
      </c>
      <c r="E62" s="53">
        <f t="shared" si="6"/>
        <v>0</v>
      </c>
    </row>
    <row r="63" s="1" customFormat="1" spans="1:5">
      <c r="A63" s="30">
        <v>57</v>
      </c>
      <c r="B63" s="45" t="s">
        <v>86</v>
      </c>
      <c r="C63" s="40"/>
      <c r="D63" s="41">
        <v>1</v>
      </c>
      <c r="E63" s="53">
        <f t="shared" si="6"/>
        <v>0</v>
      </c>
    </row>
    <row r="64" spans="1:5">
      <c r="A64" s="30">
        <v>58</v>
      </c>
      <c r="B64" s="35" t="s">
        <v>87</v>
      </c>
      <c r="C64" s="51">
        <f>C65+C70+C72+C74+C79</f>
        <v>0</v>
      </c>
      <c r="D64" s="37"/>
      <c r="E64" s="44"/>
    </row>
    <row r="65" spans="1:5">
      <c r="A65" s="30">
        <v>59</v>
      </c>
      <c r="B65" s="59" t="s">
        <v>88</v>
      </c>
      <c r="C65" s="40"/>
      <c r="D65" s="41">
        <v>0</v>
      </c>
      <c r="E65" s="53">
        <f>C65*D65</f>
        <v>0</v>
      </c>
    </row>
    <row r="66" spans="1:5">
      <c r="A66" s="30">
        <v>60</v>
      </c>
      <c r="B66" s="45" t="s">
        <v>89</v>
      </c>
      <c r="C66" s="40"/>
      <c r="D66" s="37"/>
      <c r="E66" s="44"/>
    </row>
    <row r="67" spans="1:5">
      <c r="A67" s="30">
        <v>61</v>
      </c>
      <c r="B67" s="45" t="s">
        <v>90</v>
      </c>
      <c r="C67" s="40"/>
      <c r="D67" s="37"/>
      <c r="E67" s="44"/>
    </row>
    <row r="68" spans="1:5">
      <c r="A68" s="30">
        <v>62</v>
      </c>
      <c r="B68" s="45" t="s">
        <v>91</v>
      </c>
      <c r="C68" s="40"/>
      <c r="D68" s="37"/>
      <c r="E68" s="44"/>
    </row>
    <row r="69" spans="1:5">
      <c r="A69" s="30">
        <v>63</v>
      </c>
      <c r="B69" s="45" t="s">
        <v>92</v>
      </c>
      <c r="C69" s="40"/>
      <c r="D69" s="37"/>
      <c r="E69" s="44"/>
    </row>
    <row r="70" spans="1:5">
      <c r="A70" s="30">
        <v>64</v>
      </c>
      <c r="B70" s="59" t="s">
        <v>93</v>
      </c>
      <c r="C70" s="40"/>
      <c r="D70" s="41">
        <v>0</v>
      </c>
      <c r="E70" s="53">
        <f t="shared" ref="E70:E75" si="7">C70*D70</f>
        <v>0</v>
      </c>
    </row>
    <row r="71" spans="1:5">
      <c r="A71" s="30">
        <v>65</v>
      </c>
      <c r="B71" s="45" t="s">
        <v>94</v>
      </c>
      <c r="C71" s="40"/>
      <c r="D71" s="37"/>
      <c r="E71" s="44"/>
    </row>
    <row r="72" spans="1:5">
      <c r="A72" s="30">
        <v>66</v>
      </c>
      <c r="B72" s="59" t="s">
        <v>95</v>
      </c>
      <c r="C72" s="40"/>
      <c r="D72" s="41">
        <v>0.15</v>
      </c>
      <c r="E72" s="53">
        <f t="shared" si="7"/>
        <v>0</v>
      </c>
    </row>
    <row r="73" spans="1:5">
      <c r="A73" s="30">
        <v>67</v>
      </c>
      <c r="B73" s="45" t="s">
        <v>96</v>
      </c>
      <c r="C73" s="40"/>
      <c r="D73" s="37"/>
      <c r="E73" s="44"/>
    </row>
    <row r="74" spans="1:5">
      <c r="A74" s="30">
        <v>68</v>
      </c>
      <c r="B74" s="59" t="s">
        <v>97</v>
      </c>
      <c r="C74" s="51">
        <f>C75+C77</f>
        <v>0</v>
      </c>
      <c r="D74" s="37"/>
      <c r="E74" s="44"/>
    </row>
    <row r="75" spans="1:5">
      <c r="A75" s="30">
        <v>69</v>
      </c>
      <c r="B75" s="49" t="s">
        <v>98</v>
      </c>
      <c r="C75" s="40"/>
      <c r="D75" s="41">
        <v>0.25</v>
      </c>
      <c r="E75" s="53">
        <f t="shared" si="7"/>
        <v>0</v>
      </c>
    </row>
    <row r="76" spans="1:5">
      <c r="A76" s="30">
        <v>70</v>
      </c>
      <c r="B76" s="52" t="s">
        <v>99</v>
      </c>
      <c r="C76" s="40"/>
      <c r="D76" s="37"/>
      <c r="E76" s="44"/>
    </row>
    <row r="77" spans="1:5">
      <c r="A77" s="30">
        <v>71</v>
      </c>
      <c r="B77" s="49" t="s">
        <v>100</v>
      </c>
      <c r="C77" s="40"/>
      <c r="D77" s="41">
        <v>0.5</v>
      </c>
      <c r="E77" s="53">
        <f t="shared" ref="E77:E81" si="8">C77*D77</f>
        <v>0</v>
      </c>
    </row>
    <row r="78" spans="1:5">
      <c r="A78" s="30">
        <v>72</v>
      </c>
      <c r="B78" s="52" t="s">
        <v>101</v>
      </c>
      <c r="C78" s="40"/>
      <c r="D78" s="37"/>
      <c r="E78" s="44"/>
    </row>
    <row r="79" spans="1:5">
      <c r="A79" s="30">
        <v>73</v>
      </c>
      <c r="B79" s="59" t="s">
        <v>102</v>
      </c>
      <c r="C79" s="51">
        <f>C80+C81</f>
        <v>0</v>
      </c>
      <c r="D79" s="37"/>
      <c r="E79" s="44"/>
    </row>
    <row r="80" spans="1:5">
      <c r="A80" s="30">
        <v>74</v>
      </c>
      <c r="B80" s="49" t="s">
        <v>103</v>
      </c>
      <c r="C80" s="40"/>
      <c r="D80" s="41">
        <v>0.25</v>
      </c>
      <c r="E80" s="53">
        <f t="shared" si="8"/>
        <v>0</v>
      </c>
    </row>
    <row r="81" spans="1:5">
      <c r="A81" s="30">
        <v>75</v>
      </c>
      <c r="B81" s="49" t="s">
        <v>104</v>
      </c>
      <c r="C81" s="40"/>
      <c r="D81" s="41">
        <v>1</v>
      </c>
      <c r="E81" s="53">
        <f t="shared" si="8"/>
        <v>0</v>
      </c>
    </row>
    <row r="82" spans="1:5">
      <c r="A82" s="30">
        <v>76</v>
      </c>
      <c r="B82" s="35" t="s">
        <v>105</v>
      </c>
      <c r="C82" s="51">
        <f>SUM(C83:C91)+C94+C111</f>
        <v>0</v>
      </c>
      <c r="D82" s="37"/>
      <c r="E82" s="44"/>
    </row>
    <row r="83" ht="24.75" spans="1:5">
      <c r="A83" s="30">
        <v>77</v>
      </c>
      <c r="B83" s="60" t="s">
        <v>106</v>
      </c>
      <c r="C83" s="58" t="s">
        <v>107</v>
      </c>
      <c r="D83" s="41">
        <v>1</v>
      </c>
      <c r="E83" s="53" t="e">
        <f t="shared" ref="E83:E90" si="9">C83*D83</f>
        <v>#VALUE!</v>
      </c>
    </row>
    <row r="84" ht="24.75" spans="1:5">
      <c r="A84" s="30">
        <v>78</v>
      </c>
      <c r="B84" s="61" t="s">
        <v>108</v>
      </c>
      <c r="C84" s="40"/>
      <c r="D84" s="41">
        <v>1</v>
      </c>
      <c r="E84" s="53">
        <f t="shared" si="9"/>
        <v>0</v>
      </c>
    </row>
    <row r="85" ht="24.75" spans="1:5">
      <c r="A85" s="30">
        <v>79</v>
      </c>
      <c r="B85" s="61" t="s">
        <v>109</v>
      </c>
      <c r="C85" s="40"/>
      <c r="D85" s="41">
        <v>0.2</v>
      </c>
      <c r="E85" s="53">
        <f t="shared" si="9"/>
        <v>0</v>
      </c>
    </row>
    <row r="86" spans="1:5">
      <c r="A86" s="30">
        <v>80</v>
      </c>
      <c r="B86" s="61" t="s">
        <v>110</v>
      </c>
      <c r="C86" s="40"/>
      <c r="D86" s="41">
        <v>1</v>
      </c>
      <c r="E86" s="53">
        <f t="shared" si="9"/>
        <v>0</v>
      </c>
    </row>
    <row r="87" spans="1:5">
      <c r="A87" s="30">
        <v>81</v>
      </c>
      <c r="B87" s="61" t="s">
        <v>111</v>
      </c>
      <c r="C87" s="40"/>
      <c r="D87" s="41">
        <v>1</v>
      </c>
      <c r="E87" s="53">
        <f t="shared" si="9"/>
        <v>0</v>
      </c>
    </row>
    <row r="88" spans="1:5">
      <c r="A88" s="30">
        <v>82</v>
      </c>
      <c r="B88" s="61" t="s">
        <v>112</v>
      </c>
      <c r="C88" s="40"/>
      <c r="D88" s="41">
        <v>1</v>
      </c>
      <c r="E88" s="53">
        <f t="shared" si="9"/>
        <v>0</v>
      </c>
    </row>
    <row r="89" spans="1:5">
      <c r="A89" s="30">
        <v>83</v>
      </c>
      <c r="B89" s="61" t="s">
        <v>113</v>
      </c>
      <c r="C89" s="40"/>
      <c r="D89" s="41">
        <v>1</v>
      </c>
      <c r="E89" s="53">
        <f t="shared" si="9"/>
        <v>0</v>
      </c>
    </row>
    <row r="90" spans="1:5">
      <c r="A90" s="30">
        <v>84</v>
      </c>
      <c r="B90" s="61" t="s">
        <v>114</v>
      </c>
      <c r="C90" s="40"/>
      <c r="D90" s="41">
        <v>1</v>
      </c>
      <c r="E90" s="53">
        <f t="shared" si="9"/>
        <v>0</v>
      </c>
    </row>
    <row r="91" spans="1:5">
      <c r="A91" s="30">
        <v>85</v>
      </c>
      <c r="B91" s="61" t="s">
        <v>115</v>
      </c>
      <c r="C91" s="51">
        <f>SUM(C92:C93)</f>
        <v>0</v>
      </c>
      <c r="D91" s="37"/>
      <c r="E91" s="44"/>
    </row>
    <row r="92" spans="1:5">
      <c r="A92" s="30">
        <v>86</v>
      </c>
      <c r="B92" s="45" t="s">
        <v>116</v>
      </c>
      <c r="C92" s="40"/>
      <c r="D92" s="41">
        <v>1</v>
      </c>
      <c r="E92" s="53">
        <f t="shared" ref="E92:E95" si="10">C92*D92</f>
        <v>0</v>
      </c>
    </row>
    <row r="93" spans="1:5">
      <c r="A93" s="30">
        <v>87</v>
      </c>
      <c r="B93" s="45" t="s">
        <v>117</v>
      </c>
      <c r="C93" s="40"/>
      <c r="D93" s="41">
        <v>1</v>
      </c>
      <c r="E93" s="53">
        <f t="shared" si="10"/>
        <v>0</v>
      </c>
    </row>
    <row r="94" spans="1:5">
      <c r="A94" s="30">
        <v>88</v>
      </c>
      <c r="B94" s="61" t="s">
        <v>118</v>
      </c>
      <c r="C94" s="51">
        <f>C95+C96+C99+C102+C105+C108</f>
        <v>0</v>
      </c>
      <c r="D94" s="62"/>
      <c r="E94" s="44"/>
    </row>
    <row r="95" spans="1:5">
      <c r="A95" s="30">
        <v>89</v>
      </c>
      <c r="B95" s="45" t="s">
        <v>119</v>
      </c>
      <c r="C95" s="40"/>
      <c r="D95" s="41">
        <v>0.05</v>
      </c>
      <c r="E95" s="53">
        <f t="shared" si="10"/>
        <v>0</v>
      </c>
    </row>
    <row r="96" spans="1:5">
      <c r="A96" s="30">
        <v>90</v>
      </c>
      <c r="B96" s="45" t="s">
        <v>120</v>
      </c>
      <c r="C96" s="51">
        <f>SUM(C97:C98)</f>
        <v>0</v>
      </c>
      <c r="D96" s="37"/>
      <c r="E96" s="44"/>
    </row>
    <row r="97" spans="1:5">
      <c r="A97" s="30">
        <v>91</v>
      </c>
      <c r="B97" s="52" t="s">
        <v>121</v>
      </c>
      <c r="C97" s="40"/>
      <c r="D97" s="41">
        <v>0.1</v>
      </c>
      <c r="E97" s="53">
        <f t="shared" ref="E97:E101" si="11">C97*D97</f>
        <v>0</v>
      </c>
    </row>
    <row r="98" spans="1:5">
      <c r="A98" s="30">
        <v>92</v>
      </c>
      <c r="B98" s="52" t="s">
        <v>122</v>
      </c>
      <c r="C98" s="40"/>
      <c r="D98" s="41">
        <v>0.3</v>
      </c>
      <c r="E98" s="53">
        <f t="shared" si="11"/>
        <v>0</v>
      </c>
    </row>
    <row r="99" spans="1:5">
      <c r="A99" s="30">
        <v>93</v>
      </c>
      <c r="B99" s="45" t="s">
        <v>123</v>
      </c>
      <c r="C99" s="51">
        <f>SUM(C100:C101)</f>
        <v>0</v>
      </c>
      <c r="D99" s="37"/>
      <c r="E99" s="44"/>
    </row>
    <row r="100" spans="1:5">
      <c r="A100" s="30">
        <v>94</v>
      </c>
      <c r="B100" s="52" t="s">
        <v>124</v>
      </c>
      <c r="C100" s="40"/>
      <c r="D100" s="41">
        <v>0.1</v>
      </c>
      <c r="E100" s="53">
        <f t="shared" si="11"/>
        <v>0</v>
      </c>
    </row>
    <row r="101" spans="1:5">
      <c r="A101" s="30">
        <v>95</v>
      </c>
      <c r="B101" s="52" t="s">
        <v>125</v>
      </c>
      <c r="C101" s="40"/>
      <c r="D101" s="41">
        <v>0.3</v>
      </c>
      <c r="E101" s="53">
        <f t="shared" si="11"/>
        <v>0</v>
      </c>
    </row>
    <row r="102" spans="1:5">
      <c r="A102" s="30">
        <v>96</v>
      </c>
      <c r="B102" s="45" t="s">
        <v>126</v>
      </c>
      <c r="C102" s="51">
        <f>SUM(C103:C104)</f>
        <v>0</v>
      </c>
      <c r="D102" s="37"/>
      <c r="E102" s="44"/>
    </row>
    <row r="103" spans="1:5">
      <c r="A103" s="30">
        <v>97</v>
      </c>
      <c r="B103" s="52" t="s">
        <v>127</v>
      </c>
      <c r="C103" s="40"/>
      <c r="D103" s="41">
        <v>0.4</v>
      </c>
      <c r="E103" s="53">
        <f t="shared" ref="E103:E107" si="12">C103*D103</f>
        <v>0</v>
      </c>
    </row>
    <row r="104" spans="1:5">
      <c r="A104" s="30">
        <v>98</v>
      </c>
      <c r="B104" s="52" t="s">
        <v>128</v>
      </c>
      <c r="C104" s="40"/>
      <c r="D104" s="41">
        <v>0.4</v>
      </c>
      <c r="E104" s="53">
        <f t="shared" si="12"/>
        <v>0</v>
      </c>
    </row>
    <row r="105" spans="1:5">
      <c r="A105" s="30">
        <v>99</v>
      </c>
      <c r="B105" s="45" t="s">
        <v>129</v>
      </c>
      <c r="C105" s="51">
        <f>SUM(C106:C107)</f>
        <v>0</v>
      </c>
      <c r="D105" s="37"/>
      <c r="E105" s="44"/>
    </row>
    <row r="106" spans="1:5">
      <c r="A106" s="30">
        <v>100</v>
      </c>
      <c r="B106" s="52" t="s">
        <v>130</v>
      </c>
      <c r="C106" s="40"/>
      <c r="D106" s="41">
        <v>0.4</v>
      </c>
      <c r="E106" s="53">
        <f t="shared" si="12"/>
        <v>0</v>
      </c>
    </row>
    <row r="107" spans="1:5">
      <c r="A107" s="30">
        <v>101</v>
      </c>
      <c r="B107" s="52" t="s">
        <v>131</v>
      </c>
      <c r="C107" s="40"/>
      <c r="D107" s="41">
        <v>1</v>
      </c>
      <c r="E107" s="53">
        <f t="shared" si="12"/>
        <v>0</v>
      </c>
    </row>
    <row r="108" spans="1:5">
      <c r="A108" s="30">
        <v>102</v>
      </c>
      <c r="B108" s="45" t="s">
        <v>132</v>
      </c>
      <c r="C108" s="51">
        <f>SUM(C109:C110)</f>
        <v>0</v>
      </c>
      <c r="D108" s="37"/>
      <c r="E108" s="44"/>
    </row>
    <row r="109" spans="1:5">
      <c r="A109" s="30">
        <v>103</v>
      </c>
      <c r="B109" s="52" t="s">
        <v>133</v>
      </c>
      <c r="C109" s="40"/>
      <c r="D109" s="41">
        <v>1</v>
      </c>
      <c r="E109" s="53">
        <f t="shared" ref="E109:E112" si="13">C109*D109</f>
        <v>0</v>
      </c>
    </row>
    <row r="110" spans="1:5">
      <c r="A110" s="30">
        <v>104</v>
      </c>
      <c r="B110" s="52" t="s">
        <v>134</v>
      </c>
      <c r="C110" s="40"/>
      <c r="D110" s="41">
        <v>1</v>
      </c>
      <c r="E110" s="53">
        <f t="shared" si="13"/>
        <v>0</v>
      </c>
    </row>
    <row r="111" spans="1:5">
      <c r="A111" s="30">
        <v>105</v>
      </c>
      <c r="B111" s="61" t="s">
        <v>135</v>
      </c>
      <c r="C111" s="51">
        <f>SUM(C112:C113)</f>
        <v>0</v>
      </c>
      <c r="D111" s="37"/>
      <c r="E111" s="44"/>
    </row>
    <row r="112" spans="1:5">
      <c r="A112" s="30">
        <v>106</v>
      </c>
      <c r="B112" s="45" t="s">
        <v>136</v>
      </c>
      <c r="C112" s="40"/>
      <c r="D112" s="41">
        <v>1</v>
      </c>
      <c r="E112" s="53">
        <f t="shared" si="13"/>
        <v>0</v>
      </c>
    </row>
    <row r="113" spans="1:5">
      <c r="A113" s="30">
        <v>107</v>
      </c>
      <c r="B113" s="45" t="s">
        <v>137</v>
      </c>
      <c r="C113" s="40"/>
      <c r="D113" s="37"/>
      <c r="E113" s="53" t="e">
        <f>MAX(0,C113_SUM(E138:E141))</f>
        <v>#NAME?</v>
      </c>
    </row>
    <row r="114" spans="1:5">
      <c r="A114" s="30">
        <v>108</v>
      </c>
      <c r="B114" s="35" t="s">
        <v>138</v>
      </c>
      <c r="C114" s="51">
        <f>SUM(C115:C119,C121,C122)</f>
        <v>0</v>
      </c>
      <c r="D114" s="37"/>
      <c r="E114" s="44"/>
    </row>
    <row r="115" spans="1:5">
      <c r="A115" s="30">
        <v>109</v>
      </c>
      <c r="B115" s="61" t="s">
        <v>139</v>
      </c>
      <c r="C115" s="40"/>
      <c r="D115" s="41">
        <v>0</v>
      </c>
      <c r="E115" s="53">
        <f t="shared" ref="E115:E119" si="14">C115*D115</f>
        <v>0</v>
      </c>
    </row>
    <row r="116" spans="1:5">
      <c r="A116" s="30">
        <v>110</v>
      </c>
      <c r="B116" s="61" t="s">
        <v>140</v>
      </c>
      <c r="C116" s="40"/>
      <c r="D116" s="63">
        <v>0.025</v>
      </c>
      <c r="E116" s="53">
        <f t="shared" si="14"/>
        <v>0</v>
      </c>
    </row>
    <row r="117" ht="18" customHeight="1" spans="1:5">
      <c r="A117" s="30">
        <v>111</v>
      </c>
      <c r="B117" s="60" t="s">
        <v>141</v>
      </c>
      <c r="C117" s="58" t="s">
        <v>142</v>
      </c>
      <c r="D117" s="63">
        <v>0.025</v>
      </c>
      <c r="E117" s="53" t="e">
        <f t="shared" si="14"/>
        <v>#VALUE!</v>
      </c>
    </row>
    <row r="118" spans="1:5">
      <c r="A118" s="30">
        <v>112</v>
      </c>
      <c r="B118" s="61" t="s">
        <v>143</v>
      </c>
      <c r="C118" s="40"/>
      <c r="D118" s="63">
        <v>0.025</v>
      </c>
      <c r="E118" s="53">
        <f t="shared" si="14"/>
        <v>0</v>
      </c>
    </row>
    <row r="119" spans="1:5">
      <c r="A119" s="30">
        <v>113</v>
      </c>
      <c r="B119" s="61" t="s">
        <v>144</v>
      </c>
      <c r="C119" s="40"/>
      <c r="D119" s="63">
        <v>0.025</v>
      </c>
      <c r="E119" s="53">
        <f t="shared" si="14"/>
        <v>0</v>
      </c>
    </row>
    <row r="120" spans="1:5">
      <c r="A120" s="30">
        <v>114</v>
      </c>
      <c r="B120" s="45" t="s">
        <v>145</v>
      </c>
      <c r="C120" s="40"/>
      <c r="D120" s="64"/>
      <c r="E120" s="44"/>
    </row>
    <row r="121" s="1" customFormat="1" spans="1:5">
      <c r="A121" s="30">
        <v>115</v>
      </c>
      <c r="B121" s="61" t="s">
        <v>146</v>
      </c>
      <c r="C121" s="40"/>
      <c r="D121" s="63">
        <v>0.025</v>
      </c>
      <c r="E121" s="53">
        <f t="shared" ref="E121:E123" si="15">C121*D121</f>
        <v>0</v>
      </c>
    </row>
    <row r="122" spans="1:5">
      <c r="A122" s="30">
        <v>116</v>
      </c>
      <c r="B122" s="61" t="s">
        <v>147</v>
      </c>
      <c r="C122" s="40"/>
      <c r="D122" s="41">
        <v>0.5</v>
      </c>
      <c r="E122" s="53">
        <f t="shared" si="15"/>
        <v>0</v>
      </c>
    </row>
    <row r="123" ht="85.5" spans="1:5">
      <c r="A123" s="30">
        <v>117</v>
      </c>
      <c r="B123" s="65" t="s">
        <v>148</v>
      </c>
      <c r="C123" s="58" t="s">
        <v>149</v>
      </c>
      <c r="D123" s="41">
        <v>1</v>
      </c>
      <c r="E123" s="53" t="e">
        <f t="shared" si="15"/>
        <v>#VALUE!</v>
      </c>
    </row>
    <row r="124" spans="1:5">
      <c r="A124" s="30">
        <v>118</v>
      </c>
      <c r="B124" s="35" t="s">
        <v>150</v>
      </c>
      <c r="C124" s="47"/>
      <c r="D124" s="37"/>
      <c r="E124" s="44"/>
    </row>
    <row r="125" spans="1:5">
      <c r="A125" s="30">
        <v>119</v>
      </c>
      <c r="B125" s="35" t="s">
        <v>151</v>
      </c>
      <c r="C125" s="51">
        <f>C126+C135+C136</f>
        <v>0</v>
      </c>
      <c r="D125" s="37"/>
      <c r="E125" s="44"/>
    </row>
    <row r="126" spans="1:5">
      <c r="A126" s="30">
        <v>120</v>
      </c>
      <c r="B126" s="66" t="s">
        <v>152</v>
      </c>
      <c r="C126" s="51">
        <f>C127+C129+C131+C133+C134</f>
        <v>0</v>
      </c>
      <c r="D126" s="37"/>
      <c r="E126" s="44"/>
    </row>
    <row r="127" spans="1:5">
      <c r="A127" s="30">
        <v>121</v>
      </c>
      <c r="B127" s="45" t="s">
        <v>153</v>
      </c>
      <c r="C127" s="40"/>
      <c r="D127" s="41">
        <v>0</v>
      </c>
      <c r="E127" s="53">
        <f t="shared" ref="E127:E131" si="16">C127*D127</f>
        <v>0</v>
      </c>
    </row>
    <row r="128" spans="1:5">
      <c r="A128" s="30">
        <v>122</v>
      </c>
      <c r="B128" s="52" t="s">
        <v>154</v>
      </c>
      <c r="C128" s="40"/>
      <c r="D128" s="37"/>
      <c r="E128" s="44"/>
    </row>
    <row r="129" spans="1:5">
      <c r="A129" s="30">
        <v>123</v>
      </c>
      <c r="B129" s="45" t="s">
        <v>155</v>
      </c>
      <c r="C129" s="40"/>
      <c r="D129" s="41">
        <v>0.15</v>
      </c>
      <c r="E129" s="53">
        <f t="shared" si="16"/>
        <v>0</v>
      </c>
    </row>
    <row r="130" spans="1:5">
      <c r="A130" s="30">
        <v>124</v>
      </c>
      <c r="B130" s="52" t="s">
        <v>156</v>
      </c>
      <c r="C130" s="40"/>
      <c r="D130" s="37"/>
      <c r="E130" s="44"/>
    </row>
    <row r="131" spans="1:5">
      <c r="A131" s="30">
        <v>125</v>
      </c>
      <c r="B131" s="45" t="s">
        <v>157</v>
      </c>
      <c r="C131" s="40"/>
      <c r="D131" s="41">
        <v>0.5</v>
      </c>
      <c r="E131" s="53">
        <f t="shared" si="16"/>
        <v>0</v>
      </c>
    </row>
    <row r="132" spans="1:5">
      <c r="A132" s="30">
        <v>126</v>
      </c>
      <c r="B132" s="52" t="s">
        <v>158</v>
      </c>
      <c r="C132" s="40"/>
      <c r="D132" s="37"/>
      <c r="E132" s="44"/>
    </row>
    <row r="133" spans="1:5">
      <c r="A133" s="30">
        <v>127</v>
      </c>
      <c r="B133" s="45" t="s">
        <v>159</v>
      </c>
      <c r="C133" s="40"/>
      <c r="D133" s="41">
        <v>0.5</v>
      </c>
      <c r="E133" s="53">
        <f t="shared" ref="E133:E136" si="17">C133*D133</f>
        <v>0</v>
      </c>
    </row>
    <row r="134" s="2" customFormat="1" spans="1:5">
      <c r="A134" s="30">
        <v>128</v>
      </c>
      <c r="B134" s="45" t="s">
        <v>160</v>
      </c>
      <c r="C134" s="40"/>
      <c r="D134" s="41">
        <v>1</v>
      </c>
      <c r="E134" s="53">
        <f t="shared" si="17"/>
        <v>0</v>
      </c>
    </row>
    <row r="135" spans="1:5">
      <c r="A135" s="30">
        <v>129</v>
      </c>
      <c r="B135" s="66" t="s">
        <v>161</v>
      </c>
      <c r="C135" s="40"/>
      <c r="D135" s="41">
        <v>1</v>
      </c>
      <c r="E135" s="53">
        <f t="shared" si="17"/>
        <v>0</v>
      </c>
    </row>
    <row r="136" spans="1:5">
      <c r="A136" s="30">
        <v>130</v>
      </c>
      <c r="B136" s="66" t="s">
        <v>162</v>
      </c>
      <c r="C136" s="40"/>
      <c r="D136" s="41">
        <v>0</v>
      </c>
      <c r="E136" s="53">
        <f t="shared" si="17"/>
        <v>0</v>
      </c>
    </row>
    <row r="137" spans="1:5">
      <c r="A137" s="30">
        <v>131</v>
      </c>
      <c r="B137" s="35" t="s">
        <v>163</v>
      </c>
      <c r="C137" s="51" t="e">
        <f>SUM(C138,C139,C140,C141,C142,C143,C147)</f>
        <v>#VALUE!</v>
      </c>
      <c r="D137" s="37"/>
      <c r="E137" s="44"/>
    </row>
    <row r="138" spans="1:5">
      <c r="A138" s="30">
        <v>132</v>
      </c>
      <c r="B138" s="66" t="s">
        <v>164</v>
      </c>
      <c r="C138" s="40"/>
      <c r="D138" s="41">
        <v>0.5</v>
      </c>
      <c r="E138" s="53">
        <f t="shared" ref="E138:E142" si="18">C138*D138</f>
        <v>0</v>
      </c>
    </row>
    <row r="139" spans="1:5">
      <c r="A139" s="30">
        <v>133</v>
      </c>
      <c r="B139" s="66" t="s">
        <v>165</v>
      </c>
      <c r="C139" s="40"/>
      <c r="D139" s="41">
        <v>0.5</v>
      </c>
      <c r="E139" s="53">
        <f t="shared" si="18"/>
        <v>0</v>
      </c>
    </row>
    <row r="140" spans="1:5">
      <c r="A140" s="30">
        <v>134</v>
      </c>
      <c r="B140" s="66" t="s">
        <v>166</v>
      </c>
      <c r="C140" s="40"/>
      <c r="D140" s="41">
        <v>0.5</v>
      </c>
      <c r="E140" s="53">
        <f t="shared" si="18"/>
        <v>0</v>
      </c>
    </row>
    <row r="141" spans="1:5">
      <c r="A141" s="30">
        <v>135</v>
      </c>
      <c r="B141" s="66" t="s">
        <v>167</v>
      </c>
      <c r="C141" s="40"/>
      <c r="D141" s="41">
        <v>0.5</v>
      </c>
      <c r="E141" s="53">
        <f t="shared" si="18"/>
        <v>0</v>
      </c>
    </row>
    <row r="142" spans="1:5">
      <c r="A142" s="30">
        <v>136</v>
      </c>
      <c r="B142" s="66" t="s">
        <v>168</v>
      </c>
      <c r="C142" s="40"/>
      <c r="D142" s="41">
        <v>1</v>
      </c>
      <c r="E142" s="53">
        <f t="shared" si="18"/>
        <v>0</v>
      </c>
    </row>
    <row r="143" spans="1:5">
      <c r="A143" s="30">
        <v>137</v>
      </c>
      <c r="B143" s="66" t="s">
        <v>169</v>
      </c>
      <c r="C143" s="51" t="e">
        <f>C144+C145+C146</f>
        <v>#VALUE!</v>
      </c>
      <c r="D143" s="37"/>
      <c r="E143" s="44"/>
    </row>
    <row r="144" ht="24.75" spans="1:5">
      <c r="A144" s="30">
        <v>138</v>
      </c>
      <c r="B144" s="45" t="s">
        <v>170</v>
      </c>
      <c r="C144" s="67" t="s">
        <v>171</v>
      </c>
      <c r="D144" s="41">
        <v>0</v>
      </c>
      <c r="E144" s="53" t="e">
        <f t="shared" ref="E144:E147" si="19">C144*D144</f>
        <v>#VALUE!</v>
      </c>
    </row>
    <row r="145" s="1" customFormat="1" spans="1:5">
      <c r="A145" s="30">
        <v>139</v>
      </c>
      <c r="B145" s="45" t="s">
        <v>172</v>
      </c>
      <c r="C145" s="57"/>
      <c r="D145" s="41">
        <v>0</v>
      </c>
      <c r="E145" s="44"/>
    </row>
    <row r="146" ht="75" spans="1:5">
      <c r="A146" s="68">
        <v>140</v>
      </c>
      <c r="B146" s="69" t="s">
        <v>173</v>
      </c>
      <c r="C146" s="58" t="s">
        <v>174</v>
      </c>
      <c r="D146" s="41">
        <v>1</v>
      </c>
      <c r="E146" s="53" t="e">
        <f t="shared" si="19"/>
        <v>#VALUE!</v>
      </c>
    </row>
    <row r="147" spans="1:5">
      <c r="A147" s="30">
        <v>141</v>
      </c>
      <c r="B147" s="66" t="s">
        <v>175</v>
      </c>
      <c r="C147" s="70"/>
      <c r="D147" s="41">
        <v>1</v>
      </c>
      <c r="E147" s="53">
        <f t="shared" si="19"/>
        <v>0</v>
      </c>
    </row>
    <row r="148" spans="1:5">
      <c r="A148" s="30">
        <v>142</v>
      </c>
      <c r="B148" s="35" t="s">
        <v>176</v>
      </c>
      <c r="C148" s="51" t="e">
        <f>C149+C150</f>
        <v>#VALUE!</v>
      </c>
      <c r="D148" s="37"/>
      <c r="E148" s="37"/>
    </row>
    <row r="149" ht="24.75" spans="1:5">
      <c r="A149" s="68">
        <v>143</v>
      </c>
      <c r="B149" s="71" t="s">
        <v>177</v>
      </c>
      <c r="C149" s="58" t="s">
        <v>178</v>
      </c>
      <c r="D149" s="41">
        <v>1</v>
      </c>
      <c r="E149" s="53" t="e">
        <f>C149*D149</f>
        <v>#VALUE!</v>
      </c>
    </row>
    <row r="150" ht="13.5" spans="1:5">
      <c r="A150" s="72">
        <v>144</v>
      </c>
      <c r="B150" s="73" t="s">
        <v>179</v>
      </c>
      <c r="C150" s="74"/>
      <c r="D150" s="75">
        <v>0.5</v>
      </c>
      <c r="E150" s="76">
        <f>C150*D150</f>
        <v>0</v>
      </c>
    </row>
    <row r="151" ht="18.75" customHeight="1" spans="1:3">
      <c r="A151" s="77" t="s">
        <v>180</v>
      </c>
      <c r="B151" s="78"/>
      <c r="C151" s="79"/>
    </row>
    <row r="152" ht="21" spans="1:3">
      <c r="A152" s="46">
        <v>1</v>
      </c>
      <c r="B152" s="80" t="s">
        <v>181</v>
      </c>
      <c r="C152" s="81" t="e">
        <f>C153+C154+C155_E185_E186</f>
        <v>#VALUE!</v>
      </c>
    </row>
    <row r="153" ht="21" spans="1:3">
      <c r="A153" s="46">
        <v>2</v>
      </c>
      <c r="B153" s="82" t="s">
        <v>182</v>
      </c>
      <c r="C153" s="81" t="e">
        <f>E9+E10+E12+E13+E14+E15+E16+E17</f>
        <v>#VALUE!</v>
      </c>
    </row>
    <row r="154" ht="21" spans="1:3">
      <c r="A154" s="46">
        <v>3</v>
      </c>
      <c r="B154" s="82" t="s">
        <v>183</v>
      </c>
      <c r="C154" s="81" t="e">
        <f>E19+E20+E22+E23+E24+E25+E26</f>
        <v>#VALUE!</v>
      </c>
    </row>
    <row r="155" ht="21" spans="1:3">
      <c r="A155" s="46">
        <v>4</v>
      </c>
      <c r="B155" s="82" t="s">
        <v>184</v>
      </c>
      <c r="C155" s="81" t="e">
        <f>E27</f>
        <v>#VALUE!</v>
      </c>
    </row>
    <row r="156" ht="21" spans="1:3">
      <c r="A156" s="46">
        <v>5</v>
      </c>
      <c r="B156" s="80" t="s">
        <v>185</v>
      </c>
      <c r="C156" s="81" t="e">
        <f>C157_MIN(C164,C157*0.75)</f>
        <v>#NAME?</v>
      </c>
    </row>
    <row r="157" ht="21" spans="1:3">
      <c r="A157" s="46">
        <v>6</v>
      </c>
      <c r="B157" s="82" t="s">
        <v>186</v>
      </c>
      <c r="C157" s="81" t="e">
        <f>SUM(C158:C163)</f>
        <v>#VALUE!</v>
      </c>
    </row>
    <row r="158" ht="21" spans="1:3">
      <c r="A158" s="46">
        <v>7</v>
      </c>
      <c r="B158" s="82" t="s">
        <v>187</v>
      </c>
      <c r="C158" s="81">
        <f>SUM(E31:E34)</f>
        <v>0</v>
      </c>
    </row>
    <row r="159" ht="21" spans="1:3">
      <c r="A159" s="46">
        <v>8</v>
      </c>
      <c r="B159" s="82" t="s">
        <v>188</v>
      </c>
      <c r="C159" s="81" t="e">
        <f>SUM(E37:E40,E42:E46,E48:E52,E54:E63)</f>
        <v>#VALUE!</v>
      </c>
    </row>
    <row r="160" ht="22.5" customHeight="1" spans="1:3">
      <c r="A160" s="46">
        <v>9</v>
      </c>
      <c r="B160" s="82" t="s">
        <v>189</v>
      </c>
      <c r="C160" s="81">
        <f>SUM(E65,E70,E72,E75,E77,E80,E81)</f>
        <v>0</v>
      </c>
    </row>
    <row r="161" ht="21" spans="1:3">
      <c r="A161" s="46">
        <v>10</v>
      </c>
      <c r="B161" s="83" t="s">
        <v>190</v>
      </c>
      <c r="C161" s="81" t="e">
        <f>SUM(E83:E113)</f>
        <v>#VALUE!</v>
      </c>
    </row>
    <row r="162" ht="21" spans="1:3">
      <c r="A162" s="46">
        <v>11</v>
      </c>
      <c r="B162" s="82" t="s">
        <v>191</v>
      </c>
      <c r="C162" s="81" t="e">
        <f>SUM(E115:E122)</f>
        <v>#VALUE!</v>
      </c>
    </row>
    <row r="163" ht="21" spans="1:3">
      <c r="A163" s="46">
        <v>12</v>
      </c>
      <c r="B163" s="82" t="s">
        <v>192</v>
      </c>
      <c r="C163" s="81" t="e">
        <f>E123</f>
        <v>#VALUE!</v>
      </c>
    </row>
    <row r="164" ht="21" spans="1:3">
      <c r="A164" s="46">
        <v>13</v>
      </c>
      <c r="B164" s="82" t="s">
        <v>193</v>
      </c>
      <c r="C164" s="81" t="e">
        <f>SUM(C165:C167)</f>
        <v>#VALUE!</v>
      </c>
    </row>
    <row r="165" ht="21" spans="1:3">
      <c r="A165" s="46">
        <v>14</v>
      </c>
      <c r="B165" s="82" t="s">
        <v>194</v>
      </c>
      <c r="C165" s="81">
        <f>SUM(E127:E136)</f>
        <v>0</v>
      </c>
    </row>
    <row r="166" ht="21" spans="1:3">
      <c r="A166" s="46">
        <v>15</v>
      </c>
      <c r="B166" s="82" t="s">
        <v>195</v>
      </c>
      <c r="C166" s="81" t="e">
        <f>SUM(E138:E147)</f>
        <v>#VALUE!</v>
      </c>
    </row>
    <row r="167" ht="21" spans="1:3">
      <c r="A167" s="46">
        <v>16</v>
      </c>
      <c r="B167" s="82" t="s">
        <v>196</v>
      </c>
      <c r="C167" s="81" t="e">
        <f>SUM(E149:E150)</f>
        <v>#VALUE!</v>
      </c>
    </row>
    <row r="168" ht="21.75" spans="1:3">
      <c r="A168" s="72">
        <v>17</v>
      </c>
      <c r="B168" s="84" t="s">
        <v>197</v>
      </c>
      <c r="C168" s="85" t="e">
        <f>C152/C156</f>
        <v>#VALUE!</v>
      </c>
    </row>
    <row r="169" ht="19.5" customHeight="1" spans="1:1">
      <c r="A169" s="86" t="s">
        <v>198</v>
      </c>
    </row>
    <row r="170" ht="19.5" customHeight="1" spans="1:4">
      <c r="A170" s="86"/>
      <c r="B170" s="87" t="s">
        <v>6</v>
      </c>
      <c r="C170" s="88" t="s">
        <v>7</v>
      </c>
      <c r="D170" s="89" t="s">
        <v>8</v>
      </c>
    </row>
    <row r="171" spans="1:5">
      <c r="A171" s="86"/>
      <c r="B171" s="90" t="s">
        <v>199</v>
      </c>
      <c r="C171" s="91" t="s">
        <v>200</v>
      </c>
      <c r="D171" s="92" t="s">
        <v>201</v>
      </c>
      <c r="E171" s="8"/>
    </row>
    <row r="172" spans="1:5">
      <c r="A172" s="86"/>
      <c r="B172" s="93" t="s">
        <v>202</v>
      </c>
      <c r="C172" s="94"/>
      <c r="D172" s="95"/>
      <c r="E172" s="8"/>
    </row>
    <row r="173" spans="1:5">
      <c r="A173" s="86"/>
      <c r="B173" s="93" t="s">
        <v>203</v>
      </c>
      <c r="C173" s="94"/>
      <c r="D173" s="95"/>
      <c r="E173" s="8"/>
    </row>
    <row r="174" ht="13.5" spans="1:5">
      <c r="A174" s="86"/>
      <c r="B174" s="96" t="s">
        <v>204</v>
      </c>
      <c r="C174" s="97"/>
      <c r="D174" s="98"/>
      <c r="E174" s="8"/>
    </row>
    <row r="175" ht="13.5" spans="1:5">
      <c r="A175" s="86"/>
      <c r="C175" s="99"/>
      <c r="D175" s="99"/>
      <c r="E175" s="8"/>
    </row>
    <row r="176" spans="1:5">
      <c r="A176" s="86"/>
      <c r="B176" s="87" t="s">
        <v>6</v>
      </c>
      <c r="C176" s="88" t="s">
        <v>7</v>
      </c>
      <c r="D176" s="100" t="s">
        <v>8</v>
      </c>
      <c r="E176" s="89" t="s">
        <v>9</v>
      </c>
    </row>
    <row r="177" ht="25.5" customHeight="1" spans="1:5">
      <c r="A177" s="86"/>
      <c r="B177" s="101" t="s">
        <v>205</v>
      </c>
      <c r="C177" s="91" t="s">
        <v>10</v>
      </c>
      <c r="D177" s="91" t="s">
        <v>11</v>
      </c>
      <c r="E177" s="102" t="s">
        <v>206</v>
      </c>
    </row>
    <row r="178" ht="14.25" customHeight="1" spans="2:5">
      <c r="B178" s="93" t="s">
        <v>207</v>
      </c>
      <c r="C178" s="51" t="e">
        <f>_SUM(C66,C70,C72,C74,C128,D172)+SUM(C67,C71,C127,C129,C131,C172)</f>
        <v>#NAME?</v>
      </c>
      <c r="D178" s="41">
        <v>1</v>
      </c>
      <c r="E178" s="103" t="e">
        <f t="shared" ref="E178:E183" si="20">C178*D178</f>
        <v>#NAME?</v>
      </c>
    </row>
    <row r="179" ht="14.25" customHeight="1" spans="2:5">
      <c r="B179" s="93" t="s">
        <v>208</v>
      </c>
      <c r="C179" s="51" t="e">
        <f>MAX(C9+C10+C11+C16+C17+C178,0)</f>
        <v>#VALUE!</v>
      </c>
      <c r="D179" s="41">
        <v>1</v>
      </c>
      <c r="E179" s="103" t="e">
        <f t="shared" si="20"/>
        <v>#VALUE!</v>
      </c>
    </row>
    <row r="180" ht="14.25" customHeight="1" spans="2:5">
      <c r="B180" s="93" t="s">
        <v>209</v>
      </c>
      <c r="C180" s="51" t="e">
        <f>C68+C73_C130+C173_D173</f>
        <v>#NAME?</v>
      </c>
      <c r="D180" s="41">
        <v>0.85</v>
      </c>
      <c r="E180" s="103" t="e">
        <f t="shared" si="20"/>
        <v>#NAME?</v>
      </c>
    </row>
    <row r="181" ht="14.25" customHeight="1" spans="2:5">
      <c r="B181" s="93" t="s">
        <v>210</v>
      </c>
      <c r="C181" s="51" t="e">
        <f>C19+C20+C21+C180</f>
        <v>#VALUE!</v>
      </c>
      <c r="D181" s="41">
        <v>0.85</v>
      </c>
      <c r="E181" s="103" t="e">
        <f t="shared" si="20"/>
        <v>#VALUE!</v>
      </c>
    </row>
    <row r="182" ht="14.25" customHeight="1" spans="2:5">
      <c r="B182" s="93" t="s">
        <v>211</v>
      </c>
      <c r="C182" s="51" t="e">
        <f>C69+C76+C78+C174_C132_D174</f>
        <v>#NAME?</v>
      </c>
      <c r="D182" s="41">
        <v>0.5</v>
      </c>
      <c r="E182" s="103" t="e">
        <f t="shared" si="20"/>
        <v>#NAME?</v>
      </c>
    </row>
    <row r="183" ht="14.25" customHeight="1" spans="2:5">
      <c r="B183" s="93" t="s">
        <v>212</v>
      </c>
      <c r="C183" s="51" t="e">
        <f>C27+C182</f>
        <v>#VALUE!</v>
      </c>
      <c r="D183" s="41">
        <v>0.5</v>
      </c>
      <c r="E183" s="103" t="e">
        <f t="shared" si="20"/>
        <v>#VALUE!</v>
      </c>
    </row>
    <row r="184" ht="14.25" customHeight="1" spans="2:5">
      <c r="B184" s="93" t="s">
        <v>213</v>
      </c>
      <c r="C184" s="47"/>
      <c r="D184" s="47"/>
      <c r="E184" s="44"/>
    </row>
    <row r="185" ht="14.25" customHeight="1" spans="2:5">
      <c r="B185" s="104" t="s">
        <v>214</v>
      </c>
      <c r="C185" s="47"/>
      <c r="D185" s="47"/>
      <c r="E185" s="103" t="e">
        <f>MAX(E183_15/85*(E179+E181),E183_15/60*E179,0)</f>
        <v>#NAME?</v>
      </c>
    </row>
    <row r="186" ht="14.25" customHeight="1" spans="2:5">
      <c r="B186" s="105" t="s">
        <v>215</v>
      </c>
      <c r="C186" s="106"/>
      <c r="D186" s="106"/>
      <c r="E186" s="107" t="e">
        <f>MAX(E181+E183_E185_2/3*E179,0)</f>
        <v>#VALUE!</v>
      </c>
    </row>
    <row r="187" spans="1:5">
      <c r="A187" s="108" t="s">
        <v>216</v>
      </c>
      <c r="B187" s="108"/>
      <c r="C187" s="109" t="s">
        <v>217</v>
      </c>
      <c r="D187" s="109"/>
      <c r="E187" s="110" t="s">
        <v>218</v>
      </c>
    </row>
    <row r="188" spans="1:4">
      <c r="A188" s="111"/>
      <c r="B188" s="111" t="s">
        <v>219</v>
      </c>
      <c r="C188" s="112"/>
      <c r="D188" s="112"/>
    </row>
    <row r="189" ht="14.25" spans="1:4">
      <c r="A189" s="113"/>
      <c r="B189" s="114" t="s">
        <v>220</v>
      </c>
      <c r="C189" s="112"/>
      <c r="D189" s="112"/>
    </row>
    <row r="190" ht="14.25" spans="1:4">
      <c r="A190" s="115"/>
      <c r="B190" s="114" t="s">
        <v>221</v>
      </c>
      <c r="C190" s="112"/>
      <c r="D190" s="112"/>
    </row>
  </sheetData>
  <mergeCells count="7">
    <mergeCell ref="A1:E1"/>
    <mergeCell ref="A2:B2"/>
    <mergeCell ref="A3:E3"/>
    <mergeCell ref="A187:B187"/>
    <mergeCell ref="C187:D187"/>
    <mergeCell ref="A4:A5"/>
    <mergeCell ref="B4:B5"/>
  </mergeCells>
  <printOptions horizontalCentered="1"/>
  <pageMargins left="0.388888888888889" right="0.388888888888889" top="0.309027777777778" bottom="0.46875" header="0.388888888888889" footer="0.509027777777778"/>
  <pageSetup paperSize="9" scale="89" orientation="portrait" horizontalDpi="600" verticalDpi="600"/>
  <headerFooter alignWithMargins="0"/>
  <rowBreaks count="4" manualBreakCount="4">
    <brk id="59" max="4" man="1"/>
    <brk id="113" max="4" man="1"/>
    <brk id="151" max="4" man="1"/>
    <brk id="190" max="4" man="1"/>
  </rowBreaks>
  <colBreaks count="1" manualBreakCount="1">
    <brk id="5" max="195" man="1"/>
  </colBreaks>
</worksheet>
</file>

<file path=docProps/app.xml><?xml version="1.0" encoding="utf-8"?>
<Properties xmlns="http://schemas.openxmlformats.org/officeDocument/2006/extended-properties" xmlns:vt="http://schemas.openxmlformats.org/officeDocument/2006/docPropsVTypes">
  <Company>Lenovo (Beijing) Limited</Company>
  <Application>Microsoft Excel</Application>
  <HeadingPairs>
    <vt:vector size="2" baseType="variant">
      <vt:variant>
        <vt:lpstr>工作表</vt:lpstr>
      </vt:variant>
      <vt:variant>
        <vt:i4>1</vt:i4>
      </vt:variant>
    </vt:vector>
  </HeadingPairs>
  <TitlesOfParts>
    <vt:vector size="1" baseType="lpstr">
      <vt:lpstr>LCR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杨光</dc:creator>
  <cp:lastModifiedBy>srcb</cp:lastModifiedBy>
  <cp:revision>1</cp:revision>
  <dcterms:created xsi:type="dcterms:W3CDTF">2013-09-29T01:57:00Z</dcterms:created>
  <cp:lastPrinted>2013-12-11T06:38:00Z</cp:lastPrinted>
  <dcterms:modified xsi:type="dcterms:W3CDTF">2019-12-10T02:58:04Z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