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bookViews>
  <sheets>
    <sheet name="NSFR" sheetId="4" r:id="rId1"/>
  </sheets>
  <definedNames>
    <definedName name="_xlnm.Print_Titles" localSheetId="0">NSFR!$3:$5</definedName>
  </definedNames>
  <calcPr calcId="144525"/>
</workbook>
</file>

<file path=xl/sharedStrings.xml><?xml version="1.0" encoding="utf-8"?>
<sst xmlns="http://schemas.openxmlformats.org/spreadsheetml/2006/main" count="142">
  <si>
    <t>G25 第II部分 净稳定资金比例</t>
  </si>
  <si>
    <r>
      <rPr>
        <sz val="10"/>
        <rFont val="仿宋_GB2312"/>
        <charset val="134"/>
      </rPr>
      <t>填报机构：贸易金融部</t>
    </r>
    <r>
      <rPr>
        <sz val="10"/>
        <rFont val="Times New Roman"/>
        <charset val="134"/>
      </rPr>
      <t xml:space="preserve">                                   </t>
    </r>
    <r>
      <rPr>
        <sz val="10"/>
        <rFont val="仿宋_GB2312"/>
        <charset val="134"/>
      </rPr>
      <t>报表日期：2020</t>
    </r>
    <r>
      <rPr>
        <sz val="10"/>
        <rFont val="Times New Roman"/>
        <charset val="134"/>
      </rPr>
      <t xml:space="preserve">     </t>
    </r>
    <r>
      <rPr>
        <sz val="10"/>
        <rFont val="仿宋_GB2312"/>
        <charset val="134"/>
      </rPr>
      <t>年</t>
    </r>
    <r>
      <rPr>
        <sz val="10"/>
        <rFont val="Times New Roman"/>
        <charset val="134"/>
      </rPr>
      <t xml:space="preserve">    </t>
    </r>
    <r>
      <rPr>
        <sz val="10"/>
        <rFont val="仿宋_GB2312"/>
        <charset val="134"/>
      </rPr>
      <t>月</t>
    </r>
    <r>
      <rPr>
        <sz val="10"/>
        <rFont val="Times New Roman"/>
        <charset val="134"/>
      </rPr>
      <t xml:space="preserve">   </t>
    </r>
    <r>
      <rPr>
        <sz val="10"/>
        <rFont val="仿宋_GB2312"/>
        <charset val="134"/>
      </rPr>
      <t>日</t>
    </r>
  </si>
  <si>
    <t>单位：万元</t>
  </si>
  <si>
    <t>序号</t>
  </si>
  <si>
    <t>项         目</t>
  </si>
  <si>
    <t>A</t>
  </si>
  <si>
    <t>B</t>
  </si>
  <si>
    <t>C</t>
  </si>
  <si>
    <t>D</t>
  </si>
  <si>
    <t>E</t>
  </si>
  <si>
    <t>F</t>
  </si>
  <si>
    <t>G</t>
  </si>
  <si>
    <t>H</t>
  </si>
  <si>
    <t>I</t>
  </si>
  <si>
    <t>J</t>
  </si>
  <si>
    <t>金额（按剩余期限）</t>
  </si>
  <si>
    <t>折算率</t>
  </si>
  <si>
    <t>折算后金额</t>
  </si>
  <si>
    <t>&lt;6个月</t>
  </si>
  <si>
    <t>6-12个月</t>
  </si>
  <si>
    <t>≥1年</t>
  </si>
  <si>
    <t>合计</t>
  </si>
  <si>
    <r>
      <rPr>
        <b/>
        <sz val="10"/>
        <rFont val="細明體"/>
        <charset val="134"/>
      </rPr>
      <t>Ⅰ</t>
    </r>
    <r>
      <rPr>
        <b/>
        <sz val="10"/>
        <rFont val="Times New Roman"/>
        <charset val="0"/>
      </rPr>
      <t xml:space="preserve">. </t>
    </r>
    <r>
      <rPr>
        <b/>
        <sz val="10"/>
        <rFont val="細明體"/>
        <charset val="134"/>
      </rPr>
      <t>可用的</t>
    </r>
    <r>
      <rPr>
        <b/>
        <sz val="10"/>
        <rFont val="宋体"/>
        <charset val="134"/>
      </rPr>
      <t>稳</t>
    </r>
    <r>
      <rPr>
        <b/>
        <sz val="10"/>
        <rFont val="細明體"/>
        <charset val="134"/>
      </rPr>
      <t>定</t>
    </r>
    <r>
      <rPr>
        <b/>
        <sz val="10"/>
        <rFont val="宋体"/>
        <charset val="134"/>
      </rPr>
      <t>资</t>
    </r>
    <r>
      <rPr>
        <b/>
        <sz val="10"/>
        <rFont val="細明體"/>
        <charset val="134"/>
      </rPr>
      <t>金</t>
    </r>
  </si>
  <si>
    <r>
      <rPr>
        <sz val="10"/>
        <rFont val="Times New Roman"/>
        <charset val="0"/>
      </rPr>
      <t xml:space="preserve">       1.</t>
    </r>
    <r>
      <rPr>
        <sz val="10"/>
        <rFont val="宋体"/>
        <charset val="134"/>
      </rPr>
      <t>一级和二级资本（监管扣除前，剩余期限不小于</t>
    </r>
    <r>
      <rPr>
        <sz val="10"/>
        <rFont val="Times New Roman"/>
        <charset val="0"/>
      </rPr>
      <t>1</t>
    </r>
    <r>
      <rPr>
        <sz val="10"/>
        <rFont val="宋体"/>
        <charset val="134"/>
      </rPr>
      <t>年）</t>
    </r>
  </si>
  <si>
    <r>
      <rPr>
        <sz val="10"/>
        <rFont val="Times New Roman"/>
        <charset val="0"/>
      </rPr>
      <t xml:space="preserve">       2.</t>
    </r>
    <r>
      <rPr>
        <sz val="10"/>
        <rFont val="宋体"/>
        <charset val="134"/>
      </rPr>
      <t>不合格资本工具（剩余期限不小于</t>
    </r>
    <r>
      <rPr>
        <sz val="10"/>
        <rFont val="Times New Roman"/>
        <charset val="0"/>
      </rPr>
      <t>1</t>
    </r>
    <r>
      <rPr>
        <sz val="10"/>
        <rFont val="宋体"/>
        <charset val="134"/>
      </rPr>
      <t>年）</t>
    </r>
  </si>
  <si>
    <r>
      <rPr>
        <sz val="10"/>
        <rFont val="Times New Roman"/>
        <charset val="0"/>
      </rPr>
      <t xml:space="preserve">       3.</t>
    </r>
    <r>
      <rPr>
        <sz val="10"/>
        <rFont val="宋体"/>
        <charset val="134"/>
      </rPr>
      <t>来自零售和小企业客户的融资</t>
    </r>
  </si>
  <si>
    <r>
      <rPr>
        <sz val="10"/>
        <rFont val="Times New Roman"/>
        <charset val="0"/>
      </rPr>
      <t xml:space="preserve">              3.1 </t>
    </r>
    <r>
      <rPr>
        <sz val="10"/>
        <rFont val="宋体"/>
        <charset val="134"/>
      </rPr>
      <t>稳定存款</t>
    </r>
  </si>
  <si>
    <r>
      <rPr>
        <sz val="10"/>
        <rFont val="Times New Roman"/>
        <charset val="0"/>
      </rPr>
      <t xml:space="preserve">              3.2 </t>
    </r>
    <r>
      <rPr>
        <sz val="10"/>
        <rFont val="宋体"/>
        <charset val="134"/>
      </rPr>
      <t>欠稳定存款</t>
    </r>
  </si>
  <si>
    <r>
      <rPr>
        <sz val="10"/>
        <rFont val="Times New Roman"/>
        <charset val="0"/>
      </rPr>
      <t xml:space="preserve">              3.3</t>
    </r>
    <r>
      <rPr>
        <sz val="10"/>
        <rFont val="宋体"/>
        <charset val="134"/>
      </rPr>
      <t>担保融资</t>
    </r>
  </si>
  <si>
    <r>
      <rPr>
        <sz val="10"/>
        <color rgb="FFFF0000"/>
        <rFont val="Times New Roman"/>
        <charset val="0"/>
      </rPr>
      <t xml:space="preserve">       4.</t>
    </r>
    <r>
      <rPr>
        <sz val="10"/>
        <color indexed="10"/>
        <rFont val="宋体"/>
        <charset val="134"/>
      </rPr>
      <t>来自大中型企业、主权、公共部门实体、多边和政策性金融机构的融资</t>
    </r>
  </si>
  <si>
    <r>
      <rPr>
        <sz val="10"/>
        <rFont val="Times New Roman"/>
        <charset val="0"/>
      </rPr>
      <t xml:space="preserve">             4.1</t>
    </r>
    <r>
      <rPr>
        <sz val="10"/>
        <rFont val="宋体"/>
        <charset val="134"/>
      </rPr>
      <t>业务关系存款</t>
    </r>
  </si>
  <si>
    <r>
      <rPr>
        <sz val="10"/>
        <rFont val="Times New Roman"/>
        <charset val="0"/>
      </rPr>
      <t xml:space="preserve">             4.2</t>
    </r>
    <r>
      <rPr>
        <sz val="10"/>
        <rFont val="宋体"/>
        <charset val="134"/>
      </rPr>
      <t>非业务关系存款及其他无担保借款</t>
    </r>
  </si>
  <si>
    <r>
      <rPr>
        <sz val="10"/>
        <rFont val="Times New Roman"/>
        <charset val="0"/>
      </rPr>
      <t xml:space="preserve">             4.3</t>
    </r>
    <r>
      <rPr>
        <sz val="10"/>
        <rFont val="宋体"/>
        <charset val="134"/>
      </rPr>
      <t>担保融资</t>
    </r>
  </si>
  <si>
    <r>
      <rPr>
        <sz val="10"/>
        <rFont val="Times New Roman"/>
        <charset val="0"/>
      </rPr>
      <t xml:space="preserve">       5.</t>
    </r>
    <r>
      <rPr>
        <sz val="10"/>
        <rFont val="宋体"/>
        <charset val="134"/>
      </rPr>
      <t>来自央行的融资</t>
    </r>
  </si>
  <si>
    <r>
      <rPr>
        <sz val="10"/>
        <rFont val="Times New Roman"/>
        <charset val="0"/>
      </rPr>
      <t xml:space="preserve">             5.1</t>
    </r>
    <r>
      <rPr>
        <sz val="10"/>
        <rFont val="宋体"/>
        <charset val="134"/>
      </rPr>
      <t>业务关系存款</t>
    </r>
  </si>
  <si>
    <r>
      <rPr>
        <sz val="10"/>
        <rFont val="Times New Roman"/>
        <charset val="0"/>
      </rPr>
      <t xml:space="preserve">             5.2</t>
    </r>
    <r>
      <rPr>
        <sz val="10"/>
        <rFont val="宋体"/>
        <charset val="134"/>
      </rPr>
      <t>非业务关系存款及其他无担保借款</t>
    </r>
  </si>
  <si>
    <r>
      <rPr>
        <sz val="10"/>
        <rFont val="Times New Roman"/>
        <charset val="0"/>
      </rPr>
      <t xml:space="preserve">             5.3</t>
    </r>
    <r>
      <rPr>
        <sz val="10"/>
        <rFont val="宋体"/>
        <charset val="134"/>
      </rPr>
      <t>担保融资</t>
    </r>
  </si>
  <si>
    <r>
      <rPr>
        <sz val="10"/>
        <rFont val="Times New Roman"/>
        <charset val="0"/>
      </rPr>
      <t xml:space="preserve">       6.</t>
    </r>
    <r>
      <rPr>
        <sz val="10"/>
        <rFont val="宋体"/>
        <charset val="134"/>
      </rPr>
      <t>来自金融机构的融资</t>
    </r>
  </si>
  <si>
    <r>
      <rPr>
        <sz val="10"/>
        <rFont val="Times New Roman"/>
        <charset val="0"/>
      </rPr>
      <t xml:space="preserve">             6.1 </t>
    </r>
    <r>
      <rPr>
        <sz val="10"/>
        <rFont val="宋体"/>
        <charset val="134"/>
      </rPr>
      <t>业务关系存款</t>
    </r>
  </si>
  <si>
    <t>|陆轶凡：外币代理清算业务产生的活期存款且该存款产生的业务背景符合填报说明中有业务关系定义按剩余期限小于6个月</t>
  </si>
  <si>
    <r>
      <rPr>
        <sz val="10"/>
        <rFont val="Times New Roman"/>
        <charset val="0"/>
      </rPr>
      <t xml:space="preserve">             6.2</t>
    </r>
    <r>
      <rPr>
        <sz val="10"/>
        <rFont val="宋体"/>
        <charset val="134"/>
      </rPr>
      <t>非业务关系存款及其他无担保借款</t>
    </r>
  </si>
  <si>
    <r>
      <rPr>
        <sz val="10"/>
        <rFont val="Times New Roman"/>
        <charset val="0"/>
      </rPr>
      <t>|</t>
    </r>
    <r>
      <rPr>
        <sz val="10"/>
        <rFont val="宋体"/>
        <charset val="0"/>
      </rPr>
      <t>陆轶凡：外币含自贸区人民币同业拆入和同业存放业务背景不符合填报说明中有业务关系定义按剩余期限小于6个月</t>
    </r>
    <r>
      <rPr>
        <sz val="10"/>
        <rFont val="Times New Roman"/>
        <charset val="0"/>
      </rPr>
      <t>+</t>
    </r>
    <r>
      <rPr>
        <sz val="10"/>
        <rFont val="宋体"/>
        <charset val="0"/>
      </rPr>
      <t>雷亮：海外代付未到期业务按剩余期限小于</t>
    </r>
    <r>
      <rPr>
        <sz val="10"/>
        <rFont val="Times New Roman"/>
        <charset val="0"/>
      </rPr>
      <t>6</t>
    </r>
    <r>
      <rPr>
        <sz val="10"/>
        <rFont val="宋体"/>
        <charset val="0"/>
      </rPr>
      <t>个月</t>
    </r>
  </si>
  <si>
    <r>
      <rPr>
        <sz val="10"/>
        <rFont val="Times New Roman"/>
        <charset val="0"/>
      </rPr>
      <t>|</t>
    </r>
    <r>
      <rPr>
        <sz val="10"/>
        <rFont val="宋体"/>
        <charset val="0"/>
      </rPr>
      <t>陆轶凡：外币含自贸区人民币同业拆入和同业存放业务背景不符合填报说明中有业务关系定义按剩余期限6至12个月</t>
    </r>
    <r>
      <rPr>
        <sz val="10"/>
        <rFont val="Times New Roman"/>
        <charset val="0"/>
      </rPr>
      <t>+</t>
    </r>
    <r>
      <rPr>
        <sz val="10"/>
        <rFont val="宋体"/>
        <charset val="0"/>
      </rPr>
      <t>雷亮：海外代付未到期业务按剩余期限</t>
    </r>
    <r>
      <rPr>
        <sz val="10"/>
        <rFont val="Times New Roman"/>
        <charset val="0"/>
      </rPr>
      <t>6</t>
    </r>
    <r>
      <rPr>
        <sz val="10"/>
        <rFont val="宋体"/>
        <charset val="0"/>
      </rPr>
      <t>至</t>
    </r>
    <r>
      <rPr>
        <sz val="10"/>
        <rFont val="Times New Roman"/>
        <charset val="0"/>
      </rPr>
      <t>12</t>
    </r>
    <r>
      <rPr>
        <sz val="10"/>
        <rFont val="宋体"/>
        <charset val="0"/>
      </rPr>
      <t>个月</t>
    </r>
  </si>
  <si>
    <r>
      <rPr>
        <sz val="10"/>
        <rFont val="Times New Roman"/>
        <charset val="0"/>
      </rPr>
      <t>|</t>
    </r>
    <r>
      <rPr>
        <sz val="10"/>
        <rFont val="宋体"/>
        <charset val="0"/>
      </rPr>
      <t>陆轶凡：外币含自贸区人民币同业拆入和同业存放业务背景不符合填报说明中有业务关系定义按剩余期限大于等于</t>
    </r>
    <r>
      <rPr>
        <sz val="10"/>
        <rFont val="Times New Roman"/>
        <charset val="0"/>
      </rPr>
      <t>1</t>
    </r>
    <r>
      <rPr>
        <sz val="10"/>
        <rFont val="宋体"/>
        <charset val="0"/>
      </rPr>
      <t>年</t>
    </r>
    <r>
      <rPr>
        <sz val="10"/>
        <rFont val="Times New Roman"/>
        <charset val="0"/>
      </rPr>
      <t>+</t>
    </r>
    <r>
      <rPr>
        <sz val="10"/>
        <rFont val="宋体"/>
        <charset val="0"/>
      </rPr>
      <t>雷亮：海外代付未到期业务按剩余期限大于等于</t>
    </r>
    <r>
      <rPr>
        <sz val="10"/>
        <rFont val="Times New Roman"/>
        <charset val="0"/>
      </rPr>
      <t>1</t>
    </r>
    <r>
      <rPr>
        <sz val="10"/>
        <rFont val="宋体"/>
        <charset val="0"/>
      </rPr>
      <t>年</t>
    </r>
  </si>
  <si>
    <r>
      <rPr>
        <sz val="10"/>
        <rFont val="Times New Roman"/>
        <charset val="0"/>
      </rPr>
      <t xml:space="preserve">             6.3</t>
    </r>
    <r>
      <rPr>
        <sz val="10"/>
        <rFont val="宋体"/>
        <charset val="134"/>
      </rPr>
      <t>担保融资</t>
    </r>
  </si>
  <si>
    <r>
      <rPr>
        <sz val="10"/>
        <rFont val="Times New Roman"/>
        <charset val="0"/>
      </rPr>
      <t xml:space="preserve">       7.</t>
    </r>
    <r>
      <rPr>
        <sz val="10"/>
        <rFont val="宋体"/>
        <charset val="134"/>
      </rPr>
      <t>净稳定资金比例衍生产品负债</t>
    </r>
  </si>
  <si>
    <r>
      <rPr>
        <sz val="10"/>
        <rFont val="Times New Roman"/>
        <charset val="0"/>
      </rPr>
      <t xml:space="preserve">             7.1</t>
    </r>
    <r>
      <rPr>
        <sz val="10"/>
        <rFont val="宋体"/>
        <charset val="134"/>
      </rPr>
      <t>衍生产品负债</t>
    </r>
  </si>
  <si>
    <r>
      <rPr>
        <sz val="10"/>
        <rFont val="Times New Roman"/>
        <charset val="0"/>
      </rPr>
      <t>|</t>
    </r>
    <r>
      <rPr>
        <sz val="10"/>
        <rFont val="宋体"/>
        <charset val="0"/>
      </rPr>
      <t>陆轶凡：衍生品负债</t>
    </r>
  </si>
  <si>
    <r>
      <rPr>
        <sz val="10"/>
        <rFont val="Times New Roman"/>
        <charset val="0"/>
      </rPr>
      <t xml:space="preserve">             7.2</t>
    </r>
    <r>
      <rPr>
        <sz val="10"/>
        <rFont val="宋体"/>
        <charset val="134"/>
      </rPr>
      <t>提供的变动保证金</t>
    </r>
  </si>
  <si>
    <r>
      <rPr>
        <sz val="10"/>
        <rFont val="Times New Roman"/>
        <charset val="0"/>
      </rPr>
      <t xml:space="preserve">       8.</t>
    </r>
    <r>
      <rPr>
        <sz val="10"/>
        <rFont val="宋体"/>
        <charset val="134"/>
      </rPr>
      <t>交易日应付款</t>
    </r>
  </si>
  <si>
    <r>
      <rPr>
        <sz val="10"/>
        <rFont val="Times New Roman"/>
        <charset val="0"/>
      </rPr>
      <t xml:space="preserve">       9.</t>
    </r>
    <r>
      <rPr>
        <sz val="10"/>
        <rFont val="宋体"/>
        <charset val="134"/>
      </rPr>
      <t>相互依存的负债</t>
    </r>
  </si>
  <si>
    <r>
      <rPr>
        <sz val="10"/>
        <rFont val="Times New Roman"/>
        <charset val="0"/>
      </rPr>
      <t xml:space="preserve">       10.</t>
    </r>
    <r>
      <rPr>
        <sz val="10"/>
        <rFont val="宋体"/>
        <charset val="134"/>
      </rPr>
      <t>以上未包括的所有其它负债和权益</t>
    </r>
  </si>
  <si>
    <r>
      <rPr>
        <b/>
        <sz val="10"/>
        <rFont val="宋体"/>
        <charset val="134"/>
      </rPr>
      <t>Ⅱ</t>
    </r>
    <r>
      <rPr>
        <b/>
        <sz val="10"/>
        <rFont val="Times New Roman"/>
        <charset val="0"/>
      </rPr>
      <t xml:space="preserve">. </t>
    </r>
    <r>
      <rPr>
        <b/>
        <sz val="10"/>
        <rFont val="宋体"/>
        <charset val="134"/>
      </rPr>
      <t>所需的稳定资金</t>
    </r>
  </si>
  <si>
    <r>
      <rPr>
        <sz val="10"/>
        <rFont val="Times New Roman"/>
        <charset val="0"/>
      </rPr>
      <t xml:space="preserve">       1. </t>
    </r>
    <r>
      <rPr>
        <sz val="10"/>
        <rFont val="宋体"/>
        <charset val="134"/>
      </rPr>
      <t>现金</t>
    </r>
  </si>
  <si>
    <r>
      <rPr>
        <sz val="10"/>
        <rFont val="Times New Roman"/>
        <charset val="0"/>
      </rPr>
      <t xml:space="preserve">       2.</t>
    </r>
    <r>
      <rPr>
        <sz val="10"/>
        <rFont val="宋体"/>
        <charset val="134"/>
      </rPr>
      <t>存款准备金</t>
    </r>
  </si>
  <si>
    <r>
      <rPr>
        <sz val="10"/>
        <rFont val="Times New Roman"/>
        <charset val="0"/>
      </rPr>
      <t xml:space="preserve">       3. </t>
    </r>
    <r>
      <rPr>
        <sz val="10"/>
        <rFont val="宋体"/>
        <charset val="134"/>
      </rPr>
      <t>对中央银行的债权</t>
    </r>
  </si>
  <si>
    <r>
      <rPr>
        <sz val="10"/>
        <rFont val="Times New Roman"/>
        <charset val="0"/>
      </rPr>
      <t xml:space="preserve">            3.1</t>
    </r>
    <r>
      <rPr>
        <sz val="10"/>
        <rFont val="宋体"/>
        <charset val="134"/>
      </rPr>
      <t>存在变现障碍（期限在</t>
    </r>
    <r>
      <rPr>
        <sz val="10"/>
        <rFont val="Times New Roman"/>
        <charset val="0"/>
      </rPr>
      <t>1</t>
    </r>
    <r>
      <rPr>
        <sz val="10"/>
        <rFont val="宋体"/>
        <charset val="134"/>
      </rPr>
      <t>年以上）</t>
    </r>
  </si>
  <si>
    <r>
      <rPr>
        <sz val="10"/>
        <color rgb="FFFF0000"/>
        <rFont val="Times New Roman"/>
        <charset val="0"/>
      </rPr>
      <t xml:space="preserve">                  3.1.1</t>
    </r>
    <r>
      <rPr>
        <sz val="10"/>
        <color indexed="10"/>
        <rFont val="宋体"/>
        <charset val="134"/>
      </rPr>
      <t>风险权重不高于</t>
    </r>
    <r>
      <rPr>
        <sz val="10"/>
        <color rgb="FFFF0000"/>
        <rFont val="Times New Roman"/>
        <charset val="0"/>
      </rPr>
      <t>35%</t>
    </r>
  </si>
  <si>
    <r>
      <rPr>
        <sz val="10"/>
        <color rgb="FFFF0000"/>
        <rFont val="Times New Roman"/>
        <charset val="0"/>
      </rPr>
      <t xml:space="preserve">                  3.1.2</t>
    </r>
    <r>
      <rPr>
        <sz val="10"/>
        <color indexed="10"/>
        <rFont val="宋体"/>
        <charset val="134"/>
      </rPr>
      <t>风险权重高于</t>
    </r>
    <r>
      <rPr>
        <sz val="10"/>
        <color rgb="FFFF0000"/>
        <rFont val="Times New Roman"/>
        <charset val="0"/>
      </rPr>
      <t>35%</t>
    </r>
  </si>
  <si>
    <r>
      <rPr>
        <sz val="10"/>
        <rFont val="Times New Roman"/>
        <charset val="0"/>
      </rPr>
      <t xml:space="preserve">            3.2</t>
    </r>
    <r>
      <rPr>
        <sz val="10"/>
        <rFont val="宋体"/>
        <charset val="134"/>
      </rPr>
      <t>存在变现障碍（期限在</t>
    </r>
    <r>
      <rPr>
        <sz val="10"/>
        <rFont val="Times New Roman"/>
        <charset val="0"/>
      </rPr>
      <t>6-12</t>
    </r>
    <r>
      <rPr>
        <sz val="10"/>
        <rFont val="宋体"/>
        <charset val="134"/>
      </rPr>
      <t>个月）</t>
    </r>
  </si>
  <si>
    <r>
      <rPr>
        <sz val="10"/>
        <rFont val="Times New Roman"/>
        <charset val="0"/>
      </rPr>
      <t xml:space="preserve">                  3.2.1</t>
    </r>
    <r>
      <rPr>
        <sz val="10"/>
        <rFont val="宋体"/>
        <charset val="134"/>
      </rPr>
      <t>风险权重不高于</t>
    </r>
    <r>
      <rPr>
        <sz val="10"/>
        <rFont val="Times New Roman"/>
        <charset val="0"/>
      </rPr>
      <t>35%</t>
    </r>
  </si>
  <si>
    <r>
      <rPr>
        <sz val="10"/>
        <rFont val="Times New Roman"/>
        <charset val="0"/>
      </rPr>
      <t xml:space="preserve">                  3.2.2</t>
    </r>
    <r>
      <rPr>
        <sz val="10"/>
        <rFont val="宋体"/>
        <charset val="134"/>
      </rPr>
      <t>风险权重高于</t>
    </r>
    <r>
      <rPr>
        <sz val="10"/>
        <rFont val="Times New Roman"/>
        <charset val="0"/>
      </rPr>
      <t>35%</t>
    </r>
  </si>
  <si>
    <r>
      <rPr>
        <sz val="10"/>
        <rFont val="Times New Roman"/>
        <charset val="0"/>
      </rPr>
      <t xml:space="preserve">            3.3</t>
    </r>
    <r>
      <rPr>
        <sz val="10"/>
        <rFont val="宋体"/>
        <charset val="134"/>
      </rPr>
      <t>其他</t>
    </r>
  </si>
  <si>
    <r>
      <rPr>
        <sz val="10"/>
        <rFont val="Times New Roman"/>
        <charset val="0"/>
      </rPr>
      <t xml:space="preserve">                  3.3.1</t>
    </r>
    <r>
      <rPr>
        <sz val="10"/>
        <rFont val="宋体"/>
        <charset val="134"/>
      </rPr>
      <t>风险权重不高于</t>
    </r>
    <r>
      <rPr>
        <sz val="10"/>
        <rFont val="Times New Roman"/>
        <charset val="0"/>
      </rPr>
      <t>35%</t>
    </r>
  </si>
  <si>
    <r>
      <rPr>
        <sz val="10"/>
        <rFont val="Times New Roman"/>
        <charset val="0"/>
      </rPr>
      <t xml:space="preserve">                  3.3.2</t>
    </r>
    <r>
      <rPr>
        <sz val="10"/>
        <rFont val="宋体"/>
        <charset val="134"/>
      </rPr>
      <t>风险权重高于</t>
    </r>
    <r>
      <rPr>
        <sz val="10"/>
        <rFont val="Times New Roman"/>
        <charset val="0"/>
      </rPr>
      <t>35%</t>
    </r>
  </si>
  <si>
    <r>
      <rPr>
        <sz val="10"/>
        <rFont val="Times New Roman"/>
        <charset val="0"/>
      </rPr>
      <t xml:space="preserve">       4.</t>
    </r>
    <r>
      <rPr>
        <sz val="10"/>
        <rFont val="宋体"/>
        <charset val="134"/>
      </rPr>
      <t>住房抵押贷款</t>
    </r>
  </si>
  <si>
    <r>
      <rPr>
        <sz val="10"/>
        <rFont val="Times New Roman"/>
        <charset val="0"/>
      </rPr>
      <t xml:space="preserve">            4.1</t>
    </r>
    <r>
      <rPr>
        <sz val="10"/>
        <rFont val="宋体"/>
        <charset val="134"/>
      </rPr>
      <t>存在变现障碍（期限在</t>
    </r>
    <r>
      <rPr>
        <sz val="10"/>
        <rFont val="Times New Roman"/>
        <charset val="0"/>
      </rPr>
      <t>1</t>
    </r>
    <r>
      <rPr>
        <sz val="10"/>
        <rFont val="宋体"/>
        <charset val="134"/>
      </rPr>
      <t>年以上）</t>
    </r>
  </si>
  <si>
    <r>
      <rPr>
        <sz val="10"/>
        <rFont val="Times New Roman"/>
        <charset val="0"/>
      </rPr>
      <t xml:space="preserve">                  4.1.1</t>
    </r>
    <r>
      <rPr>
        <sz val="10"/>
        <rFont val="宋体"/>
        <charset val="134"/>
      </rPr>
      <t>风险权重不高于</t>
    </r>
    <r>
      <rPr>
        <sz val="10"/>
        <rFont val="Times New Roman"/>
        <charset val="0"/>
      </rPr>
      <t>35%</t>
    </r>
  </si>
  <si>
    <r>
      <rPr>
        <sz val="10"/>
        <rFont val="Times New Roman"/>
        <charset val="0"/>
      </rPr>
      <t xml:space="preserve">                  4.1.2</t>
    </r>
    <r>
      <rPr>
        <sz val="10"/>
        <rFont val="宋体"/>
        <charset val="134"/>
      </rPr>
      <t>风险权重高于</t>
    </r>
    <r>
      <rPr>
        <sz val="10"/>
        <rFont val="Times New Roman"/>
        <charset val="0"/>
      </rPr>
      <t>35%</t>
    </r>
  </si>
  <si>
    <r>
      <rPr>
        <sz val="10"/>
        <rFont val="Times New Roman"/>
        <charset val="0"/>
      </rPr>
      <t xml:space="preserve">            4.2</t>
    </r>
    <r>
      <rPr>
        <sz val="10"/>
        <rFont val="宋体"/>
        <charset val="134"/>
      </rPr>
      <t>其他</t>
    </r>
  </si>
  <si>
    <r>
      <rPr>
        <sz val="10"/>
        <rFont val="Times New Roman"/>
        <charset val="0"/>
      </rPr>
      <t xml:space="preserve">                  4.2.1</t>
    </r>
    <r>
      <rPr>
        <sz val="10"/>
        <rFont val="宋体"/>
        <charset val="134"/>
      </rPr>
      <t>风险权重不高于</t>
    </r>
    <r>
      <rPr>
        <sz val="10"/>
        <rFont val="Times New Roman"/>
        <charset val="0"/>
      </rPr>
      <t>35%</t>
    </r>
  </si>
  <si>
    <r>
      <rPr>
        <sz val="10"/>
        <rFont val="Times New Roman"/>
        <charset val="0"/>
      </rPr>
      <t xml:space="preserve">                  4.2.2</t>
    </r>
    <r>
      <rPr>
        <sz val="10"/>
        <rFont val="宋体"/>
        <charset val="134"/>
      </rPr>
      <t>风险权重高于</t>
    </r>
    <r>
      <rPr>
        <sz val="10"/>
        <rFont val="Times New Roman"/>
        <charset val="0"/>
      </rPr>
      <t>35%</t>
    </r>
  </si>
  <si>
    <r>
      <rPr>
        <sz val="10"/>
        <rFont val="Times New Roman"/>
        <charset val="0"/>
      </rPr>
      <t xml:space="preserve">        5.</t>
    </r>
    <r>
      <rPr>
        <sz val="10"/>
        <rFont val="宋体"/>
        <charset val="134"/>
      </rPr>
      <t>向个人、非金融机构、主权、公共部门实体和政策性金融机构等发放的贷款（不含住房抵押贷款）</t>
    </r>
  </si>
  <si>
    <r>
      <rPr>
        <sz val="10"/>
        <rFont val="Times New Roman"/>
        <charset val="0"/>
      </rPr>
      <t xml:space="preserve">            5.1</t>
    </r>
    <r>
      <rPr>
        <sz val="10"/>
        <rFont val="宋体"/>
        <charset val="134"/>
      </rPr>
      <t>存在变现障碍（期限在</t>
    </r>
    <r>
      <rPr>
        <sz val="10"/>
        <rFont val="Times New Roman"/>
        <charset val="0"/>
      </rPr>
      <t>1</t>
    </r>
    <r>
      <rPr>
        <sz val="10"/>
        <rFont val="宋体"/>
        <charset val="134"/>
      </rPr>
      <t>年以上）</t>
    </r>
  </si>
  <si>
    <r>
      <rPr>
        <sz val="10"/>
        <color rgb="FFFF0000"/>
        <rFont val="Times New Roman"/>
        <charset val="0"/>
      </rPr>
      <t xml:space="preserve">                  5.1.1</t>
    </r>
    <r>
      <rPr>
        <sz val="10"/>
        <color indexed="10"/>
        <rFont val="宋体"/>
        <charset val="134"/>
      </rPr>
      <t>风险权重不高于</t>
    </r>
    <r>
      <rPr>
        <sz val="10"/>
        <color rgb="FFFF0000"/>
        <rFont val="Times New Roman"/>
        <charset val="0"/>
      </rPr>
      <t>35%</t>
    </r>
  </si>
  <si>
    <r>
      <rPr>
        <sz val="10"/>
        <color rgb="FFFF0000"/>
        <rFont val="Times New Roman"/>
        <charset val="0"/>
      </rPr>
      <t xml:space="preserve">                  5.1.2</t>
    </r>
    <r>
      <rPr>
        <sz val="10"/>
        <color indexed="10"/>
        <rFont val="宋体"/>
        <charset val="134"/>
      </rPr>
      <t>风险权重高于</t>
    </r>
    <r>
      <rPr>
        <sz val="10"/>
        <color rgb="FFFF0000"/>
        <rFont val="Times New Roman"/>
        <charset val="0"/>
      </rPr>
      <t>35%</t>
    </r>
  </si>
  <si>
    <r>
      <rPr>
        <sz val="10"/>
        <rFont val="Times New Roman"/>
        <charset val="0"/>
      </rPr>
      <t xml:space="preserve">            5.2</t>
    </r>
    <r>
      <rPr>
        <sz val="10"/>
        <rFont val="宋体"/>
        <charset val="134"/>
      </rPr>
      <t>其他</t>
    </r>
  </si>
  <si>
    <r>
      <rPr>
        <sz val="10"/>
        <rFont val="Times New Roman"/>
        <charset val="0"/>
      </rPr>
      <t xml:space="preserve">                  5.2.1</t>
    </r>
    <r>
      <rPr>
        <sz val="10"/>
        <rFont val="宋体"/>
        <charset val="134"/>
      </rPr>
      <t>风险权重不高于</t>
    </r>
    <r>
      <rPr>
        <sz val="10"/>
        <rFont val="Times New Roman"/>
        <charset val="0"/>
      </rPr>
      <t>35%</t>
    </r>
  </si>
  <si>
    <r>
      <rPr>
        <sz val="10"/>
        <rFont val="Times New Roman"/>
        <charset val="0"/>
      </rPr>
      <t xml:space="preserve">                  5.2.2</t>
    </r>
    <r>
      <rPr>
        <sz val="10"/>
        <rFont val="宋体"/>
        <charset val="134"/>
      </rPr>
      <t>风险权重高于</t>
    </r>
    <r>
      <rPr>
        <sz val="10"/>
        <rFont val="Times New Roman"/>
        <charset val="0"/>
      </rPr>
      <t>35%</t>
    </r>
  </si>
  <si>
    <r>
      <rPr>
        <sz val="10"/>
        <rFont val="Times New Roman"/>
        <charset val="0"/>
      </rPr>
      <t xml:space="preserve">         6. </t>
    </r>
    <r>
      <rPr>
        <sz val="10"/>
        <rFont val="宋体"/>
        <charset val="134"/>
      </rPr>
      <t>存放在金融机构的业务关系存款</t>
    </r>
  </si>
  <si>
    <r>
      <rPr>
        <sz val="10"/>
        <rFont val="Times New Roman"/>
        <charset val="0"/>
      </rPr>
      <t xml:space="preserve">             6.1</t>
    </r>
    <r>
      <rPr>
        <sz val="10"/>
        <rFont val="宋体"/>
        <charset val="134"/>
      </rPr>
      <t>存在变现障碍（期限在</t>
    </r>
    <r>
      <rPr>
        <sz val="10"/>
        <rFont val="Times New Roman"/>
        <charset val="0"/>
      </rPr>
      <t>1</t>
    </r>
    <r>
      <rPr>
        <sz val="10"/>
        <rFont val="宋体"/>
        <charset val="134"/>
      </rPr>
      <t>年以上）</t>
    </r>
  </si>
  <si>
    <r>
      <rPr>
        <sz val="10"/>
        <rFont val="Times New Roman"/>
        <charset val="0"/>
      </rPr>
      <t xml:space="preserve">             6.2</t>
    </r>
    <r>
      <rPr>
        <sz val="10"/>
        <rFont val="宋体"/>
        <charset val="134"/>
      </rPr>
      <t>其他</t>
    </r>
  </si>
  <si>
    <r>
      <rPr>
        <sz val="10"/>
        <rFont val="Times New Roman"/>
        <charset val="0"/>
      </rPr>
      <t xml:space="preserve">         7.  </t>
    </r>
    <r>
      <rPr>
        <sz val="10"/>
        <rFont val="宋体"/>
        <charset val="134"/>
      </rPr>
      <t>向金融机构发放的贷款</t>
    </r>
  </si>
  <si>
    <r>
      <rPr>
        <sz val="10"/>
        <rFont val="Times New Roman"/>
        <charset val="0"/>
      </rPr>
      <t xml:space="preserve">              7.1</t>
    </r>
    <r>
      <rPr>
        <sz val="10"/>
        <rFont val="宋体"/>
        <charset val="134"/>
      </rPr>
      <t>存在变现障碍（期限在</t>
    </r>
    <r>
      <rPr>
        <sz val="10"/>
        <rFont val="Times New Roman"/>
        <charset val="0"/>
      </rPr>
      <t>1</t>
    </r>
    <r>
      <rPr>
        <sz val="10"/>
        <rFont val="宋体"/>
        <charset val="134"/>
      </rPr>
      <t>年以上）</t>
    </r>
  </si>
  <si>
    <r>
      <rPr>
        <sz val="10"/>
        <color rgb="FFFF0000"/>
        <rFont val="Times New Roman"/>
        <charset val="0"/>
      </rPr>
      <t xml:space="preserve">                    7.1.1</t>
    </r>
    <r>
      <rPr>
        <sz val="10"/>
        <color indexed="10"/>
        <rFont val="宋体"/>
        <charset val="134"/>
      </rPr>
      <t>以一级资产作抵押且抵押物可用于再抵押</t>
    </r>
  </si>
  <si>
    <r>
      <rPr>
        <sz val="10"/>
        <color rgb="FFFF0000"/>
        <rFont val="Times New Roman"/>
        <charset val="0"/>
      </rPr>
      <t xml:space="preserve">                    7.1.2</t>
    </r>
    <r>
      <rPr>
        <sz val="10"/>
        <color indexed="10"/>
        <rFont val="宋体"/>
        <charset val="134"/>
      </rPr>
      <t>其他贷款</t>
    </r>
  </si>
  <si>
    <r>
      <rPr>
        <sz val="10"/>
        <rFont val="Times New Roman"/>
        <charset val="0"/>
      </rPr>
      <t xml:space="preserve">              7.2</t>
    </r>
    <r>
      <rPr>
        <sz val="10"/>
        <rFont val="宋体"/>
        <charset val="134"/>
      </rPr>
      <t>存在变现障碍（期限在</t>
    </r>
    <r>
      <rPr>
        <sz val="10"/>
        <rFont val="Times New Roman"/>
        <charset val="0"/>
      </rPr>
      <t>6-12</t>
    </r>
    <r>
      <rPr>
        <sz val="10"/>
        <rFont val="宋体"/>
        <charset val="134"/>
      </rPr>
      <t>个月）</t>
    </r>
  </si>
  <si>
    <r>
      <rPr>
        <sz val="10"/>
        <color rgb="FFFF0000"/>
        <rFont val="Times New Roman"/>
        <charset val="0"/>
      </rPr>
      <t xml:space="preserve">                    7.2.1</t>
    </r>
    <r>
      <rPr>
        <sz val="10"/>
        <color indexed="10"/>
        <rFont val="宋体"/>
        <charset val="134"/>
      </rPr>
      <t>以一级资产作抵押且抵押物可用于再抵押</t>
    </r>
  </si>
  <si>
    <r>
      <rPr>
        <sz val="10"/>
        <color rgb="FFFF0000"/>
        <rFont val="Times New Roman"/>
        <charset val="0"/>
      </rPr>
      <t xml:space="preserve">                    7.2.2</t>
    </r>
    <r>
      <rPr>
        <sz val="10"/>
        <color indexed="10"/>
        <rFont val="宋体"/>
        <charset val="134"/>
      </rPr>
      <t>其他贷款</t>
    </r>
  </si>
  <si>
    <r>
      <rPr>
        <sz val="10"/>
        <rFont val="Times New Roman"/>
        <charset val="0"/>
      </rPr>
      <t xml:space="preserve">              7.3</t>
    </r>
    <r>
      <rPr>
        <sz val="10"/>
        <rFont val="宋体"/>
        <charset val="134"/>
      </rPr>
      <t>其他</t>
    </r>
  </si>
  <si>
    <r>
      <rPr>
        <sz val="10"/>
        <rFont val="Times New Roman"/>
        <charset val="0"/>
      </rPr>
      <t xml:space="preserve">                    7.3.1</t>
    </r>
    <r>
      <rPr>
        <sz val="10"/>
        <rFont val="宋体"/>
        <charset val="134"/>
      </rPr>
      <t>以一级资产作抵押且抵押物可用于再抵押</t>
    </r>
  </si>
  <si>
    <r>
      <rPr>
        <sz val="10"/>
        <rFont val="Times New Roman"/>
        <charset val="0"/>
      </rPr>
      <t xml:space="preserve">                    7.3.2</t>
    </r>
    <r>
      <rPr>
        <sz val="10"/>
        <rFont val="宋体"/>
        <charset val="134"/>
      </rPr>
      <t>其他贷款</t>
    </r>
  </si>
  <si>
    <t>|陆轶凡：外币含自贸区人民币同业拆出和定期存放同业按剩余期限小于6个月+雷亮：受托代付未到期业务按剩余期限小于6个月+黄海平：境外同业借出款项银团贷款按剩余期限小于6个月+施瑜：同业福费廷按剩余期限小于6个月</t>
  </si>
  <si>
    <t>|陆轶凡：外币含自贸区人民币同业拆出和定期存放同业按剩余期限6至12个月+雷亮：受托代付未到期业务按剩余期限6至12个月+黄海平：境外同业借出款项银团贷款按剩余期限6至12个月+施瑜：同业福费廷按剩余期限6至12个月</t>
  </si>
  <si>
    <t>|陆轶凡：外币含自贸区人民币同业拆出和定期存放同业按剩余期限大于等于1年+雷亮：受托代付未到期业务按剩余期限大于等于1年+黄海平：境外同业借出款项银团贷款按剩余期限大于等于1年+施瑜：同业福费廷按剩余期限大于等于1年</t>
  </si>
  <si>
    <r>
      <t xml:space="preserve">          8. </t>
    </r>
    <r>
      <rPr>
        <sz val="10"/>
        <rFont val="宋体"/>
        <charset val="0"/>
      </rPr>
      <t>符合合格优质流动性资产定义的证券（未纳入以上项目）</t>
    </r>
  </si>
  <si>
    <r>
      <rPr>
        <sz val="10"/>
        <rFont val="Times New Roman"/>
        <charset val="0"/>
      </rPr>
      <t xml:space="preserve">              8.1</t>
    </r>
    <r>
      <rPr>
        <sz val="10"/>
        <rFont val="宋体"/>
        <charset val="134"/>
      </rPr>
      <t>存在变现障碍（期限在</t>
    </r>
    <r>
      <rPr>
        <sz val="10"/>
        <rFont val="Times New Roman"/>
        <charset val="0"/>
      </rPr>
      <t>1</t>
    </r>
    <r>
      <rPr>
        <sz val="10"/>
        <rFont val="宋体"/>
        <charset val="134"/>
      </rPr>
      <t>年以上）</t>
    </r>
  </si>
  <si>
    <r>
      <rPr>
        <sz val="10"/>
        <rFont val="Times New Roman"/>
        <charset val="0"/>
      </rPr>
      <t xml:space="preserve">              8.2</t>
    </r>
    <r>
      <rPr>
        <sz val="10"/>
        <rFont val="宋体"/>
        <charset val="134"/>
      </rPr>
      <t>存在变现障碍（期限在</t>
    </r>
    <r>
      <rPr>
        <sz val="10"/>
        <rFont val="Times New Roman"/>
        <charset val="0"/>
      </rPr>
      <t>6-12</t>
    </r>
    <r>
      <rPr>
        <sz val="10"/>
        <rFont val="宋体"/>
        <charset val="134"/>
      </rPr>
      <t>个月）</t>
    </r>
  </si>
  <si>
    <r>
      <rPr>
        <sz val="10"/>
        <rFont val="Times New Roman"/>
        <charset val="0"/>
      </rPr>
      <t xml:space="preserve">              8.3</t>
    </r>
    <r>
      <rPr>
        <sz val="10"/>
        <rFont val="宋体"/>
        <charset val="134"/>
      </rPr>
      <t>其他</t>
    </r>
  </si>
  <si>
    <r>
      <rPr>
        <sz val="10"/>
        <rFont val="Times New Roman"/>
        <charset val="0"/>
      </rPr>
      <t xml:space="preserve">                    8.3.1 </t>
    </r>
    <r>
      <rPr>
        <sz val="10"/>
        <rFont val="宋体"/>
        <charset val="134"/>
      </rPr>
      <t>一级资产（未纳入以上项目）</t>
    </r>
  </si>
  <si>
    <r>
      <t>|</t>
    </r>
    <r>
      <rPr>
        <sz val="10"/>
        <rFont val="宋体"/>
        <charset val="0"/>
      </rPr>
      <t>宋逸飞：符合合格优质流动性资产定义的证券一级资产按剩余期限小于</t>
    </r>
    <r>
      <rPr>
        <sz val="10"/>
        <rFont val="Times New Roman"/>
        <charset val="0"/>
      </rPr>
      <t>6</t>
    </r>
    <r>
      <rPr>
        <sz val="10"/>
        <rFont val="宋体"/>
        <charset val="0"/>
      </rPr>
      <t>个月</t>
    </r>
  </si>
  <si>
    <r>
      <t>|</t>
    </r>
    <r>
      <rPr>
        <sz val="10"/>
        <rFont val="宋体"/>
        <charset val="0"/>
      </rPr>
      <t>宋逸飞：符合合格优质流动性资产定义的证券一级资产按剩余期限</t>
    </r>
    <r>
      <rPr>
        <sz val="10"/>
        <rFont val="Times New Roman"/>
        <charset val="0"/>
      </rPr>
      <t>6</t>
    </r>
    <r>
      <rPr>
        <sz val="10"/>
        <rFont val="宋体"/>
        <charset val="0"/>
      </rPr>
      <t>至</t>
    </r>
    <r>
      <rPr>
        <sz val="10"/>
        <rFont val="Times New Roman"/>
        <charset val="0"/>
      </rPr>
      <t>12</t>
    </r>
    <r>
      <rPr>
        <sz val="10"/>
        <rFont val="宋体"/>
        <charset val="0"/>
      </rPr>
      <t>个月</t>
    </r>
  </si>
  <si>
    <r>
      <t>|</t>
    </r>
    <r>
      <rPr>
        <sz val="10"/>
        <rFont val="宋体"/>
        <charset val="0"/>
      </rPr>
      <t>宋逸飞：符合合格优质流动性资产定义的证券一级资产按剩余期限大于等于</t>
    </r>
    <r>
      <rPr>
        <sz val="10"/>
        <rFont val="Times New Roman"/>
        <charset val="0"/>
      </rPr>
      <t>1</t>
    </r>
    <r>
      <rPr>
        <sz val="10"/>
        <rFont val="宋体"/>
        <charset val="0"/>
      </rPr>
      <t>年</t>
    </r>
  </si>
  <si>
    <r>
      <rPr>
        <sz val="10"/>
        <rFont val="Times New Roman"/>
        <charset val="0"/>
      </rPr>
      <t xml:space="preserve">                    8.3.2 2A</t>
    </r>
    <r>
      <rPr>
        <sz val="10"/>
        <rFont val="宋体"/>
        <charset val="134"/>
      </rPr>
      <t>资产</t>
    </r>
  </si>
  <si>
    <r>
      <t>|</t>
    </r>
    <r>
      <rPr>
        <sz val="10"/>
        <rFont val="宋体"/>
        <charset val="0"/>
      </rPr>
      <t>宋逸飞：符合合格优质流动性资产定义的证券</t>
    </r>
    <r>
      <rPr>
        <sz val="10"/>
        <rFont val="Times New Roman"/>
        <charset val="0"/>
      </rPr>
      <t>2A</t>
    </r>
    <r>
      <rPr>
        <sz val="10"/>
        <rFont val="宋体"/>
        <charset val="0"/>
      </rPr>
      <t>资产按剩余期限小于</t>
    </r>
    <r>
      <rPr>
        <sz val="10"/>
        <rFont val="Times New Roman"/>
        <charset val="0"/>
      </rPr>
      <t>6</t>
    </r>
    <r>
      <rPr>
        <sz val="10"/>
        <rFont val="宋体"/>
        <charset val="0"/>
      </rPr>
      <t>个月</t>
    </r>
  </si>
  <si>
    <r>
      <t>|</t>
    </r>
    <r>
      <rPr>
        <sz val="10"/>
        <rFont val="宋体"/>
        <charset val="0"/>
      </rPr>
      <t>宋逸飞：符合合格优质流动性资产定义的证券2A资产按剩余期限</t>
    </r>
    <r>
      <rPr>
        <sz val="10"/>
        <rFont val="Times New Roman"/>
        <charset val="0"/>
      </rPr>
      <t>6</t>
    </r>
    <r>
      <rPr>
        <sz val="10"/>
        <rFont val="宋体"/>
        <charset val="0"/>
      </rPr>
      <t>至</t>
    </r>
    <r>
      <rPr>
        <sz val="10"/>
        <rFont val="Times New Roman"/>
        <charset val="0"/>
      </rPr>
      <t>12</t>
    </r>
    <r>
      <rPr>
        <sz val="10"/>
        <rFont val="宋体"/>
        <charset val="0"/>
      </rPr>
      <t>个月</t>
    </r>
  </si>
  <si>
    <r>
      <t>|</t>
    </r>
    <r>
      <rPr>
        <sz val="10"/>
        <rFont val="宋体"/>
        <charset val="0"/>
      </rPr>
      <t>宋逸飞：符合合格优质流动性资产定义的证券2A资产按剩余期限大于等于</t>
    </r>
    <r>
      <rPr>
        <sz val="10"/>
        <rFont val="Times New Roman"/>
        <charset val="0"/>
      </rPr>
      <t>1</t>
    </r>
    <r>
      <rPr>
        <sz val="10"/>
        <rFont val="宋体"/>
        <charset val="0"/>
      </rPr>
      <t>年</t>
    </r>
  </si>
  <si>
    <r>
      <rPr>
        <sz val="10"/>
        <rFont val="Times New Roman"/>
        <charset val="0"/>
      </rPr>
      <t xml:space="preserve">                    8.3.3 2B</t>
    </r>
    <r>
      <rPr>
        <sz val="10"/>
        <rFont val="宋体"/>
        <charset val="134"/>
      </rPr>
      <t>资产</t>
    </r>
  </si>
  <si>
    <r>
      <t>|</t>
    </r>
    <r>
      <rPr>
        <sz val="10"/>
        <rFont val="宋体"/>
        <charset val="0"/>
      </rPr>
      <t>宋逸飞：符合合格优质流动性资产定义的证券2B资产按剩余期限小于</t>
    </r>
    <r>
      <rPr>
        <sz val="10"/>
        <rFont val="Times New Roman"/>
        <charset val="0"/>
      </rPr>
      <t>6</t>
    </r>
    <r>
      <rPr>
        <sz val="10"/>
        <rFont val="宋体"/>
        <charset val="0"/>
      </rPr>
      <t>个月</t>
    </r>
  </si>
  <si>
    <r>
      <t>|</t>
    </r>
    <r>
      <rPr>
        <sz val="10"/>
        <rFont val="宋体"/>
        <charset val="0"/>
      </rPr>
      <t>宋逸飞：符合合格优质流动性资产定义的证券2B资产按剩余期限</t>
    </r>
    <r>
      <rPr>
        <sz val="10"/>
        <rFont val="Times New Roman"/>
        <charset val="0"/>
      </rPr>
      <t>6</t>
    </r>
    <r>
      <rPr>
        <sz val="10"/>
        <rFont val="宋体"/>
        <charset val="0"/>
      </rPr>
      <t>至</t>
    </r>
    <r>
      <rPr>
        <sz val="10"/>
        <rFont val="Times New Roman"/>
        <charset val="0"/>
      </rPr>
      <t>12</t>
    </r>
    <r>
      <rPr>
        <sz val="10"/>
        <rFont val="宋体"/>
        <charset val="0"/>
      </rPr>
      <t>个月</t>
    </r>
  </si>
  <si>
    <r>
      <t>|</t>
    </r>
    <r>
      <rPr>
        <sz val="10"/>
        <rFont val="宋体"/>
        <charset val="0"/>
      </rPr>
      <t>宋逸飞：符合合格优质流动性资产定义的证券2B资产按剩余期限大于等于</t>
    </r>
    <r>
      <rPr>
        <sz val="10"/>
        <rFont val="Times New Roman"/>
        <charset val="0"/>
      </rPr>
      <t>1</t>
    </r>
    <r>
      <rPr>
        <sz val="10"/>
        <rFont val="宋体"/>
        <charset val="0"/>
      </rPr>
      <t>年</t>
    </r>
  </si>
  <si>
    <r>
      <rPr>
        <sz val="10"/>
        <rFont val="Times New Roman"/>
        <charset val="0"/>
      </rPr>
      <t xml:space="preserve">          9.</t>
    </r>
    <r>
      <rPr>
        <sz val="10"/>
        <rFont val="宋体"/>
        <charset val="134"/>
      </rPr>
      <t>不符合合格优质流动性资产定义的证券及其他期限小于</t>
    </r>
    <r>
      <rPr>
        <sz val="10"/>
        <rFont val="Times New Roman"/>
        <charset val="0"/>
      </rPr>
      <t>1</t>
    </r>
    <r>
      <rPr>
        <sz val="10"/>
        <rFont val="宋体"/>
        <charset val="134"/>
      </rPr>
      <t>年的无担保工具</t>
    </r>
  </si>
  <si>
    <r>
      <rPr>
        <sz val="10"/>
        <rFont val="Times New Roman"/>
        <charset val="0"/>
      </rPr>
      <t xml:space="preserve">              9.1</t>
    </r>
    <r>
      <rPr>
        <sz val="10"/>
        <rFont val="宋体"/>
        <charset val="134"/>
      </rPr>
      <t>存在变现障碍（期限在</t>
    </r>
    <r>
      <rPr>
        <sz val="10"/>
        <rFont val="Times New Roman"/>
        <charset val="0"/>
      </rPr>
      <t>1</t>
    </r>
    <r>
      <rPr>
        <sz val="10"/>
        <rFont val="宋体"/>
        <charset val="134"/>
      </rPr>
      <t>年以上）</t>
    </r>
  </si>
  <si>
    <r>
      <rPr>
        <sz val="10"/>
        <rFont val="Times New Roman"/>
        <charset val="0"/>
      </rPr>
      <t xml:space="preserve">              9.2</t>
    </r>
    <r>
      <rPr>
        <sz val="10"/>
        <rFont val="宋体"/>
        <charset val="134"/>
      </rPr>
      <t>其他</t>
    </r>
  </si>
  <si>
    <r>
      <rPr>
        <sz val="10"/>
        <rFont val="Times New Roman"/>
        <charset val="0"/>
      </rPr>
      <t>|</t>
    </r>
    <r>
      <rPr>
        <sz val="10"/>
        <rFont val="宋体"/>
        <charset val="0"/>
      </rPr>
      <t>宋逸飞：投资外币债券按剩余期限小于</t>
    </r>
    <r>
      <rPr>
        <sz val="10"/>
        <rFont val="Times New Roman"/>
        <charset val="0"/>
      </rPr>
      <t>6</t>
    </r>
    <r>
      <rPr>
        <sz val="10"/>
        <rFont val="宋体"/>
        <charset val="0"/>
      </rPr>
      <t>个月</t>
    </r>
  </si>
  <si>
    <r>
      <rPr>
        <sz val="10"/>
        <rFont val="Times New Roman"/>
        <charset val="0"/>
      </rPr>
      <t>|</t>
    </r>
    <r>
      <rPr>
        <sz val="10"/>
        <rFont val="宋体"/>
        <charset val="0"/>
      </rPr>
      <t>宋逸飞：投资外币债券按剩余期限</t>
    </r>
    <r>
      <rPr>
        <sz val="10"/>
        <rFont val="Times New Roman"/>
        <charset val="0"/>
      </rPr>
      <t>6</t>
    </r>
    <r>
      <rPr>
        <sz val="10"/>
        <rFont val="宋体"/>
        <charset val="0"/>
      </rPr>
      <t>至</t>
    </r>
    <r>
      <rPr>
        <sz val="10"/>
        <rFont val="Times New Roman"/>
        <charset val="0"/>
      </rPr>
      <t>12</t>
    </r>
    <r>
      <rPr>
        <sz val="10"/>
        <rFont val="宋体"/>
        <charset val="0"/>
      </rPr>
      <t>个月</t>
    </r>
  </si>
  <si>
    <r>
      <rPr>
        <sz val="10"/>
        <rFont val="Times New Roman"/>
        <charset val="0"/>
      </rPr>
      <t>|</t>
    </r>
    <r>
      <rPr>
        <sz val="10"/>
        <rFont val="宋体"/>
        <charset val="0"/>
      </rPr>
      <t>宋逸飞：投资外币债券按剩余期限大于等于</t>
    </r>
    <r>
      <rPr>
        <sz val="10"/>
        <rFont val="Times New Roman"/>
        <charset val="0"/>
      </rPr>
      <t>1</t>
    </r>
    <r>
      <rPr>
        <sz val="10"/>
        <rFont val="宋体"/>
        <charset val="0"/>
      </rPr>
      <t>年</t>
    </r>
  </si>
  <si>
    <r>
      <rPr>
        <sz val="10"/>
        <rFont val="Times New Roman"/>
        <charset val="0"/>
      </rPr>
      <t xml:space="preserve">          10. </t>
    </r>
    <r>
      <rPr>
        <sz val="10"/>
        <rFont val="宋体"/>
        <charset val="134"/>
      </rPr>
      <t>实物交易的大宗商品</t>
    </r>
  </si>
  <si>
    <r>
      <rPr>
        <sz val="10"/>
        <rFont val="Times New Roman"/>
        <charset val="0"/>
      </rPr>
      <t xml:space="preserve">               10.1</t>
    </r>
    <r>
      <rPr>
        <sz val="10"/>
        <rFont val="宋体"/>
        <charset val="134"/>
      </rPr>
      <t>存在变现障碍（期限在</t>
    </r>
    <r>
      <rPr>
        <sz val="10"/>
        <rFont val="Times New Roman"/>
        <charset val="0"/>
      </rPr>
      <t>1</t>
    </r>
    <r>
      <rPr>
        <sz val="10"/>
        <rFont val="宋体"/>
        <charset val="134"/>
      </rPr>
      <t>年以上）</t>
    </r>
  </si>
  <si>
    <r>
      <rPr>
        <sz val="10"/>
        <rFont val="Times New Roman"/>
        <charset val="0"/>
      </rPr>
      <t xml:space="preserve">               10.2</t>
    </r>
    <r>
      <rPr>
        <sz val="10"/>
        <rFont val="宋体"/>
        <charset val="134"/>
      </rPr>
      <t>其他</t>
    </r>
  </si>
  <si>
    <r>
      <rPr>
        <sz val="10"/>
        <rFont val="Times New Roman"/>
        <charset val="0"/>
      </rPr>
      <t xml:space="preserve">          11.</t>
    </r>
    <r>
      <rPr>
        <sz val="10"/>
        <rFont val="宋体"/>
        <charset val="134"/>
      </rPr>
      <t>净稳定资金比例衍生产品资产</t>
    </r>
  </si>
  <si>
    <r>
      <rPr>
        <sz val="10"/>
        <rFont val="Times New Roman"/>
        <charset val="0"/>
      </rPr>
      <t xml:space="preserve">               11.1</t>
    </r>
    <r>
      <rPr>
        <sz val="10"/>
        <rFont val="宋体"/>
        <charset val="134"/>
      </rPr>
      <t>衍生产品资产</t>
    </r>
  </si>
  <si>
    <r>
      <rPr>
        <sz val="10"/>
        <rFont val="Times New Roman"/>
        <charset val="0"/>
      </rPr>
      <t>|</t>
    </r>
    <r>
      <rPr>
        <sz val="10"/>
        <rFont val="宋体"/>
        <charset val="0"/>
      </rPr>
      <t>陆轶凡：衍生品资产</t>
    </r>
  </si>
  <si>
    <r>
      <rPr>
        <sz val="10"/>
        <rFont val="Times New Roman"/>
        <charset val="0"/>
      </rPr>
      <t xml:space="preserve">               11.2</t>
    </r>
    <r>
      <rPr>
        <sz val="10"/>
        <rFont val="宋体"/>
        <charset val="134"/>
      </rPr>
      <t>收到的现金变动保证金</t>
    </r>
  </si>
  <si>
    <r>
      <rPr>
        <sz val="10"/>
        <rFont val="Times New Roman"/>
        <charset val="0"/>
      </rPr>
      <t xml:space="preserve">          12.</t>
    </r>
    <r>
      <rPr>
        <sz val="10"/>
        <rFont val="宋体"/>
        <charset val="134"/>
      </rPr>
      <t>提供的衍生产品初始保证金及提供给中央交易对手的违约基金</t>
    </r>
  </si>
  <si>
    <r>
      <rPr>
        <sz val="10"/>
        <rFont val="Times New Roman"/>
        <charset val="0"/>
      </rPr>
      <t xml:space="preserve">          13.</t>
    </r>
    <r>
      <rPr>
        <sz val="10"/>
        <rFont val="宋体"/>
        <charset val="134"/>
      </rPr>
      <t>衍生产品附加要求</t>
    </r>
  </si>
  <si>
    <r>
      <rPr>
        <sz val="10"/>
        <rFont val="Times New Roman"/>
        <charset val="0"/>
      </rPr>
      <t xml:space="preserve">          14. </t>
    </r>
    <r>
      <rPr>
        <sz val="10"/>
        <rFont val="宋体"/>
        <charset val="134"/>
      </rPr>
      <t>交易日应收款</t>
    </r>
  </si>
  <si>
    <r>
      <rPr>
        <sz val="10"/>
        <rFont val="Times New Roman"/>
        <charset val="0"/>
      </rPr>
      <t xml:space="preserve">          15.</t>
    </r>
    <r>
      <rPr>
        <sz val="10"/>
        <rFont val="宋体"/>
        <charset val="134"/>
      </rPr>
      <t>相互依存的资产</t>
    </r>
  </si>
  <si>
    <r>
      <rPr>
        <sz val="10"/>
        <rFont val="Times New Roman"/>
        <charset val="0"/>
      </rPr>
      <t xml:space="preserve">          16.</t>
    </r>
    <r>
      <rPr>
        <sz val="10"/>
        <rFont val="宋体"/>
        <charset val="134"/>
      </rPr>
      <t>其他资产</t>
    </r>
  </si>
  <si>
    <r>
      <rPr>
        <sz val="10"/>
        <rFont val="Times New Roman"/>
        <charset val="0"/>
      </rPr>
      <t xml:space="preserve">          17.</t>
    </r>
    <r>
      <rPr>
        <sz val="10"/>
        <rFont val="宋体"/>
        <charset val="134"/>
      </rPr>
      <t>表外项目</t>
    </r>
  </si>
  <si>
    <r>
      <rPr>
        <sz val="10"/>
        <rFont val="Times New Roman"/>
        <charset val="0"/>
      </rPr>
      <t xml:space="preserve">                17.1 </t>
    </r>
    <r>
      <rPr>
        <sz val="10"/>
        <rFont val="宋体"/>
        <charset val="134"/>
      </rPr>
      <t>信用和流动性便利（可无条件撤销）</t>
    </r>
  </si>
  <si>
    <r>
      <rPr>
        <sz val="10"/>
        <rFont val="Times New Roman"/>
        <charset val="0"/>
      </rPr>
      <t xml:space="preserve">                17.2 </t>
    </r>
    <r>
      <rPr>
        <sz val="10"/>
        <rFont val="宋体"/>
        <charset val="134"/>
      </rPr>
      <t>信用和流动性便利（不可无条件撤销）</t>
    </r>
  </si>
  <si>
    <r>
      <rPr>
        <sz val="10"/>
        <rFont val="Times New Roman"/>
        <charset val="0"/>
      </rPr>
      <t xml:space="preserve">                17.3 </t>
    </r>
    <r>
      <rPr>
        <sz val="10"/>
        <rFont val="宋体"/>
        <charset val="134"/>
      </rPr>
      <t>担保、信用证及其他贸易融资工具</t>
    </r>
  </si>
  <si>
    <t>|虞英子：进口开证敞口</t>
  </si>
  <si>
    <r>
      <rPr>
        <sz val="10"/>
        <rFont val="Times New Roman"/>
        <charset val="0"/>
      </rPr>
      <t xml:space="preserve">                17.4 </t>
    </r>
    <r>
      <rPr>
        <sz val="10"/>
        <rFont val="宋体"/>
        <charset val="134"/>
      </rPr>
      <t>非契约性义务</t>
    </r>
  </si>
  <si>
    <r>
      <rPr>
        <sz val="10"/>
        <rFont val="Times New Roman"/>
        <charset val="0"/>
      </rPr>
      <t xml:space="preserve">                17.5 </t>
    </r>
    <r>
      <rPr>
        <sz val="10"/>
        <rFont val="宋体"/>
        <charset val="134"/>
      </rPr>
      <t>其他</t>
    </r>
  </si>
  <si>
    <r>
      <rPr>
        <b/>
        <sz val="10"/>
        <rFont val="宋体"/>
        <charset val="134"/>
      </rPr>
      <t>Ⅲ</t>
    </r>
    <r>
      <rPr>
        <b/>
        <sz val="10"/>
        <rFont val="Times New Roman"/>
        <charset val="0"/>
      </rPr>
      <t xml:space="preserve">. </t>
    </r>
    <r>
      <rPr>
        <b/>
        <sz val="10"/>
        <rFont val="宋体"/>
        <charset val="134"/>
      </rPr>
      <t>净稳定资金比例</t>
    </r>
  </si>
  <si>
    <r>
      <rPr>
        <sz val="10"/>
        <rFont val="Times New Roman"/>
        <charset val="0"/>
      </rPr>
      <t xml:space="preserve">1. </t>
    </r>
    <r>
      <rPr>
        <sz val="10"/>
        <rFont val="宋体"/>
        <charset val="134"/>
      </rPr>
      <t>可用的稳定资金（汇总计算）</t>
    </r>
  </si>
  <si>
    <r>
      <rPr>
        <sz val="10"/>
        <rFont val="Times New Roman"/>
        <charset val="0"/>
      </rPr>
      <t xml:space="preserve">2. </t>
    </r>
    <r>
      <rPr>
        <sz val="10"/>
        <rFont val="宋体"/>
        <charset val="134"/>
      </rPr>
      <t>所需的稳定资金（汇总计算）</t>
    </r>
  </si>
  <si>
    <r>
      <rPr>
        <sz val="10"/>
        <rFont val="Times New Roman"/>
        <charset val="0"/>
      </rPr>
      <t xml:space="preserve">3. </t>
    </r>
    <r>
      <rPr>
        <sz val="10"/>
        <rFont val="宋体"/>
        <charset val="134"/>
      </rPr>
      <t>净稳定资金比例（</t>
    </r>
    <r>
      <rPr>
        <sz val="10"/>
        <rFont val="Times New Roman"/>
        <charset val="0"/>
      </rPr>
      <t>=</t>
    </r>
    <r>
      <rPr>
        <sz val="10"/>
        <rFont val="宋体"/>
        <charset val="134"/>
      </rPr>
      <t>可用的稳定资金</t>
    </r>
    <r>
      <rPr>
        <sz val="10"/>
        <rFont val="Times New Roman"/>
        <charset val="0"/>
      </rPr>
      <t>/</t>
    </r>
    <r>
      <rPr>
        <sz val="10"/>
        <rFont val="宋体"/>
        <charset val="134"/>
      </rPr>
      <t>所需的稳定资金）</t>
    </r>
  </si>
  <si>
    <t>无数据或不需填报部分</t>
  </si>
  <si>
    <t>可自动生成不填写数据</t>
  </si>
</sst>
</file>

<file path=xl/styles.xml><?xml version="1.0" encoding="utf-8"?>
<styleSheet xmlns="http://schemas.openxmlformats.org/spreadsheetml/2006/main">
  <numFmts count="9">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6" formatCode="_-* #,##0.00_-;\-* #,##0.00_-;_-* &quot;-&quot;??_-;_-@_-"/>
    <numFmt numFmtId="177" formatCode="_-* #,##0_-;\-* #,##0_-;_-* &quot;-&quot;_-;_-@_-"/>
    <numFmt numFmtId="178" formatCode="0.00_ "/>
    <numFmt numFmtId="179" formatCode="0.0%"/>
    <numFmt numFmtId="180" formatCode="0_ ;[Red]\-0\ "/>
  </numFmts>
  <fonts count="42">
    <font>
      <sz val="12"/>
      <name val="宋体"/>
      <charset val="134"/>
    </font>
    <font>
      <sz val="11"/>
      <name val="宋体"/>
      <charset val="134"/>
    </font>
    <font>
      <sz val="10"/>
      <name val="仿宋_GB2312"/>
      <charset val="134"/>
    </font>
    <font>
      <sz val="10"/>
      <name val="宋体"/>
      <charset val="134"/>
    </font>
    <font>
      <b/>
      <sz val="10"/>
      <name val="宋体"/>
      <charset val="134"/>
    </font>
    <font>
      <strike/>
      <sz val="11"/>
      <name val="宋体"/>
      <charset val="134"/>
    </font>
    <font>
      <b/>
      <sz val="16"/>
      <name val="宋体"/>
      <charset val="134"/>
    </font>
    <font>
      <sz val="10"/>
      <name val="Times New Roman"/>
      <charset val="0"/>
    </font>
    <font>
      <b/>
      <sz val="10"/>
      <name val="細明體"/>
      <charset val="134"/>
    </font>
    <font>
      <sz val="12"/>
      <name val="Times New Roman"/>
      <charset val="0"/>
    </font>
    <font>
      <sz val="10"/>
      <color rgb="FFFF0000"/>
      <name val="Times New Roman"/>
      <charset val="0"/>
    </font>
    <font>
      <sz val="10"/>
      <name val="Times New Roman"/>
      <charset val="0"/>
    </font>
    <font>
      <b/>
      <sz val="16"/>
      <name val="仿宋_GB2312"/>
      <charset val="134"/>
    </font>
    <font>
      <sz val="10"/>
      <color indexed="10"/>
      <name val="Times New Roman"/>
      <charset val="0"/>
    </font>
    <font>
      <sz val="10"/>
      <name val="Arial"/>
      <charset val="0"/>
    </font>
    <font>
      <strike/>
      <sz val="10"/>
      <name val="宋体"/>
      <charset val="134"/>
    </font>
    <font>
      <strike/>
      <sz val="10"/>
      <name val="Times New Roman"/>
      <charset val="0"/>
    </font>
    <font>
      <sz val="11"/>
      <color theme="0"/>
      <name val="宋体"/>
      <charset val="134"/>
      <scheme val="minor"/>
    </font>
    <font>
      <sz val="11"/>
      <color theme="1"/>
      <name val="宋体"/>
      <charset val="134"/>
      <scheme val="minor"/>
    </font>
    <font>
      <b/>
      <sz val="11"/>
      <color rgb="FF3F3F3F"/>
      <name val="宋体"/>
      <charset val="134"/>
      <scheme val="minor"/>
    </font>
    <font>
      <b/>
      <sz val="15"/>
      <color theme="3"/>
      <name val="宋体"/>
      <charset val="134"/>
      <scheme val="minor"/>
    </font>
    <font>
      <sz val="11"/>
      <color indexed="8"/>
      <name val="宋体"/>
      <charset val="134"/>
      <scheme val="minor"/>
    </font>
    <font>
      <sz val="11"/>
      <color rgb="FF006100"/>
      <name val="宋体"/>
      <charset val="134"/>
      <scheme val="minor"/>
    </font>
    <font>
      <b/>
      <sz val="11"/>
      <color theme="1"/>
      <name val="宋体"/>
      <charset val="134"/>
      <scheme val="minor"/>
    </font>
    <font>
      <b/>
      <sz val="11"/>
      <color theme="3"/>
      <name val="宋体"/>
      <charset val="134"/>
      <scheme val="minor"/>
    </font>
    <font>
      <b/>
      <sz val="18"/>
      <color theme="3"/>
      <name val="宋体"/>
      <charset val="134"/>
      <scheme val="minor"/>
    </font>
    <font>
      <u/>
      <sz val="10"/>
      <color indexed="12"/>
      <name val="Arial"/>
      <charset val="0"/>
    </font>
    <font>
      <sz val="11"/>
      <color rgb="FF9C6500"/>
      <name val="宋体"/>
      <charset val="134"/>
      <scheme val="minor"/>
    </font>
    <font>
      <sz val="11"/>
      <color rgb="FF3F3F76"/>
      <name val="宋体"/>
      <charset val="134"/>
      <scheme val="minor"/>
    </font>
    <font>
      <b/>
      <sz val="11"/>
      <color rgb="FFFFFFFF"/>
      <name val="宋体"/>
      <charset val="134"/>
      <scheme val="minor"/>
    </font>
    <font>
      <b/>
      <sz val="13"/>
      <color theme="3"/>
      <name val="宋体"/>
      <charset val="134"/>
      <scheme val="minor"/>
    </font>
    <font>
      <sz val="11"/>
      <color rgb="FFFF0000"/>
      <name val="宋体"/>
      <charset val="134"/>
      <scheme val="minor"/>
    </font>
    <font>
      <sz val="11"/>
      <color rgb="FFFA7D00"/>
      <name val="宋体"/>
      <charset val="134"/>
      <scheme val="minor"/>
    </font>
    <font>
      <b/>
      <sz val="11"/>
      <color rgb="FFFA7D00"/>
      <name val="宋体"/>
      <charset val="134"/>
      <scheme val="minor"/>
    </font>
    <font>
      <i/>
      <sz val="11"/>
      <color rgb="FF7F7F7F"/>
      <name val="宋体"/>
      <charset val="134"/>
      <scheme val="minor"/>
    </font>
    <font>
      <u/>
      <sz val="10"/>
      <color indexed="36"/>
      <name val="Arial"/>
      <charset val="0"/>
    </font>
    <font>
      <sz val="11"/>
      <color rgb="FF9C0006"/>
      <name val="宋体"/>
      <charset val="134"/>
      <scheme val="minor"/>
    </font>
    <font>
      <sz val="10"/>
      <name val="Times New Roman"/>
      <charset val="134"/>
    </font>
    <font>
      <b/>
      <sz val="10"/>
      <name val="Times New Roman"/>
      <charset val="0"/>
    </font>
    <font>
      <sz val="10"/>
      <color indexed="10"/>
      <name val="宋体"/>
      <charset val="134"/>
    </font>
    <font>
      <sz val="10"/>
      <name val="宋体"/>
      <charset val="0"/>
    </font>
    <font>
      <sz val="10"/>
      <name val="宋体"/>
      <charset val="0"/>
    </font>
  </fonts>
  <fills count="39">
    <fill>
      <patternFill patternType="none"/>
    </fill>
    <fill>
      <patternFill patternType="gray125"/>
    </fill>
    <fill>
      <patternFill patternType="solid">
        <fgColor indexed="23"/>
        <bgColor indexed="64"/>
      </patternFill>
    </fill>
    <fill>
      <patternFill patternType="solid">
        <fgColor indexed="46"/>
        <bgColor indexed="64"/>
      </patternFill>
    </fill>
    <fill>
      <patternFill patternType="solid">
        <fgColor rgb="FFFFFF00"/>
        <bgColor indexed="64"/>
      </patternFill>
    </fill>
    <fill>
      <patternFill patternType="solid">
        <fgColor theme="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rgb="FFFFEB9C"/>
        <bgColor indexed="64"/>
      </patternFill>
    </fill>
    <fill>
      <patternFill patternType="solid">
        <fgColor indexed="9"/>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indexed="22"/>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indexed="13"/>
        <bgColor indexed="64"/>
      </patternFill>
    </fill>
  </fills>
  <borders count="18">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right/>
      <top style="medium">
        <color auto="1"/>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61">
    <xf numFmtId="0" fontId="0" fillId="0" borderId="0"/>
    <xf numFmtId="0" fontId="14" fillId="30" borderId="5" applyNumberFormat="0" applyFont="0" applyBorder="0" applyAlignment="0" applyProtection="0">
      <alignment horizontal="center"/>
    </xf>
    <xf numFmtId="42" fontId="0" fillId="0" borderId="0" applyFont="0" applyFill="0" applyBorder="0" applyAlignment="0" applyProtection="0"/>
    <xf numFmtId="0" fontId="0" fillId="0" borderId="0"/>
    <xf numFmtId="0" fontId="18" fillId="10" borderId="0" applyNumberFormat="0" applyBorder="0" applyAlignment="0" applyProtection="0">
      <alignment vertical="center"/>
    </xf>
    <xf numFmtId="0" fontId="28" fillId="22" borderId="15" applyNumberFormat="0" applyAlignment="0" applyProtection="0">
      <alignment vertical="center"/>
    </xf>
    <xf numFmtId="44" fontId="0" fillId="0" borderId="0" applyFont="0" applyFill="0" applyBorder="0" applyAlignment="0" applyProtection="0"/>
    <xf numFmtId="0" fontId="0" fillId="0" borderId="0">
      <alignment vertical="center"/>
    </xf>
    <xf numFmtId="41" fontId="0" fillId="0" borderId="0" applyFont="0" applyFill="0" applyBorder="0" applyAlignment="0" applyProtection="0"/>
    <xf numFmtId="0" fontId="18" fillId="34" borderId="0" applyNumberFormat="0" applyBorder="0" applyAlignment="0" applyProtection="0">
      <alignment vertical="center"/>
    </xf>
    <xf numFmtId="0" fontId="36" fillId="37" borderId="0" applyNumberFormat="0" applyBorder="0" applyAlignment="0" applyProtection="0">
      <alignment vertical="center"/>
    </xf>
    <xf numFmtId="43" fontId="0" fillId="0" borderId="0" applyFont="0" applyFill="0" applyBorder="0" applyAlignment="0" applyProtection="0"/>
    <xf numFmtId="0" fontId="17" fillId="27" borderId="0" applyNumberFormat="0" applyBorder="0" applyAlignment="0" applyProtection="0">
      <alignment vertical="center"/>
    </xf>
    <xf numFmtId="0" fontId="26" fillId="0" borderId="0" applyNumberFormat="0" applyFill="0" applyBorder="0" applyAlignment="0" applyProtection="0">
      <alignment vertical="top"/>
      <protection locked="0"/>
    </xf>
    <xf numFmtId="9" fontId="0" fillId="0" borderId="0" applyFont="0" applyFill="0" applyBorder="0" applyAlignment="0" applyProtection="0"/>
    <xf numFmtId="0" fontId="35" fillId="0" borderId="0" applyNumberFormat="0" applyFill="0" applyBorder="0" applyAlignment="0" applyProtection="0">
      <alignment vertical="top"/>
      <protection locked="0"/>
    </xf>
    <xf numFmtId="0" fontId="21" fillId="9" borderId="12" applyNumberFormat="0" applyFont="0" applyAlignment="0" applyProtection="0">
      <alignment vertical="center"/>
    </xf>
    <xf numFmtId="0" fontId="17" fillId="21" borderId="0" applyNumberFormat="0" applyBorder="0" applyAlignment="0" applyProtection="0">
      <alignment vertical="center"/>
    </xf>
    <xf numFmtId="0" fontId="24"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4" fillId="0" borderId="0"/>
    <xf numFmtId="0" fontId="25"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0" fillId="0" borderId="11" applyNumberFormat="0" applyFill="0" applyAlignment="0" applyProtection="0">
      <alignment vertical="center"/>
    </xf>
    <xf numFmtId="0" fontId="30" fillId="0" borderId="11" applyNumberFormat="0" applyFill="0" applyAlignment="0" applyProtection="0">
      <alignment vertical="center"/>
    </xf>
    <xf numFmtId="0" fontId="17" fillId="29" borderId="0" applyNumberFormat="0" applyBorder="0" applyAlignment="0" applyProtection="0">
      <alignment vertical="center"/>
    </xf>
    <xf numFmtId="0" fontId="24" fillId="0" borderId="14" applyNumberFormat="0" applyFill="0" applyAlignment="0" applyProtection="0">
      <alignment vertical="center"/>
    </xf>
    <xf numFmtId="0" fontId="17" fillId="36" borderId="0" applyNumberFormat="0" applyBorder="0" applyAlignment="0" applyProtection="0">
      <alignment vertical="center"/>
    </xf>
    <xf numFmtId="0" fontId="19" fillId="8" borderId="10" applyNumberFormat="0" applyAlignment="0" applyProtection="0">
      <alignment vertical="center"/>
    </xf>
    <xf numFmtId="0" fontId="33" fillId="8" borderId="15" applyNumberFormat="0" applyAlignment="0" applyProtection="0">
      <alignment vertical="center"/>
    </xf>
    <xf numFmtId="3" fontId="14" fillId="20" borderId="5" applyFont="0">
      <alignment horizontal="right"/>
    </xf>
    <xf numFmtId="0" fontId="29" fillId="26" borderId="16" applyNumberFormat="0" applyAlignment="0" applyProtection="0">
      <alignment vertical="center"/>
    </xf>
    <xf numFmtId="0" fontId="18" fillId="7" borderId="0" applyNumberFormat="0" applyBorder="0" applyAlignment="0" applyProtection="0">
      <alignment vertical="center"/>
    </xf>
    <xf numFmtId="0" fontId="17" fillId="15" borderId="0" applyNumberFormat="0" applyBorder="0" applyAlignment="0" applyProtection="0">
      <alignment vertical="center"/>
    </xf>
    <xf numFmtId="0" fontId="32" fillId="0" borderId="17" applyNumberFormat="0" applyFill="0" applyAlignment="0" applyProtection="0">
      <alignment vertical="center"/>
    </xf>
    <xf numFmtId="0" fontId="23" fillId="0" borderId="13" applyNumberFormat="0" applyFill="0" applyAlignment="0" applyProtection="0">
      <alignment vertical="center"/>
    </xf>
    <xf numFmtId="0" fontId="22" fillId="13" borderId="0" applyNumberFormat="0" applyBorder="0" applyAlignment="0" applyProtection="0">
      <alignment vertical="center"/>
    </xf>
    <xf numFmtId="0" fontId="27" fillId="19" borderId="0" applyNumberFormat="0" applyBorder="0" applyAlignment="0" applyProtection="0">
      <alignment vertical="center"/>
    </xf>
    <xf numFmtId="0" fontId="18" fillId="6" borderId="0" applyNumberFormat="0" applyBorder="0" applyAlignment="0" applyProtection="0">
      <alignment vertical="center"/>
    </xf>
    <xf numFmtId="0" fontId="17" fillId="5" borderId="0" applyNumberFormat="0" applyBorder="0" applyAlignment="0" applyProtection="0">
      <alignment vertical="center"/>
    </xf>
    <xf numFmtId="0" fontId="18" fillId="33" borderId="0" applyNumberFormat="0" applyBorder="0" applyAlignment="0" applyProtection="0">
      <alignment vertical="center"/>
    </xf>
    <xf numFmtId="0" fontId="18" fillId="25" borderId="0" applyNumberFormat="0" applyBorder="0" applyAlignment="0" applyProtection="0">
      <alignment vertical="center"/>
    </xf>
    <xf numFmtId="0" fontId="18" fillId="12" borderId="0" applyNumberFormat="0" applyBorder="0" applyAlignment="0" applyProtection="0">
      <alignment vertical="center"/>
    </xf>
    <xf numFmtId="0" fontId="18" fillId="35" borderId="0" applyNumberFormat="0" applyBorder="0" applyAlignment="0" applyProtection="0">
      <alignment vertical="center"/>
    </xf>
    <xf numFmtId="0" fontId="17" fillId="18" borderId="0" applyNumberFormat="0" applyBorder="0" applyAlignment="0" applyProtection="0">
      <alignment vertical="center"/>
    </xf>
    <xf numFmtId="0" fontId="14" fillId="0" borderId="0">
      <alignment vertical="center"/>
    </xf>
    <xf numFmtId="0" fontId="17" fillId="28" borderId="0" applyNumberFormat="0" applyBorder="0" applyAlignment="0" applyProtection="0">
      <alignment vertical="center"/>
    </xf>
    <xf numFmtId="0" fontId="18" fillId="14" borderId="0" applyNumberFormat="0" applyBorder="0" applyAlignment="0" applyProtection="0">
      <alignment vertical="center"/>
    </xf>
    <xf numFmtId="0" fontId="14" fillId="0" borderId="0">
      <alignment vertical="center"/>
    </xf>
    <xf numFmtId="0" fontId="18" fillId="11" borderId="0" applyNumberFormat="0" applyBorder="0" applyAlignment="0" applyProtection="0">
      <alignment vertical="center"/>
    </xf>
    <xf numFmtId="0" fontId="17" fillId="17" borderId="0" applyNumberFormat="0" applyBorder="0" applyAlignment="0" applyProtection="0">
      <alignment vertical="center"/>
    </xf>
    <xf numFmtId="0" fontId="18" fillId="32" borderId="0" applyNumberFormat="0" applyBorder="0" applyAlignment="0" applyProtection="0">
      <alignment vertical="center"/>
    </xf>
    <xf numFmtId="0" fontId="17" fillId="24" borderId="0" applyNumberFormat="0" applyBorder="0" applyAlignment="0" applyProtection="0">
      <alignment vertical="center"/>
    </xf>
    <xf numFmtId="0" fontId="17" fillId="16" borderId="0" applyNumberFormat="0" applyBorder="0" applyAlignment="0" applyProtection="0">
      <alignment vertical="center"/>
    </xf>
    <xf numFmtId="0" fontId="18" fillId="31" borderId="0" applyNumberFormat="0" applyBorder="0" applyAlignment="0" applyProtection="0">
      <alignment vertical="center"/>
    </xf>
    <xf numFmtId="0" fontId="17" fillId="23" borderId="0" applyNumberFormat="0" applyBorder="0" applyAlignment="0" applyProtection="0">
      <alignment vertical="center"/>
    </xf>
    <xf numFmtId="0" fontId="14" fillId="0" borderId="0"/>
    <xf numFmtId="3" fontId="14" fillId="38" borderId="5" applyFont="0">
      <alignment horizontal="right"/>
      <protection locked="0"/>
    </xf>
    <xf numFmtId="0" fontId="0" fillId="0" borderId="0">
      <alignment vertical="center"/>
    </xf>
    <xf numFmtId="177" fontId="0" fillId="0" borderId="0" applyFont="0" applyFill="0" applyBorder="0" applyAlignment="0" applyProtection="0"/>
    <xf numFmtId="176" fontId="0" fillId="0" borderId="0" applyFont="0" applyFill="0" applyBorder="0" applyAlignment="0" applyProtection="0"/>
  </cellStyleXfs>
  <cellXfs count="113">
    <xf numFmtId="0" fontId="0" fillId="0" borderId="0" xfId="0"/>
    <xf numFmtId="0" fontId="1" fillId="0" borderId="0" xfId="48" applyFont="1" applyAlignment="1" applyProtection="1">
      <alignment vertical="center"/>
      <protection locked="0"/>
    </xf>
    <xf numFmtId="0" fontId="2" fillId="0" borderId="0" xfId="48" applyFont="1" applyAlignment="1" applyProtection="1">
      <alignment vertical="center"/>
      <protection locked="0"/>
    </xf>
    <xf numFmtId="0" fontId="3" fillId="0" borderId="0" xfId="48" applyFont="1" applyAlignment="1" applyProtection="1">
      <alignment vertical="center"/>
      <protection locked="0"/>
    </xf>
    <xf numFmtId="0" fontId="4" fillId="0" borderId="0" xfId="48" applyFont="1" applyAlignment="1" applyProtection="1">
      <alignment vertical="center"/>
      <protection locked="0"/>
    </xf>
    <xf numFmtId="0" fontId="3" fillId="0" borderId="0" xfId="48" applyFont="1" applyFill="1" applyAlignment="1" applyProtection="1">
      <alignment vertical="center"/>
      <protection locked="0"/>
    </xf>
    <xf numFmtId="0" fontId="5" fillId="0" borderId="0" xfId="48" applyFont="1" applyProtection="1">
      <alignment vertical="center"/>
      <protection locked="0"/>
    </xf>
    <xf numFmtId="0" fontId="1" fillId="0" borderId="0" xfId="48" applyFont="1" applyFill="1" applyAlignment="1" applyProtection="1">
      <alignment horizontal="center"/>
      <protection locked="0"/>
    </xf>
    <xf numFmtId="0" fontId="1" fillId="0" borderId="0" xfId="48" applyFont="1" applyAlignment="1" applyProtection="1">
      <alignment horizontal="left" wrapText="1"/>
      <protection locked="0"/>
    </xf>
    <xf numFmtId="0" fontId="1" fillId="0" borderId="0" xfId="48" applyFont="1" applyAlignment="1" applyProtection="1">
      <alignment horizontal="left" indent="1"/>
      <protection locked="0"/>
    </xf>
    <xf numFmtId="0" fontId="1" fillId="0" borderId="0" xfId="48" applyFont="1" applyFill="1" applyAlignment="1" applyProtection="1">
      <alignment horizontal="center" vertical="top" wrapText="1"/>
      <protection locked="0"/>
    </xf>
    <xf numFmtId="9" fontId="1" fillId="0" borderId="0" xfId="48" applyNumberFormat="1" applyFont="1" applyFill="1" applyAlignment="1" applyProtection="1">
      <alignment horizontal="center" vertical="top" wrapText="1"/>
      <protection locked="0"/>
    </xf>
    <xf numFmtId="0" fontId="1" fillId="0" borderId="0" xfId="48" applyFont="1" applyProtection="1">
      <alignment vertical="center"/>
      <protection locked="0"/>
    </xf>
    <xf numFmtId="0" fontId="6" fillId="0" borderId="0" xfId="48" applyFont="1" applyAlignment="1" applyProtection="1">
      <alignment horizontal="center" vertical="center"/>
      <protection hidden="1"/>
    </xf>
    <xf numFmtId="0" fontId="2" fillId="0" borderId="1" xfId="48" applyFont="1" applyBorder="1" applyAlignment="1" applyProtection="1">
      <alignment horizontal="left" vertical="center"/>
      <protection locked="0"/>
    </xf>
    <xf numFmtId="0" fontId="3" fillId="0" borderId="2" xfId="48" applyFont="1" applyBorder="1" applyAlignment="1" applyProtection="1">
      <alignment horizontal="center" vertical="center"/>
      <protection hidden="1"/>
    </xf>
    <xf numFmtId="0" fontId="3" fillId="0" borderId="3" xfId="48" applyFont="1" applyBorder="1" applyAlignment="1" applyProtection="1">
      <alignment horizontal="center" vertical="center" wrapText="1"/>
      <protection hidden="1"/>
    </xf>
    <xf numFmtId="0" fontId="3" fillId="0" borderId="3" xfId="48" applyFont="1" applyBorder="1" applyAlignment="1" applyProtection="1">
      <alignment horizontal="center" vertical="center"/>
      <protection hidden="1"/>
    </xf>
    <xf numFmtId="0" fontId="7" fillId="0" borderId="3" xfId="48" applyFont="1" applyFill="1" applyBorder="1" applyAlignment="1" applyProtection="1">
      <alignment horizontal="center" vertical="center"/>
      <protection hidden="1"/>
    </xf>
    <xf numFmtId="0" fontId="3" fillId="0" borderId="4" xfId="48" applyFont="1" applyBorder="1" applyAlignment="1" applyProtection="1">
      <alignment horizontal="center" vertical="center"/>
      <protection hidden="1"/>
    </xf>
    <xf numFmtId="0" fontId="3" fillId="0" borderId="5" xfId="48" applyFont="1" applyBorder="1" applyAlignment="1" applyProtection="1">
      <alignment horizontal="center" vertical="center" wrapText="1"/>
      <protection hidden="1"/>
    </xf>
    <xf numFmtId="0" fontId="3" fillId="0" borderId="5" xfId="48" applyFont="1" applyBorder="1" applyAlignment="1" applyProtection="1">
      <alignment horizontal="center" vertical="center"/>
      <protection hidden="1"/>
    </xf>
    <xf numFmtId="0" fontId="3" fillId="0" borderId="4" xfId="48" applyFont="1" applyFill="1" applyBorder="1" applyAlignment="1" applyProtection="1">
      <alignment horizontal="center" vertical="center"/>
      <protection hidden="1"/>
    </xf>
    <xf numFmtId="0" fontId="8" fillId="0" borderId="5" xfId="48" applyFont="1" applyBorder="1" applyAlignment="1" applyProtection="1">
      <alignment vertical="center"/>
      <protection hidden="1"/>
    </xf>
    <xf numFmtId="0" fontId="0" fillId="0" borderId="5" xfId="0" applyFont="1" applyBorder="1" applyAlignment="1"/>
    <xf numFmtId="0" fontId="7" fillId="0" borderId="5" xfId="48" applyFont="1" applyBorder="1" applyAlignment="1" applyProtection="1">
      <alignment horizontal="left" vertical="center" wrapText="1"/>
      <protection hidden="1"/>
    </xf>
    <xf numFmtId="178" fontId="7" fillId="2" borderId="5" xfId="48" applyNumberFormat="1" applyFont="1" applyFill="1" applyBorder="1" applyAlignment="1" applyProtection="1">
      <alignment horizontal="center" vertical="center"/>
      <protection hidden="1"/>
    </xf>
    <xf numFmtId="178" fontId="7" fillId="0" borderId="5" xfId="48" applyNumberFormat="1" applyFont="1" applyFill="1" applyBorder="1" applyAlignment="1" applyProtection="1">
      <alignment horizontal="center" vertical="center"/>
      <protection hidden="1"/>
    </xf>
    <xf numFmtId="0" fontId="7" fillId="2" borderId="5" xfId="48" applyFont="1" applyFill="1" applyBorder="1" applyAlignment="1" applyProtection="1">
      <alignment horizontal="center" vertical="center"/>
      <protection locked="0"/>
    </xf>
    <xf numFmtId="9" fontId="9" fillId="2" borderId="5" xfId="0" applyNumberFormat="1" applyFont="1" applyFill="1" applyBorder="1" applyAlignment="1">
      <alignment horizontal="center" vertical="center"/>
    </xf>
    <xf numFmtId="9" fontId="7" fillId="0" borderId="5" xfId="48" applyNumberFormat="1" applyFont="1" applyFill="1" applyBorder="1" applyAlignment="1" applyProtection="1">
      <alignment horizontal="center" vertical="center"/>
      <protection locked="0"/>
    </xf>
    <xf numFmtId="9" fontId="7" fillId="2" borderId="5" xfId="48" applyNumberFormat="1" applyFont="1" applyFill="1" applyBorder="1" applyAlignment="1" applyProtection="1">
      <alignment horizontal="center" vertical="center"/>
      <protection hidden="1"/>
    </xf>
    <xf numFmtId="9" fontId="7" fillId="0" borderId="5" xfId="57" applyNumberFormat="1" applyFont="1" applyFill="1" applyBorder="1" applyAlignment="1" applyProtection="1">
      <alignment horizontal="center" vertical="center"/>
      <protection locked="0"/>
    </xf>
    <xf numFmtId="178" fontId="3" fillId="3" borderId="5" xfId="48" applyNumberFormat="1" applyFont="1" applyFill="1" applyBorder="1" applyAlignment="1" applyProtection="1">
      <alignment horizontal="center" vertical="center"/>
      <protection locked="0"/>
    </xf>
    <xf numFmtId="9" fontId="7" fillId="2" borderId="5" xfId="57" applyNumberFormat="1" applyFont="1" applyFill="1" applyBorder="1" applyAlignment="1" applyProtection="1">
      <alignment horizontal="center" vertical="center"/>
      <protection locked="0"/>
    </xf>
    <xf numFmtId="9" fontId="7" fillId="0" borderId="5" xfId="48" applyNumberFormat="1" applyFont="1" applyFill="1" applyBorder="1" applyAlignment="1" applyProtection="1">
      <alignment horizontal="center" vertical="center"/>
      <protection hidden="1"/>
    </xf>
    <xf numFmtId="0" fontId="10" fillId="0" borderId="5" xfId="48" applyFont="1" applyBorder="1" applyAlignment="1" applyProtection="1">
      <alignment horizontal="left" vertical="center" wrapText="1"/>
      <protection hidden="1"/>
    </xf>
    <xf numFmtId="0" fontId="7" fillId="4" borderId="5" xfId="48" applyFont="1" applyFill="1" applyBorder="1" applyAlignment="1" applyProtection="1">
      <alignment horizontal="left" vertical="center" wrapText="1"/>
      <protection hidden="1"/>
    </xf>
    <xf numFmtId="178" fontId="3" fillId="0" borderId="5" xfId="48" applyNumberFormat="1" applyFont="1" applyFill="1" applyBorder="1" applyAlignment="1" applyProtection="1">
      <alignment horizontal="center" vertical="center"/>
      <protection hidden="1"/>
    </xf>
    <xf numFmtId="178" fontId="11" fillId="0" borderId="5" xfId="48" applyNumberFormat="1" applyFont="1" applyFill="1" applyBorder="1" applyAlignment="1" applyProtection="1">
      <alignment horizontal="center" vertical="center"/>
      <protection hidden="1"/>
    </xf>
    <xf numFmtId="178" fontId="7" fillId="2" borderId="5" xfId="48" applyNumberFormat="1" applyFont="1" applyFill="1" applyBorder="1" applyAlignment="1" applyProtection="1">
      <alignment horizontal="center" vertical="center"/>
      <protection locked="0"/>
    </xf>
    <xf numFmtId="0" fontId="4" fillId="0" borderId="5" xfId="48" applyFont="1" applyFill="1" applyBorder="1" applyAlignment="1" applyProtection="1">
      <alignment vertical="center"/>
      <protection hidden="1"/>
    </xf>
    <xf numFmtId="0" fontId="9" fillId="0" borderId="5" xfId="0" applyFont="1" applyBorder="1" applyAlignment="1"/>
    <xf numFmtId="0" fontId="7" fillId="0" borderId="5" xfId="48" applyFont="1" applyFill="1" applyBorder="1" applyAlignment="1" applyProtection="1">
      <alignment horizontal="left" vertical="center" wrapText="1"/>
      <protection hidden="1"/>
    </xf>
    <xf numFmtId="9" fontId="7" fillId="2" borderId="5" xfId="57" applyNumberFormat="1" applyFont="1" applyFill="1" applyBorder="1" applyAlignment="1" applyProtection="1">
      <alignment horizontal="center" vertical="center"/>
      <protection hidden="1"/>
    </xf>
    <xf numFmtId="9" fontId="7" fillId="0" borderId="5" xfId="57" applyNumberFormat="1" applyFont="1" applyFill="1" applyBorder="1" applyAlignment="1" applyProtection="1">
      <alignment horizontal="center" vertical="center"/>
      <protection hidden="1"/>
    </xf>
    <xf numFmtId="0" fontId="12" fillId="0" borderId="0" xfId="48" applyFont="1" applyAlignment="1" applyProtection="1">
      <alignment vertical="center"/>
      <protection locked="0"/>
    </xf>
    <xf numFmtId="9" fontId="2" fillId="0" borderId="0" xfId="48" applyNumberFormat="1" applyFont="1" applyBorder="1" applyAlignment="1" applyProtection="1">
      <alignment horizontal="left" vertical="center"/>
      <protection locked="0"/>
    </xf>
    <xf numFmtId="9" fontId="2" fillId="0" borderId="0" xfId="48" applyNumberFormat="1" applyFont="1" applyFill="1" applyAlignment="1" applyProtection="1">
      <alignment horizontal="center" vertical="center" wrapText="1"/>
      <protection hidden="1"/>
    </xf>
    <xf numFmtId="0" fontId="2" fillId="0" borderId="0" xfId="48" applyFont="1" applyFill="1" applyAlignment="1" applyProtection="1">
      <alignment horizontal="center" vertical="center" wrapText="1"/>
      <protection hidden="1"/>
    </xf>
    <xf numFmtId="0" fontId="2" fillId="0" borderId="0" xfId="48" applyFont="1" applyFill="1" applyAlignment="1" applyProtection="1">
      <alignment horizontal="right" vertical="center"/>
      <protection hidden="1"/>
    </xf>
    <xf numFmtId="0" fontId="2" fillId="0" borderId="0" xfId="48" applyFont="1" applyBorder="1" applyAlignment="1" applyProtection="1">
      <alignment horizontal="center" vertical="center"/>
      <protection locked="0"/>
    </xf>
    <xf numFmtId="9" fontId="7" fillId="0" borderId="3" xfId="48" applyNumberFormat="1" applyFont="1" applyFill="1" applyBorder="1" applyAlignment="1" applyProtection="1">
      <alignment horizontal="center" vertical="center"/>
      <protection hidden="1"/>
    </xf>
    <xf numFmtId="9" fontId="7" fillId="0" borderId="3" xfId="48" applyNumberFormat="1" applyFont="1" applyFill="1" applyBorder="1" applyAlignment="1" applyProtection="1">
      <alignment horizontal="center" vertical="center" wrapText="1"/>
      <protection hidden="1"/>
    </xf>
    <xf numFmtId="0" fontId="7" fillId="0" borderId="3" xfId="48" applyFont="1" applyFill="1" applyBorder="1" applyAlignment="1" applyProtection="1">
      <alignment horizontal="center" vertical="center" wrapText="1"/>
      <protection hidden="1"/>
    </xf>
    <xf numFmtId="0" fontId="7" fillId="0" borderId="6" xfId="48" applyFont="1" applyFill="1" applyBorder="1" applyAlignment="1" applyProtection="1">
      <alignment horizontal="center" vertical="center" wrapText="1"/>
      <protection hidden="1"/>
    </xf>
    <xf numFmtId="0" fontId="0" fillId="0" borderId="5" xfId="0" applyFont="1" applyBorder="1" applyAlignment="1">
      <alignment vertical="center"/>
    </xf>
    <xf numFmtId="0" fontId="0" fillId="0" borderId="7" xfId="0" applyFont="1" applyBorder="1" applyAlignment="1">
      <alignment vertical="center"/>
    </xf>
    <xf numFmtId="0" fontId="3" fillId="0" borderId="7" xfId="48" applyFont="1" applyBorder="1" applyAlignment="1" applyProtection="1">
      <alignment horizontal="center" vertical="center" wrapText="1"/>
      <protection hidden="1"/>
    </xf>
    <xf numFmtId="0" fontId="0" fillId="0" borderId="7" xfId="0" applyFont="1" applyBorder="1" applyAlignment="1"/>
    <xf numFmtId="178" fontId="7" fillId="2" borderId="5" xfId="57" applyNumberFormat="1" applyFont="1" applyFill="1" applyBorder="1" applyAlignment="1" applyProtection="1">
      <alignment horizontal="center" vertical="center"/>
      <protection locked="0"/>
    </xf>
    <xf numFmtId="178" fontId="7" fillId="2" borderId="5" xfId="57" applyNumberFormat="1" applyFont="1" applyFill="1" applyBorder="1" applyAlignment="1" applyProtection="1">
      <alignment horizontal="center" vertical="center"/>
      <protection hidden="1"/>
    </xf>
    <xf numFmtId="178" fontId="7" fillId="2" borderId="7" xfId="48" applyNumberFormat="1" applyFont="1" applyFill="1" applyBorder="1" applyAlignment="1" applyProtection="1">
      <alignment horizontal="center" vertical="center"/>
      <protection locked="0"/>
    </xf>
    <xf numFmtId="0" fontId="9" fillId="0" borderId="7" xfId="0" applyFont="1" applyBorder="1" applyAlignment="1"/>
    <xf numFmtId="178" fontId="7" fillId="2" borderId="5" xfId="30" applyNumberFormat="1" applyFont="1" applyFill="1" applyBorder="1" applyAlignment="1" applyProtection="1">
      <alignment horizontal="center" vertical="center"/>
      <protection hidden="1"/>
    </xf>
    <xf numFmtId="0" fontId="3" fillId="0" borderId="0" xfId="48" applyFont="1" applyBorder="1" applyAlignment="1" applyProtection="1">
      <alignment vertical="center"/>
      <protection locked="0"/>
    </xf>
    <xf numFmtId="178" fontId="7" fillId="3" borderId="5" xfId="48" applyNumberFormat="1" applyFont="1" applyFill="1" applyBorder="1" applyAlignment="1" applyProtection="1">
      <alignment horizontal="center" vertical="center"/>
      <protection hidden="1"/>
    </xf>
    <xf numFmtId="0" fontId="9" fillId="2" borderId="5" xfId="0" applyFont="1" applyFill="1" applyBorder="1" applyAlignment="1">
      <alignment horizontal="center" vertical="center"/>
    </xf>
    <xf numFmtId="179" fontId="7" fillId="0" borderId="5" xfId="48" applyNumberFormat="1" applyFont="1" applyFill="1" applyBorder="1" applyAlignment="1" applyProtection="1">
      <alignment horizontal="center" vertical="center"/>
      <protection hidden="1"/>
    </xf>
    <xf numFmtId="179" fontId="13" fillId="0" borderId="5" xfId="48" applyNumberFormat="1" applyFont="1" applyFill="1" applyBorder="1" applyAlignment="1" applyProtection="1">
      <alignment horizontal="center" vertical="center"/>
      <protection hidden="1"/>
    </xf>
    <xf numFmtId="0" fontId="7" fillId="2" borderId="5" xfId="48" applyFont="1" applyFill="1" applyBorder="1" applyAlignment="1" applyProtection="1">
      <alignment horizontal="left" vertical="center" indent="1"/>
      <protection hidden="1"/>
    </xf>
    <xf numFmtId="180" fontId="3" fillId="2" borderId="5" xfId="48" applyNumberFormat="1" applyFont="1" applyFill="1" applyBorder="1" applyAlignment="1" applyProtection="1">
      <alignment horizontal="center" vertical="center"/>
      <protection hidden="1"/>
    </xf>
    <xf numFmtId="0" fontId="7" fillId="0" borderId="8" xfId="48" applyFont="1" applyFill="1" applyBorder="1" applyAlignment="1" applyProtection="1">
      <alignment horizontal="left" vertical="center" wrapText="1"/>
      <protection hidden="1"/>
    </xf>
    <xf numFmtId="0" fontId="7" fillId="2" borderId="8" xfId="48" applyFont="1" applyFill="1" applyBorder="1" applyAlignment="1" applyProtection="1">
      <alignment horizontal="left" vertical="center" indent="1"/>
      <protection hidden="1"/>
    </xf>
    <xf numFmtId="0" fontId="14" fillId="2" borderId="8" xfId="1" applyFont="1" applyFill="1" applyBorder="1" applyAlignment="1" applyProtection="1">
      <alignment horizontal="center" wrapText="1"/>
      <protection hidden="1"/>
    </xf>
    <xf numFmtId="0" fontId="3" fillId="0" borderId="9" xfId="48" applyFont="1" applyFill="1" applyBorder="1" applyAlignment="1" applyProtection="1">
      <alignment horizontal="center" vertical="center"/>
      <protection hidden="1"/>
    </xf>
    <xf numFmtId="0" fontId="2" fillId="0" borderId="0" xfId="48" applyFont="1" applyBorder="1" applyAlignment="1" applyProtection="1">
      <alignment vertical="center" wrapText="1"/>
      <protection locked="0"/>
    </xf>
    <xf numFmtId="0" fontId="2" fillId="0" borderId="0" xfId="48" applyFont="1" applyFill="1" applyAlignment="1" applyProtection="1">
      <alignment horizontal="left" vertical="center"/>
      <protection locked="0"/>
    </xf>
    <xf numFmtId="0" fontId="3" fillId="2" borderId="5" xfId="48" applyFont="1" applyFill="1" applyBorder="1" applyAlignment="1" applyProtection="1">
      <alignment horizontal="center" vertical="center" wrapText="1"/>
      <protection locked="0"/>
    </xf>
    <xf numFmtId="0" fontId="2" fillId="0" borderId="0" xfId="3" applyFont="1" applyAlignment="1" applyProtection="1">
      <alignment vertical="center" wrapText="1"/>
      <protection locked="0"/>
    </xf>
    <xf numFmtId="0" fontId="3" fillId="0" borderId="0" xfId="48" applyFont="1" applyFill="1" applyBorder="1" applyAlignment="1" applyProtection="1">
      <alignment horizontal="center" vertical="center"/>
      <protection locked="0"/>
    </xf>
    <xf numFmtId="0" fontId="3" fillId="3" borderId="0" xfId="7" applyNumberFormat="1" applyFont="1" applyFill="1" applyAlignment="1">
      <alignment vertical="center"/>
    </xf>
    <xf numFmtId="0" fontId="3" fillId="0" borderId="0" xfId="48" applyFont="1" applyFill="1" applyBorder="1" applyAlignment="1" applyProtection="1">
      <alignment vertical="center"/>
      <protection locked="0"/>
    </xf>
    <xf numFmtId="0" fontId="3" fillId="0" borderId="0" xfId="48" applyFont="1" applyBorder="1" applyAlignment="1" applyProtection="1">
      <alignment vertical="center" wrapText="1"/>
      <protection locked="0"/>
    </xf>
    <xf numFmtId="0" fontId="3" fillId="0" borderId="0" xfId="48" applyFont="1" applyAlignment="1" applyProtection="1">
      <alignment vertical="center" wrapText="1"/>
      <protection locked="0"/>
    </xf>
    <xf numFmtId="0" fontId="2" fillId="0" borderId="0" xfId="48" applyFont="1" applyFill="1" applyAlignment="1" applyProtection="1">
      <alignment vertical="center"/>
      <protection locked="0"/>
    </xf>
    <xf numFmtId="0" fontId="2" fillId="0" borderId="0" xfId="48" applyFont="1" applyAlignment="1" applyProtection="1">
      <alignment vertical="center" wrapText="1"/>
      <protection locked="0"/>
    </xf>
    <xf numFmtId="0" fontId="1" fillId="0" borderId="0" xfId="48" applyFont="1" applyFill="1" applyBorder="1" applyProtection="1">
      <alignment vertical="center"/>
      <protection locked="0"/>
    </xf>
    <xf numFmtId="0" fontId="1" fillId="0" borderId="0" xfId="48" applyFont="1" applyBorder="1" applyAlignment="1" applyProtection="1">
      <alignment vertical="center" wrapText="1"/>
      <protection locked="0"/>
    </xf>
    <xf numFmtId="0" fontId="1" fillId="0" borderId="0" xfId="48" applyFont="1" applyBorder="1" applyProtection="1">
      <alignment vertical="center"/>
      <protection locked="0"/>
    </xf>
    <xf numFmtId="0" fontId="1" fillId="0" borderId="0" xfId="48" applyFont="1" applyFill="1" applyBorder="1" applyAlignment="1" applyProtection="1">
      <alignment horizontal="center"/>
      <protection locked="0"/>
    </xf>
    <xf numFmtId="0" fontId="1" fillId="0" borderId="0" xfId="48" applyFont="1" applyBorder="1" applyAlignment="1" applyProtection="1">
      <alignment horizontal="left" wrapText="1"/>
      <protection locked="0"/>
    </xf>
    <xf numFmtId="0" fontId="1" fillId="0" borderId="0" xfId="48" applyFont="1" applyBorder="1" applyAlignment="1" applyProtection="1">
      <alignment horizontal="left" indent="1"/>
      <protection locked="0"/>
    </xf>
    <xf numFmtId="0" fontId="1" fillId="0" borderId="0" xfId="48" applyFont="1" applyFill="1" applyBorder="1" applyAlignment="1" applyProtection="1">
      <alignment horizontal="center" vertical="top" wrapText="1"/>
      <protection locked="0"/>
    </xf>
    <xf numFmtId="0" fontId="15" fillId="0" borderId="0" xfId="48" applyFont="1" applyFill="1" applyBorder="1" applyAlignment="1" applyProtection="1">
      <alignment vertical="center"/>
      <protection locked="0"/>
    </xf>
    <xf numFmtId="0" fontId="5" fillId="0" borderId="0" xfId="48" applyFont="1" applyBorder="1" applyAlignment="1" applyProtection="1">
      <alignment horizontal="left" wrapText="1"/>
      <protection locked="0"/>
    </xf>
    <xf numFmtId="0" fontId="5" fillId="0" borderId="0" xfId="48" applyFont="1" applyBorder="1" applyAlignment="1" applyProtection="1">
      <alignment horizontal="left" indent="1"/>
      <protection locked="0"/>
    </xf>
    <xf numFmtId="0" fontId="5" fillId="0" borderId="0" xfId="48" applyFont="1" applyFill="1" applyBorder="1" applyAlignment="1" applyProtection="1">
      <alignment horizontal="center" vertical="top" wrapText="1"/>
      <protection locked="0"/>
    </xf>
    <xf numFmtId="0" fontId="16" fillId="0" borderId="0" xfId="48" applyFont="1" applyFill="1" applyBorder="1" applyAlignment="1" applyProtection="1">
      <alignment vertical="center"/>
      <protection locked="0"/>
    </xf>
    <xf numFmtId="0" fontId="5" fillId="0" borderId="0" xfId="48" applyFont="1" applyAlignment="1" applyProtection="1">
      <alignment horizontal="left" wrapText="1"/>
      <protection locked="0"/>
    </xf>
    <xf numFmtId="0" fontId="5" fillId="0" borderId="0" xfId="48" applyFont="1" applyAlignment="1" applyProtection="1">
      <alignment horizontal="left" indent="1"/>
      <protection locked="0"/>
    </xf>
    <xf numFmtId="0" fontId="5" fillId="0" borderId="0" xfId="48" applyFont="1" applyFill="1" applyAlignment="1" applyProtection="1">
      <alignment horizontal="center" vertical="top" wrapText="1"/>
      <protection locked="0"/>
    </xf>
    <xf numFmtId="178" fontId="7" fillId="2" borderId="7" xfId="48" applyNumberFormat="1" applyFont="1" applyFill="1" applyBorder="1" applyAlignment="1" applyProtection="1">
      <alignment horizontal="center" vertical="center"/>
      <protection hidden="1"/>
    </xf>
    <xf numFmtId="9" fontId="14" fillId="2" borderId="8" xfId="1" applyNumberFormat="1" applyFont="1" applyFill="1" applyBorder="1" applyAlignment="1" applyProtection="1">
      <alignment horizontal="center" wrapText="1"/>
      <protection hidden="1"/>
    </xf>
    <xf numFmtId="9" fontId="2" fillId="0" borderId="0" xfId="48" applyNumberFormat="1" applyFont="1" applyFill="1" applyAlignment="1" applyProtection="1">
      <alignment horizontal="left" vertical="center"/>
      <protection locked="0"/>
    </xf>
    <xf numFmtId="9" fontId="2" fillId="0" borderId="0" xfId="48" applyNumberFormat="1" applyFont="1" applyFill="1" applyAlignment="1" applyProtection="1">
      <alignment vertical="center"/>
      <protection locked="0"/>
    </xf>
    <xf numFmtId="9" fontId="3" fillId="0" borderId="0" xfId="48" applyNumberFormat="1" applyFont="1" applyFill="1" applyBorder="1" applyAlignment="1" applyProtection="1">
      <alignment horizontal="center" vertical="center"/>
      <protection locked="0"/>
    </xf>
    <xf numFmtId="9" fontId="3" fillId="0" borderId="0" xfId="48" applyNumberFormat="1" applyFont="1" applyFill="1" applyBorder="1" applyAlignment="1" applyProtection="1">
      <alignment horizontal="center" vertical="center" wrapText="1"/>
      <protection locked="0"/>
    </xf>
    <xf numFmtId="0" fontId="3" fillId="0" borderId="0" xfId="48" applyFont="1" applyFill="1" applyBorder="1" applyAlignment="1" applyProtection="1">
      <alignment horizontal="center" vertical="center" wrapText="1"/>
      <protection locked="0"/>
    </xf>
    <xf numFmtId="9" fontId="3" fillId="0" borderId="0" xfId="48" applyNumberFormat="1" applyFont="1" applyFill="1" applyAlignment="1" applyProtection="1">
      <alignment vertical="center"/>
      <protection locked="0"/>
    </xf>
    <xf numFmtId="9" fontId="1" fillId="0" borderId="0" xfId="48" applyNumberFormat="1" applyFont="1" applyFill="1" applyBorder="1" applyAlignment="1" applyProtection="1">
      <alignment horizontal="center" vertical="top" wrapText="1"/>
      <protection locked="0"/>
    </xf>
    <xf numFmtId="9" fontId="5" fillId="0" borderId="0" xfId="48" applyNumberFormat="1" applyFont="1" applyFill="1" applyBorder="1" applyAlignment="1" applyProtection="1">
      <alignment horizontal="center" vertical="top" wrapText="1"/>
      <protection locked="0"/>
    </xf>
    <xf numFmtId="9" fontId="5" fillId="0" borderId="0" xfId="48" applyNumberFormat="1" applyFont="1" applyFill="1" applyAlignment="1" applyProtection="1">
      <alignment horizontal="center" vertical="top" wrapText="1"/>
      <protection locked="0"/>
    </xf>
  </cellXfs>
  <cellStyles count="61">
    <cellStyle name="常规" xfId="0" builtinId="0"/>
    <cellStyle name="greyed" xfId="1"/>
    <cellStyle name="货币[0]" xfId="2" builtinId="7"/>
    <cellStyle name="Normal_G10revised-20050118" xfId="3"/>
    <cellStyle name="20% - 强调文字颜色 3" xfId="4" builtinId="38"/>
    <cellStyle name="输入" xfId="5" builtinId="20"/>
    <cellStyle name="货币" xfId="6" builtinId="4"/>
    <cellStyle name="常规_NSFR" xfId="7"/>
    <cellStyle name="千位分隔[0]" xfId="8" builtinId="6"/>
    <cellStyle name="40% - 强调文字颜色 3" xfId="9" builtinId="39"/>
    <cellStyle name="差" xfId="10" builtinId="27"/>
    <cellStyle name="千位分隔" xfId="11" builtinId="3"/>
    <cellStyle name="60% - 强调文字颜色 3" xfId="12" builtinId="40"/>
    <cellStyle name="超链接" xfId="13" builtinId="8"/>
    <cellStyle name="百分比" xfId="14" builtinId="5"/>
    <cellStyle name="已访问的超链接" xfId="15" builtinId="9"/>
    <cellStyle name="注释" xfId="16" builtinId="10"/>
    <cellStyle name="60% - 强调文字颜色 2" xfId="17" builtinId="36"/>
    <cellStyle name="标题 4" xfId="18" builtinId="19"/>
    <cellStyle name="警告文本" xfId="19" builtinId="11"/>
    <cellStyle name="_ET_STYLE_NoName_00_" xfId="20"/>
    <cellStyle name="标题" xfId="21" builtinId="15"/>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showExposure_流动性测算模板" xfId="30"/>
    <cellStyle name="检查单元格" xfId="31" builtinId="23"/>
    <cellStyle name="20% - 强调文字颜色 6" xfId="32" builtinId="50"/>
    <cellStyle name="强调文字颜色 2" xfId="33" builtinId="33"/>
    <cellStyle name="链接单元格" xfId="34" builtinId="24"/>
    <cellStyle name="汇总" xfId="35" builtinId="25"/>
    <cellStyle name="好" xfId="36" builtinId="26"/>
    <cellStyle name="适中" xfId="37" builtinId="28"/>
    <cellStyle name="20% - 强调文字颜色 5" xfId="38" builtinId="46"/>
    <cellStyle name="强调文字颜色 1" xfId="39" builtinId="29"/>
    <cellStyle name="20% - 强调文字颜色 1" xfId="40" builtinId="30"/>
    <cellStyle name="40% - 强调文字颜色 1" xfId="41" builtinId="31"/>
    <cellStyle name="20% - 强调文字颜色 2" xfId="42" builtinId="34"/>
    <cellStyle name="40% - 强调文字颜色 2" xfId="43" builtinId="35"/>
    <cellStyle name="强调文字颜色 3" xfId="44" builtinId="37"/>
    <cellStyle name="" xfId="45"/>
    <cellStyle name="强调文字颜色 4" xfId="46" builtinId="41"/>
    <cellStyle name="20% - 强调文字颜色 4" xfId="47" builtinId="42"/>
    <cellStyle name="常规_G01" xfId="48"/>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40% - 强调文字颜色 6" xfId="54" builtinId="51"/>
    <cellStyle name="60% - 强调文字颜色 6" xfId="55" builtinId="52"/>
    <cellStyle name="?鹎%U龡&amp;H?_x0008__x001C__x001C_?_x0007__x0001__x0001_" xfId="56"/>
    <cellStyle name="inputExposure_流动性测算模板" xfId="57"/>
    <cellStyle name="Normal_--------------±-￡---------￡-_S11" xfId="58"/>
    <cellStyle name="千位[0]_股东贷款" xfId="59"/>
    <cellStyle name="千位_股东贷款" xfId="60"/>
  </cellStyles>
  <dxfs count="1">
    <dxf>
      <fill>
        <patternFill patternType="solid">
          <bgColor indexed="10"/>
        </patternFill>
      </fill>
    </dxf>
  </dxfs>
  <tableStyles count="0" defaultTableStyle="TableStyleMedium2" defaultPivotStyle="PivotStyleLight16"/>
  <colors>
    <mruColors>
      <color rgb="00FFFF00"/>
      <color rgb="00FFC000"/>
      <color rgb="00FF0000"/>
      <color rgb="00808080"/>
      <color rgb="00CC99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18"/>
  <sheetViews>
    <sheetView tabSelected="1" workbookViewId="0">
      <selection activeCell="E77" sqref="E77"/>
    </sheetView>
  </sheetViews>
  <sheetFormatPr defaultColWidth="8" defaultRowHeight="13.5"/>
  <cols>
    <col min="1" max="1" width="3.75" style="7" customWidth="1"/>
    <col min="2" max="2" width="45" style="8" customWidth="1"/>
    <col min="3" max="7" width="7.875" style="9" customWidth="1"/>
    <col min="8" max="8" width="7.875" style="10" customWidth="1"/>
    <col min="9" max="10" width="7.875" style="11" customWidth="1"/>
    <col min="11" max="12" width="7.875" style="10" customWidth="1"/>
    <col min="13" max="13" width="8.875" style="12" hidden="1" customWidth="1"/>
    <col min="14" max="16384" width="8" style="12"/>
  </cols>
  <sheetData>
    <row r="1" s="1" customFormat="1" ht="52.5" customHeight="1" spans="1:13">
      <c r="A1" s="13" t="s">
        <v>0</v>
      </c>
      <c r="B1" s="13"/>
      <c r="C1" s="13"/>
      <c r="D1" s="13"/>
      <c r="E1" s="13"/>
      <c r="F1" s="13"/>
      <c r="G1" s="13"/>
      <c r="H1" s="13"/>
      <c r="I1" s="13"/>
      <c r="J1" s="13"/>
      <c r="K1" s="13"/>
      <c r="L1" s="13"/>
      <c r="M1" s="46"/>
    </row>
    <row r="2" s="2" customFormat="1" ht="20.1" customHeight="1" spans="1:13">
      <c r="A2" s="14" t="s">
        <v>1</v>
      </c>
      <c r="B2" s="14"/>
      <c r="C2" s="14"/>
      <c r="D2" s="14"/>
      <c r="E2" s="14"/>
      <c r="F2" s="14"/>
      <c r="G2" s="14"/>
      <c r="H2" s="14"/>
      <c r="I2" s="47"/>
      <c r="J2" s="48"/>
      <c r="K2" s="49"/>
      <c r="L2" s="50" t="s">
        <v>2</v>
      </c>
      <c r="M2" s="51"/>
    </row>
    <row r="3" s="3" customFormat="1" ht="15" customHeight="1" spans="1:12">
      <c r="A3" s="15" t="s">
        <v>3</v>
      </c>
      <c r="B3" s="16" t="s">
        <v>4</v>
      </c>
      <c r="C3" s="17" t="s">
        <v>5</v>
      </c>
      <c r="D3" s="17" t="s">
        <v>6</v>
      </c>
      <c r="E3" s="17" t="s">
        <v>7</v>
      </c>
      <c r="F3" s="17" t="s">
        <v>8</v>
      </c>
      <c r="G3" s="17" t="s">
        <v>9</v>
      </c>
      <c r="H3" s="18" t="s">
        <v>10</v>
      </c>
      <c r="I3" s="52" t="s">
        <v>11</v>
      </c>
      <c r="J3" s="53" t="s">
        <v>12</v>
      </c>
      <c r="K3" s="54" t="s">
        <v>13</v>
      </c>
      <c r="L3" s="55" t="s">
        <v>14</v>
      </c>
    </row>
    <row r="4" s="3" customFormat="1" ht="15.75" customHeight="1" spans="1:12">
      <c r="A4" s="19"/>
      <c r="B4" s="20"/>
      <c r="C4" s="21" t="s">
        <v>15</v>
      </c>
      <c r="D4" s="21"/>
      <c r="E4" s="21"/>
      <c r="F4" s="21" t="s">
        <v>16</v>
      </c>
      <c r="G4" s="21"/>
      <c r="H4" s="21"/>
      <c r="I4" s="21" t="s">
        <v>17</v>
      </c>
      <c r="J4" s="56"/>
      <c r="K4" s="56"/>
      <c r="L4" s="57"/>
    </row>
    <row r="5" s="4" customFormat="1" ht="27" customHeight="1" spans="1:12">
      <c r="A5" s="19"/>
      <c r="B5" s="20"/>
      <c r="C5" s="21" t="s">
        <v>18</v>
      </c>
      <c r="D5" s="21" t="s">
        <v>19</v>
      </c>
      <c r="E5" s="20" t="s">
        <v>20</v>
      </c>
      <c r="F5" s="21" t="s">
        <v>18</v>
      </c>
      <c r="G5" s="21" t="s">
        <v>19</v>
      </c>
      <c r="H5" s="20" t="s">
        <v>20</v>
      </c>
      <c r="I5" s="21" t="s">
        <v>18</v>
      </c>
      <c r="J5" s="21" t="s">
        <v>19</v>
      </c>
      <c r="K5" s="20" t="s">
        <v>20</v>
      </c>
      <c r="L5" s="58" t="s">
        <v>21</v>
      </c>
    </row>
    <row r="6" s="4" customFormat="1" ht="17.25" customHeight="1" spans="1:12">
      <c r="A6" s="22">
        <v>1</v>
      </c>
      <c r="B6" s="23" t="s">
        <v>22</v>
      </c>
      <c r="C6" s="24"/>
      <c r="D6" s="24"/>
      <c r="E6" s="24"/>
      <c r="F6" s="24"/>
      <c r="G6" s="24"/>
      <c r="H6" s="24"/>
      <c r="I6" s="24"/>
      <c r="J6" s="24"/>
      <c r="K6" s="24"/>
      <c r="L6" s="59"/>
    </row>
    <row r="7" s="3" customFormat="1" ht="17.25" customHeight="1" spans="1:12">
      <c r="A7" s="22">
        <v>2</v>
      </c>
      <c r="B7" s="25" t="s">
        <v>23</v>
      </c>
      <c r="C7" s="26"/>
      <c r="D7" s="26"/>
      <c r="E7" s="27"/>
      <c r="F7" s="28"/>
      <c r="G7" s="29"/>
      <c r="H7" s="30">
        <v>1</v>
      </c>
      <c r="I7" s="60"/>
      <c r="J7" s="61"/>
      <c r="K7" s="33">
        <f>E7*H7</f>
        <v>0</v>
      </c>
      <c r="L7" s="33">
        <f t="shared" ref="L7:L25" si="0">SUM(I7:K7)</f>
        <v>0</v>
      </c>
    </row>
    <row r="8" s="3" customFormat="1" ht="17.25" customHeight="1" spans="1:12">
      <c r="A8" s="22">
        <v>3</v>
      </c>
      <c r="B8" s="25" t="s">
        <v>24</v>
      </c>
      <c r="C8" s="26"/>
      <c r="D8" s="26"/>
      <c r="E8" s="27"/>
      <c r="F8" s="31"/>
      <c r="G8" s="31"/>
      <c r="H8" s="32">
        <v>1</v>
      </c>
      <c r="I8" s="60"/>
      <c r="J8" s="61"/>
      <c r="K8" s="33">
        <f>E8*H8</f>
        <v>0</v>
      </c>
      <c r="L8" s="33">
        <f t="shared" si="0"/>
        <v>0</v>
      </c>
    </row>
    <row r="9" s="3" customFormat="1" ht="17.25" customHeight="1" spans="1:12">
      <c r="A9" s="22">
        <v>4</v>
      </c>
      <c r="B9" s="25" t="s">
        <v>25</v>
      </c>
      <c r="C9" s="33">
        <f>SUM(C10:C12)</f>
        <v>0</v>
      </c>
      <c r="D9" s="33">
        <f>SUM(D10:D12)</f>
        <v>0</v>
      </c>
      <c r="E9" s="33">
        <f>SUM(E10:E12)</f>
        <v>0</v>
      </c>
      <c r="F9" s="31"/>
      <c r="G9" s="31"/>
      <c r="H9" s="34"/>
      <c r="I9" s="33">
        <f>I10+I11+I12</f>
        <v>0</v>
      </c>
      <c r="J9" s="33">
        <f>J10+J11+J12</f>
        <v>0</v>
      </c>
      <c r="K9" s="33">
        <f>K10+K11+K12</f>
        <v>0</v>
      </c>
      <c r="L9" s="33">
        <f t="shared" si="0"/>
        <v>0</v>
      </c>
    </row>
    <row r="10" s="3" customFormat="1" ht="17.25" customHeight="1" spans="1:12">
      <c r="A10" s="22">
        <v>5</v>
      </c>
      <c r="B10" s="25" t="s">
        <v>26</v>
      </c>
      <c r="C10" s="27"/>
      <c r="D10" s="27"/>
      <c r="E10" s="27"/>
      <c r="F10" s="35">
        <v>0.95</v>
      </c>
      <c r="G10" s="35">
        <v>0.95</v>
      </c>
      <c r="H10" s="32">
        <v>1</v>
      </c>
      <c r="I10" s="33">
        <f t="shared" ref="I10:K12" si="1">C10*F10</f>
        <v>0</v>
      </c>
      <c r="J10" s="33">
        <f t="shared" si="1"/>
        <v>0</v>
      </c>
      <c r="K10" s="33">
        <f t="shared" si="1"/>
        <v>0</v>
      </c>
      <c r="L10" s="33">
        <f t="shared" si="0"/>
        <v>0</v>
      </c>
    </row>
    <row r="11" s="3" customFormat="1" ht="17.25" customHeight="1" spans="1:12">
      <c r="A11" s="22">
        <v>6</v>
      </c>
      <c r="B11" s="25" t="s">
        <v>27</v>
      </c>
      <c r="C11" s="27"/>
      <c r="D11" s="27"/>
      <c r="E11" s="27"/>
      <c r="F11" s="35">
        <v>0.9</v>
      </c>
      <c r="G11" s="35">
        <v>0.9</v>
      </c>
      <c r="H11" s="32">
        <v>1</v>
      </c>
      <c r="I11" s="33">
        <f t="shared" si="1"/>
        <v>0</v>
      </c>
      <c r="J11" s="33">
        <f t="shared" si="1"/>
        <v>0</v>
      </c>
      <c r="K11" s="33">
        <f t="shared" si="1"/>
        <v>0</v>
      </c>
      <c r="L11" s="33">
        <f t="shared" si="0"/>
        <v>0</v>
      </c>
    </row>
    <row r="12" s="3" customFormat="1" ht="17.25" customHeight="1" spans="1:12">
      <c r="A12" s="22">
        <v>7</v>
      </c>
      <c r="B12" s="25" t="s">
        <v>28</v>
      </c>
      <c r="C12" s="27"/>
      <c r="D12" s="27"/>
      <c r="E12" s="27"/>
      <c r="F12" s="35">
        <v>0</v>
      </c>
      <c r="G12" s="35">
        <v>0.5</v>
      </c>
      <c r="H12" s="32">
        <v>1</v>
      </c>
      <c r="I12" s="33">
        <f t="shared" si="1"/>
        <v>0</v>
      </c>
      <c r="J12" s="33">
        <f t="shared" si="1"/>
        <v>0</v>
      </c>
      <c r="K12" s="33">
        <f t="shared" si="1"/>
        <v>0</v>
      </c>
      <c r="L12" s="33">
        <f t="shared" si="0"/>
        <v>0</v>
      </c>
    </row>
    <row r="13" s="3" customFormat="1" ht="29.25" customHeight="1" spans="1:12">
      <c r="A13" s="22">
        <v>8</v>
      </c>
      <c r="B13" s="36" t="s">
        <v>29</v>
      </c>
      <c r="C13" s="33">
        <f>C14+C15+C16</f>
        <v>0</v>
      </c>
      <c r="D13" s="33">
        <f t="shared" ref="D13:K13" si="2">D14+D15+D16</f>
        <v>0</v>
      </c>
      <c r="E13" s="33">
        <f t="shared" si="2"/>
        <v>0</v>
      </c>
      <c r="F13" s="31"/>
      <c r="G13" s="31"/>
      <c r="H13" s="31"/>
      <c r="I13" s="33">
        <f t="shared" si="2"/>
        <v>0</v>
      </c>
      <c r="J13" s="33">
        <f t="shared" si="2"/>
        <v>0</v>
      </c>
      <c r="K13" s="33">
        <f t="shared" si="2"/>
        <v>0</v>
      </c>
      <c r="L13" s="33">
        <f t="shared" si="0"/>
        <v>0</v>
      </c>
    </row>
    <row r="14" s="3" customFormat="1" ht="17.25" customHeight="1" spans="1:12">
      <c r="A14" s="22">
        <v>9</v>
      </c>
      <c r="B14" s="25" t="s">
        <v>30</v>
      </c>
      <c r="C14" s="27"/>
      <c r="D14" s="27"/>
      <c r="E14" s="27"/>
      <c r="F14" s="35">
        <v>0.5</v>
      </c>
      <c r="G14" s="35">
        <v>0.5</v>
      </c>
      <c r="H14" s="35">
        <v>1</v>
      </c>
      <c r="I14" s="33">
        <f t="shared" ref="I14:K16" si="3">C14*F14</f>
        <v>0</v>
      </c>
      <c r="J14" s="33">
        <f t="shared" si="3"/>
        <v>0</v>
      </c>
      <c r="K14" s="33">
        <f t="shared" si="3"/>
        <v>0</v>
      </c>
      <c r="L14" s="33">
        <f t="shared" si="0"/>
        <v>0</v>
      </c>
    </row>
    <row r="15" s="3" customFormat="1" ht="17.25" customHeight="1" spans="1:12">
      <c r="A15" s="22">
        <v>10</v>
      </c>
      <c r="B15" s="25" t="s">
        <v>31</v>
      </c>
      <c r="C15" s="27"/>
      <c r="D15" s="27"/>
      <c r="E15" s="27"/>
      <c r="F15" s="35">
        <v>0.5</v>
      </c>
      <c r="G15" s="35">
        <v>0.5</v>
      </c>
      <c r="H15" s="35">
        <v>1</v>
      </c>
      <c r="I15" s="33">
        <f>C15*F15</f>
        <v>0</v>
      </c>
      <c r="J15" s="33">
        <f>D15*G15</f>
        <v>0</v>
      </c>
      <c r="K15" s="33">
        <f>E15*H15</f>
        <v>0</v>
      </c>
      <c r="L15" s="33">
        <f t="shared" si="0"/>
        <v>0</v>
      </c>
    </row>
    <row r="16" s="3" customFormat="1" ht="17.25" customHeight="1" spans="1:12">
      <c r="A16" s="22">
        <v>11</v>
      </c>
      <c r="B16" s="25" t="s">
        <v>32</v>
      </c>
      <c r="C16" s="27"/>
      <c r="D16" s="27"/>
      <c r="E16" s="27"/>
      <c r="F16" s="35">
        <v>0.5</v>
      </c>
      <c r="G16" s="35">
        <v>0.5</v>
      </c>
      <c r="H16" s="35">
        <v>1</v>
      </c>
      <c r="I16" s="33">
        <f t="shared" si="3"/>
        <v>0</v>
      </c>
      <c r="J16" s="33">
        <f t="shared" si="3"/>
        <v>0</v>
      </c>
      <c r="K16" s="33">
        <f t="shared" si="3"/>
        <v>0</v>
      </c>
      <c r="L16" s="33">
        <f t="shared" si="0"/>
        <v>0</v>
      </c>
    </row>
    <row r="17" s="3" customFormat="1" ht="17.25" customHeight="1" spans="1:12">
      <c r="A17" s="22">
        <v>12</v>
      </c>
      <c r="B17" s="25" t="s">
        <v>33</v>
      </c>
      <c r="C17" s="33">
        <f>C18+C19+C20</f>
        <v>0</v>
      </c>
      <c r="D17" s="33">
        <f t="shared" ref="D17:K17" si="4">D18+D19+D20</f>
        <v>0</v>
      </c>
      <c r="E17" s="33">
        <f t="shared" si="4"/>
        <v>0</v>
      </c>
      <c r="F17" s="31"/>
      <c r="G17" s="31"/>
      <c r="H17" s="34"/>
      <c r="I17" s="33">
        <f t="shared" si="4"/>
        <v>0</v>
      </c>
      <c r="J17" s="33">
        <f t="shared" si="4"/>
        <v>0</v>
      </c>
      <c r="K17" s="33">
        <f t="shared" si="4"/>
        <v>0</v>
      </c>
      <c r="L17" s="33">
        <f t="shared" si="0"/>
        <v>0</v>
      </c>
    </row>
    <row r="18" s="3" customFormat="1" ht="17.25" customHeight="1" spans="1:12">
      <c r="A18" s="22">
        <v>13</v>
      </c>
      <c r="B18" s="25" t="s">
        <v>34</v>
      </c>
      <c r="C18" s="27"/>
      <c r="D18" s="27"/>
      <c r="E18" s="27"/>
      <c r="F18" s="35">
        <v>0.5</v>
      </c>
      <c r="G18" s="35">
        <v>0.5</v>
      </c>
      <c r="H18" s="32">
        <v>1</v>
      </c>
      <c r="I18" s="33">
        <f t="shared" ref="I18:K20" si="5">C18*F18</f>
        <v>0</v>
      </c>
      <c r="J18" s="33">
        <f t="shared" si="5"/>
        <v>0</v>
      </c>
      <c r="K18" s="33">
        <f t="shared" si="5"/>
        <v>0</v>
      </c>
      <c r="L18" s="33">
        <f t="shared" si="0"/>
        <v>0</v>
      </c>
    </row>
    <row r="19" s="3" customFormat="1" ht="17.25" customHeight="1" spans="1:12">
      <c r="A19" s="22">
        <v>14</v>
      </c>
      <c r="B19" s="25" t="s">
        <v>35</v>
      </c>
      <c r="C19" s="27"/>
      <c r="D19" s="27"/>
      <c r="E19" s="27"/>
      <c r="F19" s="35">
        <v>0</v>
      </c>
      <c r="G19" s="35">
        <v>0.5</v>
      </c>
      <c r="H19" s="32">
        <v>1</v>
      </c>
      <c r="I19" s="33">
        <f>C19*F19</f>
        <v>0</v>
      </c>
      <c r="J19" s="33">
        <f>D19*G19</f>
        <v>0</v>
      </c>
      <c r="K19" s="33">
        <f>E19*H19</f>
        <v>0</v>
      </c>
      <c r="L19" s="33">
        <f t="shared" si="0"/>
        <v>0</v>
      </c>
    </row>
    <row r="20" s="3" customFormat="1" ht="17.25" customHeight="1" spans="1:12">
      <c r="A20" s="22">
        <v>15</v>
      </c>
      <c r="B20" s="25" t="s">
        <v>36</v>
      </c>
      <c r="C20" s="27"/>
      <c r="D20" s="27"/>
      <c r="E20" s="27"/>
      <c r="F20" s="35">
        <v>0</v>
      </c>
      <c r="G20" s="35">
        <v>0.5</v>
      </c>
      <c r="H20" s="32">
        <v>1</v>
      </c>
      <c r="I20" s="33">
        <f t="shared" si="5"/>
        <v>0</v>
      </c>
      <c r="J20" s="33">
        <f t="shared" si="5"/>
        <v>0</v>
      </c>
      <c r="K20" s="33">
        <f t="shared" si="5"/>
        <v>0</v>
      </c>
      <c r="L20" s="33">
        <f t="shared" si="0"/>
        <v>0</v>
      </c>
    </row>
    <row r="21" s="3" customFormat="1" ht="17.25" customHeight="1" spans="1:12">
      <c r="A21" s="22">
        <v>16</v>
      </c>
      <c r="B21" s="25" t="s">
        <v>37</v>
      </c>
      <c r="C21" s="33" t="e">
        <f>C22+C23+C24</f>
        <v>#VALUE!</v>
      </c>
      <c r="D21" s="33" t="e">
        <f t="shared" ref="D21:K21" si="6">D22+D23+D24</f>
        <v>#VALUE!</v>
      </c>
      <c r="E21" s="33" t="e">
        <f t="shared" si="6"/>
        <v>#VALUE!</v>
      </c>
      <c r="F21" s="31"/>
      <c r="G21" s="28"/>
      <c r="H21" s="34"/>
      <c r="I21" s="33" t="e">
        <f t="shared" si="6"/>
        <v>#VALUE!</v>
      </c>
      <c r="J21" s="33" t="e">
        <f t="shared" si="6"/>
        <v>#VALUE!</v>
      </c>
      <c r="K21" s="33" t="e">
        <f t="shared" si="6"/>
        <v>#VALUE!</v>
      </c>
      <c r="L21" s="33" t="e">
        <f t="shared" si="0"/>
        <v>#VALUE!</v>
      </c>
    </row>
    <row r="22" s="3" customFormat="1" ht="17.25" customHeight="1" spans="1:12">
      <c r="A22" s="22">
        <v>17</v>
      </c>
      <c r="B22" s="37" t="s">
        <v>38</v>
      </c>
      <c r="C22" s="38" t="s">
        <v>39</v>
      </c>
      <c r="D22" s="39"/>
      <c r="E22" s="39"/>
      <c r="F22" s="35">
        <v>0.5</v>
      </c>
      <c r="G22" s="35">
        <v>0.5</v>
      </c>
      <c r="H22" s="32">
        <v>1</v>
      </c>
      <c r="I22" s="33" t="e">
        <f t="shared" ref="I22:K24" si="7">C22*F22</f>
        <v>#VALUE!</v>
      </c>
      <c r="J22" s="33">
        <f t="shared" si="7"/>
        <v>0</v>
      </c>
      <c r="K22" s="33">
        <f t="shared" si="7"/>
        <v>0</v>
      </c>
      <c r="L22" s="33" t="e">
        <f t="shared" si="0"/>
        <v>#VALUE!</v>
      </c>
    </row>
    <row r="23" s="3" customFormat="1" ht="17.25" customHeight="1" spans="1:12">
      <c r="A23" s="22">
        <v>18</v>
      </c>
      <c r="B23" s="37" t="s">
        <v>40</v>
      </c>
      <c r="C23" s="39" t="s">
        <v>41</v>
      </c>
      <c r="D23" s="39" t="s">
        <v>42</v>
      </c>
      <c r="E23" s="39" t="s">
        <v>43</v>
      </c>
      <c r="F23" s="35">
        <v>0</v>
      </c>
      <c r="G23" s="35">
        <v>0.5</v>
      </c>
      <c r="H23" s="32">
        <v>1</v>
      </c>
      <c r="I23" s="33" t="e">
        <f>C23*F23</f>
        <v>#VALUE!</v>
      </c>
      <c r="J23" s="33" t="e">
        <f>D23*G23</f>
        <v>#VALUE!</v>
      </c>
      <c r="K23" s="33" t="e">
        <f>E23*H23</f>
        <v>#VALUE!</v>
      </c>
      <c r="L23" s="33" t="e">
        <f t="shared" si="0"/>
        <v>#VALUE!</v>
      </c>
    </row>
    <row r="24" s="3" customFormat="1" ht="17.25" customHeight="1" spans="1:12">
      <c r="A24" s="22">
        <v>19</v>
      </c>
      <c r="B24" s="25" t="s">
        <v>44</v>
      </c>
      <c r="C24" s="27"/>
      <c r="D24" s="27"/>
      <c r="E24" s="27"/>
      <c r="F24" s="35">
        <v>0</v>
      </c>
      <c r="G24" s="35">
        <v>0.5</v>
      </c>
      <c r="H24" s="32">
        <v>1</v>
      </c>
      <c r="I24" s="33">
        <f t="shared" si="7"/>
        <v>0</v>
      </c>
      <c r="J24" s="33">
        <f t="shared" si="7"/>
        <v>0</v>
      </c>
      <c r="K24" s="33">
        <f t="shared" si="7"/>
        <v>0</v>
      </c>
      <c r="L24" s="33">
        <f t="shared" si="0"/>
        <v>0</v>
      </c>
    </row>
    <row r="25" s="3" customFormat="1" ht="17.25" customHeight="1" spans="1:12">
      <c r="A25" s="22">
        <v>20</v>
      </c>
      <c r="B25" s="25" t="s">
        <v>45</v>
      </c>
      <c r="C25" s="26"/>
      <c r="D25" s="40"/>
      <c r="E25" s="33" t="e">
        <f>E26-E27</f>
        <v>#VALUE!</v>
      </c>
      <c r="F25" s="31"/>
      <c r="G25" s="31"/>
      <c r="H25" s="35">
        <v>0</v>
      </c>
      <c r="I25" s="26"/>
      <c r="J25" s="40"/>
      <c r="K25" s="33" t="e">
        <f>IF(E25&gt;=E84,(E25-E84)*H25,0)</f>
        <v>#VALUE!</v>
      </c>
      <c r="L25" s="33" t="e">
        <f t="shared" si="0"/>
        <v>#VALUE!</v>
      </c>
    </row>
    <row r="26" s="3" customFormat="1" ht="17.25" customHeight="1" spans="1:12">
      <c r="A26" s="22">
        <v>21</v>
      </c>
      <c r="B26" s="37" t="s">
        <v>46</v>
      </c>
      <c r="C26" s="26"/>
      <c r="D26" s="26"/>
      <c r="E26" s="39" t="s">
        <v>47</v>
      </c>
      <c r="F26" s="31"/>
      <c r="G26" s="31"/>
      <c r="H26" s="34"/>
      <c r="I26" s="26"/>
      <c r="J26" s="40"/>
      <c r="K26" s="40"/>
      <c r="L26" s="62"/>
    </row>
    <row r="27" s="3" customFormat="1" ht="17.25" customHeight="1" spans="1:12">
      <c r="A27" s="22">
        <v>22</v>
      </c>
      <c r="B27" s="25" t="s">
        <v>48</v>
      </c>
      <c r="C27" s="26"/>
      <c r="D27" s="26"/>
      <c r="E27" s="27"/>
      <c r="F27" s="31"/>
      <c r="G27" s="31"/>
      <c r="H27" s="34"/>
      <c r="I27" s="26"/>
      <c r="J27" s="40"/>
      <c r="K27" s="40"/>
      <c r="L27" s="62"/>
    </row>
    <row r="28" s="3" customFormat="1" ht="17.25" customHeight="1" spans="1:12">
      <c r="A28" s="22">
        <v>23</v>
      </c>
      <c r="B28" s="25" t="s">
        <v>49</v>
      </c>
      <c r="C28" s="27"/>
      <c r="D28" s="26"/>
      <c r="E28" s="26"/>
      <c r="F28" s="30">
        <v>0</v>
      </c>
      <c r="G28" s="29"/>
      <c r="H28" s="29"/>
      <c r="I28" s="33">
        <f>C28*F28</f>
        <v>0</v>
      </c>
      <c r="J28" s="40"/>
      <c r="K28" s="40"/>
      <c r="L28" s="33">
        <f>I28+J28+K28</f>
        <v>0</v>
      </c>
    </row>
    <row r="29" s="3" customFormat="1" ht="17.25" customHeight="1" spans="1:12">
      <c r="A29" s="22">
        <v>24</v>
      </c>
      <c r="B29" s="25" t="s">
        <v>50</v>
      </c>
      <c r="C29" s="27"/>
      <c r="D29" s="27"/>
      <c r="E29" s="27"/>
      <c r="F29" s="35">
        <v>0</v>
      </c>
      <c r="G29" s="35">
        <v>0</v>
      </c>
      <c r="H29" s="32">
        <v>0</v>
      </c>
      <c r="I29" s="33">
        <f>C29*F29</f>
        <v>0</v>
      </c>
      <c r="J29" s="33">
        <f>D29*G29</f>
        <v>0</v>
      </c>
      <c r="K29" s="33">
        <f>E29*H29</f>
        <v>0</v>
      </c>
      <c r="L29" s="33">
        <f>I29+J29+K29</f>
        <v>0</v>
      </c>
    </row>
    <row r="30" s="3" customFormat="1" ht="17.25" customHeight="1" spans="1:12">
      <c r="A30" s="22">
        <v>25</v>
      </c>
      <c r="B30" s="25" t="s">
        <v>51</v>
      </c>
      <c r="C30" s="27"/>
      <c r="D30" s="27"/>
      <c r="E30" s="27"/>
      <c r="F30" s="35">
        <v>0</v>
      </c>
      <c r="G30" s="35">
        <v>0.5</v>
      </c>
      <c r="H30" s="32">
        <v>1</v>
      </c>
      <c r="I30" s="33">
        <f>C30*F30</f>
        <v>0</v>
      </c>
      <c r="J30" s="33">
        <f>D30*G30</f>
        <v>0</v>
      </c>
      <c r="K30" s="33">
        <f>E30*H30</f>
        <v>0</v>
      </c>
      <c r="L30" s="33">
        <f t="shared" ref="L30:L46" si="8">I30+J30+K30</f>
        <v>0</v>
      </c>
    </row>
    <row r="31" s="3" customFormat="1" ht="17.25" customHeight="1" spans="1:12">
      <c r="A31" s="22">
        <v>26</v>
      </c>
      <c r="B31" s="41" t="s">
        <v>52</v>
      </c>
      <c r="C31" s="42"/>
      <c r="D31" s="42"/>
      <c r="E31" s="42"/>
      <c r="F31" s="42"/>
      <c r="G31" s="42"/>
      <c r="H31" s="42"/>
      <c r="I31" s="42"/>
      <c r="J31" s="42"/>
      <c r="K31" s="42"/>
      <c r="L31" s="63"/>
    </row>
    <row r="32" s="5" customFormat="1" ht="17.25" customHeight="1" spans="1:12">
      <c r="A32" s="22">
        <v>27</v>
      </c>
      <c r="B32" s="43" t="s">
        <v>53</v>
      </c>
      <c r="C32" s="27"/>
      <c r="D32" s="26"/>
      <c r="E32" s="26"/>
      <c r="F32" s="30">
        <v>0</v>
      </c>
      <c r="G32" s="29"/>
      <c r="H32" s="29"/>
      <c r="I32" s="33">
        <f t="shared" ref="I32:I37" si="9">C32*F32</f>
        <v>0</v>
      </c>
      <c r="J32" s="64"/>
      <c r="K32" s="26"/>
      <c r="L32" s="33">
        <f t="shared" si="8"/>
        <v>0</v>
      </c>
    </row>
    <row r="33" s="3" customFormat="1" ht="17.25" customHeight="1" spans="1:12">
      <c r="A33" s="22">
        <v>28</v>
      </c>
      <c r="B33" s="25" t="s">
        <v>54</v>
      </c>
      <c r="C33" s="27"/>
      <c r="D33" s="27"/>
      <c r="E33" s="27"/>
      <c r="F33" s="30">
        <v>0</v>
      </c>
      <c r="G33" s="30">
        <v>0</v>
      </c>
      <c r="H33" s="30">
        <v>0</v>
      </c>
      <c r="I33" s="33">
        <f t="shared" si="9"/>
        <v>0</v>
      </c>
      <c r="J33" s="33">
        <f t="shared" ref="J33:J37" si="10">D33*G33</f>
        <v>0</v>
      </c>
      <c r="K33" s="33">
        <f t="shared" ref="K33:K37" si="11">E33*H33</f>
        <v>0</v>
      </c>
      <c r="L33" s="33">
        <f t="shared" si="8"/>
        <v>0</v>
      </c>
    </row>
    <row r="34" s="3" customFormat="1" ht="17.25" customHeight="1" spans="1:13">
      <c r="A34" s="22">
        <v>29</v>
      </c>
      <c r="B34" s="25" t="s">
        <v>55</v>
      </c>
      <c r="C34" s="33">
        <f>C35+C38+C41</f>
        <v>0</v>
      </c>
      <c r="D34" s="33">
        <f t="shared" ref="D34:K34" si="12">D35+D38+D41</f>
        <v>0</v>
      </c>
      <c r="E34" s="33">
        <f t="shared" si="12"/>
        <v>0</v>
      </c>
      <c r="F34" s="31"/>
      <c r="G34" s="31"/>
      <c r="H34" s="34"/>
      <c r="I34" s="33">
        <f t="shared" si="12"/>
        <v>0</v>
      </c>
      <c r="J34" s="33">
        <f t="shared" si="12"/>
        <v>0</v>
      </c>
      <c r="K34" s="33">
        <f t="shared" si="12"/>
        <v>0</v>
      </c>
      <c r="L34" s="33">
        <f t="shared" si="8"/>
        <v>0</v>
      </c>
      <c r="M34" s="65"/>
    </row>
    <row r="35" s="3" customFormat="1" ht="17.25" customHeight="1" spans="1:13">
      <c r="A35" s="22">
        <v>30</v>
      </c>
      <c r="B35" s="25" t="s">
        <v>56</v>
      </c>
      <c r="C35" s="33">
        <f>C36+C37</f>
        <v>0</v>
      </c>
      <c r="D35" s="33">
        <f t="shared" ref="D35:K35" si="13">D36+D37</f>
        <v>0</v>
      </c>
      <c r="E35" s="33">
        <f t="shared" si="13"/>
        <v>0</v>
      </c>
      <c r="F35" s="31"/>
      <c r="G35" s="31"/>
      <c r="H35" s="34"/>
      <c r="I35" s="33">
        <f t="shared" si="13"/>
        <v>0</v>
      </c>
      <c r="J35" s="33">
        <f t="shared" si="13"/>
        <v>0</v>
      </c>
      <c r="K35" s="33">
        <f t="shared" si="13"/>
        <v>0</v>
      </c>
      <c r="L35" s="33">
        <f t="shared" si="8"/>
        <v>0</v>
      </c>
      <c r="M35" s="65"/>
    </row>
    <row r="36" s="3" customFormat="1" ht="17.25" customHeight="1" spans="1:13">
      <c r="A36" s="22"/>
      <c r="B36" s="36" t="s">
        <v>57</v>
      </c>
      <c r="C36" s="27"/>
      <c r="D36" s="27"/>
      <c r="E36" s="27"/>
      <c r="F36" s="32">
        <v>1</v>
      </c>
      <c r="G36" s="35">
        <v>1</v>
      </c>
      <c r="H36" s="32">
        <v>1</v>
      </c>
      <c r="I36" s="33">
        <f t="shared" si="9"/>
        <v>0</v>
      </c>
      <c r="J36" s="33">
        <f t="shared" si="10"/>
        <v>0</v>
      </c>
      <c r="K36" s="33">
        <f t="shared" si="11"/>
        <v>0</v>
      </c>
      <c r="L36" s="33">
        <f t="shared" si="8"/>
        <v>0</v>
      </c>
      <c r="M36" s="65"/>
    </row>
    <row r="37" s="3" customFormat="1" ht="17.25" customHeight="1" spans="1:13">
      <c r="A37" s="22"/>
      <c r="B37" s="36" t="s">
        <v>58</v>
      </c>
      <c r="C37" s="27"/>
      <c r="D37" s="27"/>
      <c r="E37" s="27"/>
      <c r="F37" s="32">
        <v>1</v>
      </c>
      <c r="G37" s="35">
        <v>1</v>
      </c>
      <c r="H37" s="32">
        <v>1</v>
      </c>
      <c r="I37" s="33">
        <f t="shared" si="9"/>
        <v>0</v>
      </c>
      <c r="J37" s="33">
        <f t="shared" si="10"/>
        <v>0</v>
      </c>
      <c r="K37" s="33">
        <f t="shared" si="11"/>
        <v>0</v>
      </c>
      <c r="L37" s="33">
        <f t="shared" si="8"/>
        <v>0</v>
      </c>
      <c r="M37" s="65"/>
    </row>
    <row r="38" s="3" customFormat="1" ht="17.25" customHeight="1" spans="1:13">
      <c r="A38" s="22">
        <v>31</v>
      </c>
      <c r="B38" s="25" t="s">
        <v>59</v>
      </c>
      <c r="C38" s="33">
        <f>C39+C40</f>
        <v>0</v>
      </c>
      <c r="D38" s="33">
        <f t="shared" ref="D38:K38" si="14">D39+D40</f>
        <v>0</v>
      </c>
      <c r="E38" s="33">
        <f t="shared" si="14"/>
        <v>0</v>
      </c>
      <c r="F38" s="31"/>
      <c r="G38" s="31"/>
      <c r="H38" s="34"/>
      <c r="I38" s="33">
        <f t="shared" si="14"/>
        <v>0</v>
      </c>
      <c r="J38" s="33">
        <f t="shared" si="14"/>
        <v>0</v>
      </c>
      <c r="K38" s="33">
        <f t="shared" si="14"/>
        <v>0</v>
      </c>
      <c r="L38" s="33">
        <f t="shared" si="8"/>
        <v>0</v>
      </c>
      <c r="M38" s="65"/>
    </row>
    <row r="39" s="3" customFormat="1" ht="17.25" customHeight="1" spans="1:13">
      <c r="A39" s="22">
        <v>32</v>
      </c>
      <c r="B39" s="25" t="s">
        <v>60</v>
      </c>
      <c r="C39" s="27"/>
      <c r="D39" s="27"/>
      <c r="E39" s="27"/>
      <c r="F39" s="35">
        <v>0.5</v>
      </c>
      <c r="G39" s="35">
        <v>0.5</v>
      </c>
      <c r="H39" s="32">
        <v>0.65</v>
      </c>
      <c r="I39" s="33">
        <f t="shared" ref="I39:K40" si="15">C39*F39</f>
        <v>0</v>
      </c>
      <c r="J39" s="33">
        <f t="shared" si="15"/>
        <v>0</v>
      </c>
      <c r="K39" s="33">
        <f t="shared" si="15"/>
        <v>0</v>
      </c>
      <c r="L39" s="33">
        <f t="shared" si="8"/>
        <v>0</v>
      </c>
      <c r="M39" s="65"/>
    </row>
    <row r="40" s="3" customFormat="1" ht="17.25" customHeight="1" spans="1:13">
      <c r="A40" s="22">
        <v>33</v>
      </c>
      <c r="B40" s="25" t="s">
        <v>61</v>
      </c>
      <c r="C40" s="27"/>
      <c r="D40" s="27"/>
      <c r="E40" s="27"/>
      <c r="F40" s="35">
        <v>0.5</v>
      </c>
      <c r="G40" s="35">
        <v>0.5</v>
      </c>
      <c r="H40" s="32">
        <v>0.85</v>
      </c>
      <c r="I40" s="33">
        <f t="shared" si="15"/>
        <v>0</v>
      </c>
      <c r="J40" s="33">
        <f t="shared" si="15"/>
        <v>0</v>
      </c>
      <c r="K40" s="33">
        <f t="shared" si="15"/>
        <v>0</v>
      </c>
      <c r="L40" s="33">
        <f t="shared" si="8"/>
        <v>0</v>
      </c>
      <c r="M40" s="65"/>
    </row>
    <row r="41" s="3" customFormat="1" ht="17.25" customHeight="1" spans="1:13">
      <c r="A41" s="22">
        <v>34</v>
      </c>
      <c r="B41" s="25" t="s">
        <v>62</v>
      </c>
      <c r="C41" s="33">
        <f>C42+C43</f>
        <v>0</v>
      </c>
      <c r="D41" s="33">
        <f t="shared" ref="D41:K41" si="16">D42+D43</f>
        <v>0</v>
      </c>
      <c r="E41" s="33">
        <f t="shared" si="16"/>
        <v>0</v>
      </c>
      <c r="F41" s="31"/>
      <c r="G41" s="31"/>
      <c r="H41" s="34"/>
      <c r="I41" s="33">
        <f t="shared" si="16"/>
        <v>0</v>
      </c>
      <c r="J41" s="33">
        <f t="shared" si="16"/>
        <v>0</v>
      </c>
      <c r="K41" s="33">
        <f t="shared" si="16"/>
        <v>0</v>
      </c>
      <c r="L41" s="33">
        <f t="shared" si="8"/>
        <v>0</v>
      </c>
      <c r="M41" s="65"/>
    </row>
    <row r="42" s="3" customFormat="1" ht="17.25" customHeight="1" spans="1:13">
      <c r="A42" s="22">
        <v>35</v>
      </c>
      <c r="B42" s="25" t="s">
        <v>63</v>
      </c>
      <c r="C42" s="27"/>
      <c r="D42" s="27"/>
      <c r="E42" s="27"/>
      <c r="F42" s="35">
        <v>0</v>
      </c>
      <c r="G42" s="35">
        <v>0.5</v>
      </c>
      <c r="H42" s="32">
        <v>0.65</v>
      </c>
      <c r="I42" s="33">
        <f t="shared" ref="I42:K43" si="17">C42*F42</f>
        <v>0</v>
      </c>
      <c r="J42" s="33">
        <f t="shared" si="17"/>
        <v>0</v>
      </c>
      <c r="K42" s="33">
        <f t="shared" si="17"/>
        <v>0</v>
      </c>
      <c r="L42" s="33">
        <f t="shared" si="8"/>
        <v>0</v>
      </c>
      <c r="M42" s="65"/>
    </row>
    <row r="43" s="3" customFormat="1" ht="17.25" customHeight="1" spans="1:13">
      <c r="A43" s="22">
        <v>36</v>
      </c>
      <c r="B43" s="25" t="s">
        <v>64</v>
      </c>
      <c r="C43" s="27"/>
      <c r="D43" s="27"/>
      <c r="E43" s="27"/>
      <c r="F43" s="35">
        <v>0</v>
      </c>
      <c r="G43" s="35">
        <v>0.5</v>
      </c>
      <c r="H43" s="32">
        <v>0.85</v>
      </c>
      <c r="I43" s="33">
        <f t="shared" si="17"/>
        <v>0</v>
      </c>
      <c r="J43" s="33">
        <f t="shared" si="17"/>
        <v>0</v>
      </c>
      <c r="K43" s="33">
        <f t="shared" si="17"/>
        <v>0</v>
      </c>
      <c r="L43" s="33">
        <f t="shared" si="8"/>
        <v>0</v>
      </c>
      <c r="M43" s="65"/>
    </row>
    <row r="44" s="3" customFormat="1" ht="17.25" customHeight="1" spans="1:12">
      <c r="A44" s="22">
        <v>37</v>
      </c>
      <c r="B44" s="25" t="s">
        <v>65</v>
      </c>
      <c r="C44" s="33">
        <f>C45+C48</f>
        <v>0</v>
      </c>
      <c r="D44" s="33">
        <f t="shared" ref="D44:K44" si="18">D45+D48</f>
        <v>0</v>
      </c>
      <c r="E44" s="33">
        <f t="shared" si="18"/>
        <v>0</v>
      </c>
      <c r="F44" s="28"/>
      <c r="G44" s="28"/>
      <c r="H44" s="28"/>
      <c r="I44" s="33">
        <f t="shared" si="18"/>
        <v>0</v>
      </c>
      <c r="J44" s="33">
        <f t="shared" si="18"/>
        <v>0</v>
      </c>
      <c r="K44" s="33">
        <f t="shared" si="18"/>
        <v>0</v>
      </c>
      <c r="L44" s="33">
        <f t="shared" si="8"/>
        <v>0</v>
      </c>
    </row>
    <row r="45" s="3" customFormat="1" ht="17.25" customHeight="1" spans="1:12">
      <c r="A45" s="22">
        <v>38</v>
      </c>
      <c r="B45" s="25" t="s">
        <v>66</v>
      </c>
      <c r="C45" s="33">
        <f>C46+C47</f>
        <v>0</v>
      </c>
      <c r="D45" s="33">
        <f t="shared" ref="D45:K45" si="19">D46+D47</f>
        <v>0</v>
      </c>
      <c r="E45" s="33">
        <f t="shared" si="19"/>
        <v>0</v>
      </c>
      <c r="F45" s="44"/>
      <c r="G45" s="31"/>
      <c r="H45" s="31"/>
      <c r="I45" s="33">
        <f t="shared" si="19"/>
        <v>0</v>
      </c>
      <c r="J45" s="33">
        <f t="shared" si="19"/>
        <v>0</v>
      </c>
      <c r="K45" s="33">
        <f t="shared" si="19"/>
        <v>0</v>
      </c>
      <c r="L45" s="33">
        <f t="shared" si="8"/>
        <v>0</v>
      </c>
    </row>
    <row r="46" s="3" customFormat="1" ht="17.25" customHeight="1" spans="1:12">
      <c r="A46" s="22">
        <v>39</v>
      </c>
      <c r="B46" s="25" t="s">
        <v>67</v>
      </c>
      <c r="C46" s="27"/>
      <c r="D46" s="27"/>
      <c r="E46" s="27"/>
      <c r="F46" s="45">
        <v>1</v>
      </c>
      <c r="G46" s="35">
        <v>1</v>
      </c>
      <c r="H46" s="35">
        <v>1</v>
      </c>
      <c r="I46" s="33">
        <f t="shared" ref="I46:K47" si="20">C46*F46</f>
        <v>0</v>
      </c>
      <c r="J46" s="33">
        <f t="shared" si="20"/>
        <v>0</v>
      </c>
      <c r="K46" s="33">
        <f t="shared" si="20"/>
        <v>0</v>
      </c>
      <c r="L46" s="33">
        <f t="shared" si="8"/>
        <v>0</v>
      </c>
    </row>
    <row r="47" s="3" customFormat="1" ht="17.25" customHeight="1" spans="1:12">
      <c r="A47" s="22">
        <v>40</v>
      </c>
      <c r="B47" s="25" t="s">
        <v>68</v>
      </c>
      <c r="C47" s="27"/>
      <c r="D47" s="27"/>
      <c r="E47" s="27"/>
      <c r="F47" s="45">
        <v>1</v>
      </c>
      <c r="G47" s="35">
        <v>1</v>
      </c>
      <c r="H47" s="35">
        <v>1</v>
      </c>
      <c r="I47" s="33">
        <f t="shared" si="20"/>
        <v>0</v>
      </c>
      <c r="J47" s="33">
        <f t="shared" si="20"/>
        <v>0</v>
      </c>
      <c r="K47" s="33">
        <f t="shared" si="20"/>
        <v>0</v>
      </c>
      <c r="L47" s="33">
        <f t="shared" ref="L47:L59" si="21">I47+J47+K47</f>
        <v>0</v>
      </c>
    </row>
    <row r="48" s="3" customFormat="1" ht="17.25" customHeight="1" spans="1:12">
      <c r="A48" s="22">
        <v>41</v>
      </c>
      <c r="B48" s="25" t="s">
        <v>69</v>
      </c>
      <c r="C48" s="33">
        <f>C49+C50</f>
        <v>0</v>
      </c>
      <c r="D48" s="33">
        <f t="shared" ref="D48:K48" si="22">D49+D50</f>
        <v>0</v>
      </c>
      <c r="E48" s="33">
        <f t="shared" si="22"/>
        <v>0</v>
      </c>
      <c r="F48" s="31"/>
      <c r="G48" s="31"/>
      <c r="H48" s="34"/>
      <c r="I48" s="33">
        <f t="shared" si="22"/>
        <v>0</v>
      </c>
      <c r="J48" s="33">
        <f t="shared" si="22"/>
        <v>0</v>
      </c>
      <c r="K48" s="33">
        <f t="shared" si="22"/>
        <v>0</v>
      </c>
      <c r="L48" s="33">
        <f t="shared" si="21"/>
        <v>0</v>
      </c>
    </row>
    <row r="49" s="3" customFormat="1" ht="17.25" customHeight="1" spans="1:12">
      <c r="A49" s="22">
        <v>42</v>
      </c>
      <c r="B49" s="25" t="s">
        <v>70</v>
      </c>
      <c r="C49" s="27"/>
      <c r="D49" s="27"/>
      <c r="E49" s="27"/>
      <c r="F49" s="35">
        <v>0.5</v>
      </c>
      <c r="G49" s="35">
        <v>0.5</v>
      </c>
      <c r="H49" s="32">
        <v>0.65</v>
      </c>
      <c r="I49" s="33">
        <f t="shared" ref="I49:K50" si="23">C49*F49</f>
        <v>0</v>
      </c>
      <c r="J49" s="33">
        <f t="shared" si="23"/>
        <v>0</v>
      </c>
      <c r="K49" s="33">
        <f t="shared" si="23"/>
        <v>0</v>
      </c>
      <c r="L49" s="33">
        <f t="shared" si="21"/>
        <v>0</v>
      </c>
    </row>
    <row r="50" s="3" customFormat="1" ht="17.25" customHeight="1" spans="1:12">
      <c r="A50" s="22">
        <v>43</v>
      </c>
      <c r="B50" s="25" t="s">
        <v>71</v>
      </c>
      <c r="C50" s="27"/>
      <c r="D50" s="27"/>
      <c r="E50" s="27"/>
      <c r="F50" s="35">
        <v>0.5</v>
      </c>
      <c r="G50" s="35">
        <v>0.5</v>
      </c>
      <c r="H50" s="32">
        <v>0.85</v>
      </c>
      <c r="I50" s="33">
        <f t="shared" si="23"/>
        <v>0</v>
      </c>
      <c r="J50" s="33">
        <f t="shared" si="23"/>
        <v>0</v>
      </c>
      <c r="K50" s="33">
        <f t="shared" si="23"/>
        <v>0</v>
      </c>
      <c r="L50" s="33">
        <f t="shared" si="21"/>
        <v>0</v>
      </c>
    </row>
    <row r="51" s="3" customFormat="1" ht="24.75" spans="1:12">
      <c r="A51" s="22">
        <v>44</v>
      </c>
      <c r="B51" s="25" t="s">
        <v>72</v>
      </c>
      <c r="C51" s="33">
        <f>C52+C55</f>
        <v>0</v>
      </c>
      <c r="D51" s="33">
        <f t="shared" ref="D51:K51" si="24">D52+D55</f>
        <v>0</v>
      </c>
      <c r="E51" s="33">
        <f t="shared" si="24"/>
        <v>0</v>
      </c>
      <c r="F51" s="31"/>
      <c r="G51" s="31"/>
      <c r="H51" s="34"/>
      <c r="I51" s="33">
        <f t="shared" si="24"/>
        <v>0</v>
      </c>
      <c r="J51" s="33">
        <f t="shared" si="24"/>
        <v>0</v>
      </c>
      <c r="K51" s="33">
        <f t="shared" si="24"/>
        <v>0</v>
      </c>
      <c r="L51" s="33">
        <f t="shared" si="21"/>
        <v>0</v>
      </c>
    </row>
    <row r="52" s="3" customFormat="1" ht="17.25" customHeight="1" spans="1:12">
      <c r="A52" s="22">
        <v>45</v>
      </c>
      <c r="B52" s="25" t="s">
        <v>73</v>
      </c>
      <c r="C52" s="33">
        <f>C53+C54</f>
        <v>0</v>
      </c>
      <c r="D52" s="33">
        <f t="shared" ref="D52:K52" si="25">D53+D54</f>
        <v>0</v>
      </c>
      <c r="E52" s="33">
        <f t="shared" si="25"/>
        <v>0</v>
      </c>
      <c r="F52" s="31"/>
      <c r="G52" s="31"/>
      <c r="H52" s="34"/>
      <c r="I52" s="33">
        <f t="shared" si="25"/>
        <v>0</v>
      </c>
      <c r="J52" s="33">
        <f t="shared" si="25"/>
        <v>0</v>
      </c>
      <c r="K52" s="33">
        <f t="shared" si="25"/>
        <v>0</v>
      </c>
      <c r="L52" s="33">
        <f t="shared" si="21"/>
        <v>0</v>
      </c>
    </row>
    <row r="53" s="3" customFormat="1" ht="17.25" customHeight="1" spans="1:12">
      <c r="A53" s="22"/>
      <c r="B53" s="36" t="s">
        <v>74</v>
      </c>
      <c r="C53" s="27"/>
      <c r="D53" s="27"/>
      <c r="E53" s="27"/>
      <c r="F53" s="32">
        <v>1</v>
      </c>
      <c r="G53" s="35">
        <v>1</v>
      </c>
      <c r="H53" s="32">
        <v>1</v>
      </c>
      <c r="I53" s="33">
        <f>C53*F53</f>
        <v>0</v>
      </c>
      <c r="J53" s="33">
        <f>D53*G53</f>
        <v>0</v>
      </c>
      <c r="K53" s="33">
        <f>E53*H53</f>
        <v>0</v>
      </c>
      <c r="L53" s="33">
        <f t="shared" si="21"/>
        <v>0</v>
      </c>
    </row>
    <row r="54" s="3" customFormat="1" ht="17.25" customHeight="1" spans="1:12">
      <c r="A54" s="22"/>
      <c r="B54" s="36" t="s">
        <v>75</v>
      </c>
      <c r="C54" s="27"/>
      <c r="D54" s="27"/>
      <c r="E54" s="27"/>
      <c r="F54" s="32">
        <v>1</v>
      </c>
      <c r="G54" s="35">
        <v>1</v>
      </c>
      <c r="H54" s="32">
        <v>1</v>
      </c>
      <c r="I54" s="33">
        <f>C54*F54</f>
        <v>0</v>
      </c>
      <c r="J54" s="33">
        <f>D54*G54</f>
        <v>0</v>
      </c>
      <c r="K54" s="33">
        <f>E54*H54</f>
        <v>0</v>
      </c>
      <c r="L54" s="33">
        <f t="shared" si="21"/>
        <v>0</v>
      </c>
    </row>
    <row r="55" s="3" customFormat="1" ht="17.25" customHeight="1" spans="1:12">
      <c r="A55" s="22">
        <v>46</v>
      </c>
      <c r="B55" s="25" t="s">
        <v>76</v>
      </c>
      <c r="C55" s="33">
        <f>C56+C57</f>
        <v>0</v>
      </c>
      <c r="D55" s="33">
        <f t="shared" ref="D55:K55" si="26">D56+D57</f>
        <v>0</v>
      </c>
      <c r="E55" s="33">
        <f t="shared" si="26"/>
        <v>0</v>
      </c>
      <c r="F55" s="31"/>
      <c r="G55" s="31"/>
      <c r="H55" s="34"/>
      <c r="I55" s="33">
        <f t="shared" si="26"/>
        <v>0</v>
      </c>
      <c r="J55" s="33">
        <f t="shared" si="26"/>
        <v>0</v>
      </c>
      <c r="K55" s="33">
        <f t="shared" si="26"/>
        <v>0</v>
      </c>
      <c r="L55" s="33">
        <f t="shared" si="21"/>
        <v>0</v>
      </c>
    </row>
    <row r="56" s="3" customFormat="1" ht="17.25" customHeight="1" spans="1:12">
      <c r="A56" s="22">
        <v>47</v>
      </c>
      <c r="B56" s="25" t="s">
        <v>77</v>
      </c>
      <c r="C56" s="27"/>
      <c r="D56" s="27"/>
      <c r="E56" s="27"/>
      <c r="F56" s="35">
        <v>0.5</v>
      </c>
      <c r="G56" s="35">
        <v>0.5</v>
      </c>
      <c r="H56" s="32">
        <v>0.65</v>
      </c>
      <c r="I56" s="33">
        <f t="shared" ref="I56:K57" si="27">C56*F56</f>
        <v>0</v>
      </c>
      <c r="J56" s="33">
        <f t="shared" si="27"/>
        <v>0</v>
      </c>
      <c r="K56" s="33">
        <f t="shared" si="27"/>
        <v>0</v>
      </c>
      <c r="L56" s="33">
        <f t="shared" si="21"/>
        <v>0</v>
      </c>
    </row>
    <row r="57" s="3" customFormat="1" ht="17.25" customHeight="1" spans="1:12">
      <c r="A57" s="22">
        <v>48</v>
      </c>
      <c r="B57" s="25" t="s">
        <v>78</v>
      </c>
      <c r="C57" s="27"/>
      <c r="D57" s="27"/>
      <c r="E57" s="27"/>
      <c r="F57" s="35">
        <v>0.5</v>
      </c>
      <c r="G57" s="35">
        <v>0.5</v>
      </c>
      <c r="H57" s="32">
        <v>0.85</v>
      </c>
      <c r="I57" s="33">
        <f t="shared" si="27"/>
        <v>0</v>
      </c>
      <c r="J57" s="33">
        <f t="shared" si="27"/>
        <v>0</v>
      </c>
      <c r="K57" s="33">
        <f t="shared" si="27"/>
        <v>0</v>
      </c>
      <c r="L57" s="33">
        <f t="shared" si="21"/>
        <v>0</v>
      </c>
    </row>
    <row r="58" s="3" customFormat="1" ht="17.25" customHeight="1" spans="1:12">
      <c r="A58" s="22">
        <v>49</v>
      </c>
      <c r="B58" s="25" t="s">
        <v>79</v>
      </c>
      <c r="C58" s="33">
        <f>C59+C60</f>
        <v>0</v>
      </c>
      <c r="D58" s="33">
        <f t="shared" ref="D58:K58" si="28">D59+D60</f>
        <v>0</v>
      </c>
      <c r="E58" s="33">
        <f t="shared" si="28"/>
        <v>0</v>
      </c>
      <c r="F58" s="28"/>
      <c r="G58" s="28"/>
      <c r="H58" s="28"/>
      <c r="I58" s="33">
        <f t="shared" si="28"/>
        <v>0</v>
      </c>
      <c r="J58" s="33">
        <f t="shared" si="28"/>
        <v>0</v>
      </c>
      <c r="K58" s="33">
        <f t="shared" si="28"/>
        <v>0</v>
      </c>
      <c r="L58" s="33">
        <f t="shared" si="21"/>
        <v>0</v>
      </c>
    </row>
    <row r="59" s="3" customFormat="1" ht="17.25" customHeight="1" spans="1:12">
      <c r="A59" s="22">
        <v>50</v>
      </c>
      <c r="B59" s="25" t="s">
        <v>80</v>
      </c>
      <c r="C59" s="27"/>
      <c r="D59" s="27"/>
      <c r="E59" s="27"/>
      <c r="F59" s="32">
        <v>1</v>
      </c>
      <c r="G59" s="35">
        <v>1</v>
      </c>
      <c r="H59" s="32">
        <v>1</v>
      </c>
      <c r="I59" s="33">
        <f t="shared" ref="I59:K60" si="29">C59*F59</f>
        <v>0</v>
      </c>
      <c r="J59" s="33">
        <f t="shared" si="29"/>
        <v>0</v>
      </c>
      <c r="K59" s="33">
        <f t="shared" si="29"/>
        <v>0</v>
      </c>
      <c r="L59" s="33">
        <f t="shared" si="21"/>
        <v>0</v>
      </c>
    </row>
    <row r="60" s="3" customFormat="1" ht="17.25" customHeight="1" spans="1:12">
      <c r="A60" s="22">
        <v>51</v>
      </c>
      <c r="B60" s="25" t="s">
        <v>81</v>
      </c>
      <c r="C60" s="27"/>
      <c r="D60" s="27"/>
      <c r="E60" s="27"/>
      <c r="F60" s="35">
        <v>0.5</v>
      </c>
      <c r="G60" s="35">
        <v>0.5</v>
      </c>
      <c r="H60" s="32">
        <v>1</v>
      </c>
      <c r="I60" s="33">
        <f t="shared" si="29"/>
        <v>0</v>
      </c>
      <c r="J60" s="33">
        <f t="shared" si="29"/>
        <v>0</v>
      </c>
      <c r="K60" s="33">
        <f t="shared" si="29"/>
        <v>0</v>
      </c>
      <c r="L60" s="33">
        <f t="shared" ref="L60:L67" si="30">I60+J60+K60</f>
        <v>0</v>
      </c>
    </row>
    <row r="61" s="3" customFormat="1" ht="17.25" customHeight="1" spans="1:12">
      <c r="A61" s="22">
        <v>52</v>
      </c>
      <c r="B61" s="25" t="s">
        <v>82</v>
      </c>
      <c r="C61" s="33" t="e">
        <f>C62+C65+C68</f>
        <v>#VALUE!</v>
      </c>
      <c r="D61" s="33" t="e">
        <f t="shared" ref="D61:K61" si="31">D62+D65+D68</f>
        <v>#VALUE!</v>
      </c>
      <c r="E61" s="33" t="e">
        <f t="shared" si="31"/>
        <v>#VALUE!</v>
      </c>
      <c r="F61" s="31"/>
      <c r="G61" s="31"/>
      <c r="H61" s="34"/>
      <c r="I61" s="33" t="e">
        <f t="shared" si="31"/>
        <v>#VALUE!</v>
      </c>
      <c r="J61" s="33" t="e">
        <f t="shared" si="31"/>
        <v>#VALUE!</v>
      </c>
      <c r="K61" s="33" t="e">
        <f t="shared" si="31"/>
        <v>#VALUE!</v>
      </c>
      <c r="L61" s="33" t="e">
        <f t="shared" si="30"/>
        <v>#VALUE!</v>
      </c>
    </row>
    <row r="62" s="3" customFormat="1" ht="17.25" customHeight="1" spans="1:12">
      <c r="A62" s="22">
        <v>53</v>
      </c>
      <c r="B62" s="25" t="s">
        <v>83</v>
      </c>
      <c r="C62" s="33">
        <f>C63+C64</f>
        <v>0</v>
      </c>
      <c r="D62" s="33">
        <f t="shared" ref="D62:K62" si="32">D63+D64</f>
        <v>0</v>
      </c>
      <c r="E62" s="33">
        <f t="shared" si="32"/>
        <v>0</v>
      </c>
      <c r="F62" s="28"/>
      <c r="G62" s="28"/>
      <c r="H62" s="28"/>
      <c r="I62" s="33">
        <f t="shared" si="32"/>
        <v>0</v>
      </c>
      <c r="J62" s="33">
        <f t="shared" si="32"/>
        <v>0</v>
      </c>
      <c r="K62" s="33">
        <f t="shared" si="32"/>
        <v>0</v>
      </c>
      <c r="L62" s="33">
        <f t="shared" si="30"/>
        <v>0</v>
      </c>
    </row>
    <row r="63" s="3" customFormat="1" ht="17.25" customHeight="1" spans="1:12">
      <c r="A63" s="22"/>
      <c r="B63" s="36" t="s">
        <v>84</v>
      </c>
      <c r="C63" s="27"/>
      <c r="D63" s="27"/>
      <c r="E63" s="27"/>
      <c r="F63" s="32">
        <v>1</v>
      </c>
      <c r="G63" s="35">
        <v>1</v>
      </c>
      <c r="H63" s="32">
        <v>1</v>
      </c>
      <c r="I63" s="33">
        <f>C63*F63</f>
        <v>0</v>
      </c>
      <c r="J63" s="33">
        <f>D63*G63</f>
        <v>0</v>
      </c>
      <c r="K63" s="33">
        <f>E63*H63</f>
        <v>0</v>
      </c>
      <c r="L63" s="33">
        <f t="shared" si="30"/>
        <v>0</v>
      </c>
    </row>
    <row r="64" s="3" customFormat="1" ht="17.25" customHeight="1" spans="1:12">
      <c r="A64" s="22"/>
      <c r="B64" s="36" t="s">
        <v>85</v>
      </c>
      <c r="C64" s="27"/>
      <c r="D64" s="27"/>
      <c r="E64" s="27"/>
      <c r="F64" s="32">
        <v>1</v>
      </c>
      <c r="G64" s="35">
        <v>1</v>
      </c>
      <c r="H64" s="32">
        <v>1</v>
      </c>
      <c r="I64" s="33">
        <f>C64*F64</f>
        <v>0</v>
      </c>
      <c r="J64" s="33">
        <f>D64*G64</f>
        <v>0</v>
      </c>
      <c r="K64" s="33">
        <f>E64*H64</f>
        <v>0</v>
      </c>
      <c r="L64" s="33">
        <f t="shared" si="30"/>
        <v>0</v>
      </c>
    </row>
    <row r="65" s="3" customFormat="1" ht="17.25" customHeight="1" spans="1:12">
      <c r="A65" s="22">
        <v>54</v>
      </c>
      <c r="B65" s="25" t="s">
        <v>86</v>
      </c>
      <c r="C65" s="33">
        <f>C66+C67</f>
        <v>0</v>
      </c>
      <c r="D65" s="33">
        <f t="shared" ref="D65:K65" si="33">D66+D67</f>
        <v>0</v>
      </c>
      <c r="E65" s="33">
        <f t="shared" si="33"/>
        <v>0</v>
      </c>
      <c r="F65" s="28"/>
      <c r="G65" s="28"/>
      <c r="H65" s="28"/>
      <c r="I65" s="33">
        <f t="shared" si="33"/>
        <v>0</v>
      </c>
      <c r="J65" s="33">
        <f t="shared" si="33"/>
        <v>0</v>
      </c>
      <c r="K65" s="33">
        <f t="shared" si="33"/>
        <v>0</v>
      </c>
      <c r="L65" s="33">
        <f t="shared" si="30"/>
        <v>0</v>
      </c>
    </row>
    <row r="66" s="3" customFormat="1" ht="17.25" customHeight="1" spans="1:12">
      <c r="A66" s="22"/>
      <c r="B66" s="36" t="s">
        <v>87</v>
      </c>
      <c r="C66" s="27"/>
      <c r="D66" s="27"/>
      <c r="E66" s="27"/>
      <c r="F66" s="32">
        <v>0.5</v>
      </c>
      <c r="G66" s="32">
        <v>0.5</v>
      </c>
      <c r="H66" s="32">
        <v>1</v>
      </c>
      <c r="I66" s="33">
        <f>C66*F66</f>
        <v>0</v>
      </c>
      <c r="J66" s="33">
        <f>D66*G66</f>
        <v>0</v>
      </c>
      <c r="K66" s="33">
        <f>E66*H66</f>
        <v>0</v>
      </c>
      <c r="L66" s="33">
        <f t="shared" si="30"/>
        <v>0</v>
      </c>
    </row>
    <row r="67" s="3" customFormat="1" ht="17.25" customHeight="1" spans="1:12">
      <c r="A67" s="22"/>
      <c r="B67" s="36" t="s">
        <v>88</v>
      </c>
      <c r="C67" s="27"/>
      <c r="D67" s="27"/>
      <c r="E67" s="27"/>
      <c r="F67" s="32">
        <v>0.5</v>
      </c>
      <c r="G67" s="32">
        <v>0.5</v>
      </c>
      <c r="H67" s="32">
        <v>1</v>
      </c>
      <c r="I67" s="33">
        <f>C67*F67</f>
        <v>0</v>
      </c>
      <c r="J67" s="33">
        <f>D67*G67</f>
        <v>0</v>
      </c>
      <c r="K67" s="33">
        <f>E67*H67</f>
        <v>0</v>
      </c>
      <c r="L67" s="33">
        <f t="shared" si="30"/>
        <v>0</v>
      </c>
    </row>
    <row r="68" s="3" customFormat="1" ht="17.25" customHeight="1" spans="1:12">
      <c r="A68" s="22">
        <v>55</v>
      </c>
      <c r="B68" s="25" t="s">
        <v>89</v>
      </c>
      <c r="C68" s="33" t="e">
        <f>C69+C70</f>
        <v>#VALUE!</v>
      </c>
      <c r="D68" s="33" t="e">
        <f t="shared" ref="D68:K68" si="34">D69+D70</f>
        <v>#VALUE!</v>
      </c>
      <c r="E68" s="33" t="e">
        <f t="shared" si="34"/>
        <v>#VALUE!</v>
      </c>
      <c r="F68" s="34"/>
      <c r="G68" s="31"/>
      <c r="H68" s="34"/>
      <c r="I68" s="33" t="e">
        <f t="shared" si="34"/>
        <v>#VALUE!</v>
      </c>
      <c r="J68" s="33" t="e">
        <f t="shared" si="34"/>
        <v>#VALUE!</v>
      </c>
      <c r="K68" s="33" t="e">
        <f t="shared" si="34"/>
        <v>#VALUE!</v>
      </c>
      <c r="L68" s="33" t="e">
        <f t="shared" ref="L68:L84" si="35">I68+J68+K68</f>
        <v>#VALUE!</v>
      </c>
    </row>
    <row r="69" s="3" customFormat="1" ht="12.75" spans="1:12">
      <c r="A69" s="22">
        <v>56</v>
      </c>
      <c r="B69" s="25" t="s">
        <v>90</v>
      </c>
      <c r="C69" s="27"/>
      <c r="D69" s="27"/>
      <c r="E69" s="27"/>
      <c r="F69" s="35">
        <v>0.1</v>
      </c>
      <c r="G69" s="35">
        <v>0.5</v>
      </c>
      <c r="H69" s="32">
        <v>1</v>
      </c>
      <c r="I69" s="33">
        <f t="shared" ref="I69:K70" si="36">C69*F69</f>
        <v>0</v>
      </c>
      <c r="J69" s="33">
        <f t="shared" si="36"/>
        <v>0</v>
      </c>
      <c r="K69" s="33">
        <f t="shared" si="36"/>
        <v>0</v>
      </c>
      <c r="L69" s="33">
        <f t="shared" si="35"/>
        <v>0</v>
      </c>
    </row>
    <row r="70" s="3" customFormat="1" ht="17.25" customHeight="1" spans="1:12">
      <c r="A70" s="22">
        <v>57</v>
      </c>
      <c r="B70" s="37" t="s">
        <v>91</v>
      </c>
      <c r="C70" s="38" t="s">
        <v>92</v>
      </c>
      <c r="D70" s="38" t="s">
        <v>93</v>
      </c>
      <c r="E70" s="38" t="s">
        <v>94</v>
      </c>
      <c r="F70" s="35">
        <v>0.15</v>
      </c>
      <c r="G70" s="35">
        <v>0.5</v>
      </c>
      <c r="H70" s="32">
        <v>1</v>
      </c>
      <c r="I70" s="33" t="e">
        <f t="shared" si="36"/>
        <v>#VALUE!</v>
      </c>
      <c r="J70" s="33" t="e">
        <f t="shared" si="36"/>
        <v>#VALUE!</v>
      </c>
      <c r="K70" s="33" t="e">
        <f t="shared" si="36"/>
        <v>#VALUE!</v>
      </c>
      <c r="L70" s="33" t="e">
        <f t="shared" si="35"/>
        <v>#VALUE!</v>
      </c>
    </row>
    <row r="71" s="3" customFormat="1" ht="24.75" spans="1:12">
      <c r="A71" s="22">
        <v>58</v>
      </c>
      <c r="B71" s="25" t="s">
        <v>95</v>
      </c>
      <c r="C71" s="33" t="e">
        <f>C72+C73+C74</f>
        <v>#VALUE!</v>
      </c>
      <c r="D71" s="33" t="e">
        <f t="shared" ref="D71:K71" si="37">D72+D73+D74</f>
        <v>#VALUE!</v>
      </c>
      <c r="E71" s="33" t="e">
        <f t="shared" si="37"/>
        <v>#VALUE!</v>
      </c>
      <c r="F71" s="31"/>
      <c r="G71" s="31"/>
      <c r="H71" s="31"/>
      <c r="I71" s="33" t="e">
        <f t="shared" si="37"/>
        <v>#VALUE!</v>
      </c>
      <c r="J71" s="33" t="e">
        <f t="shared" si="37"/>
        <v>#VALUE!</v>
      </c>
      <c r="K71" s="33" t="e">
        <f t="shared" si="37"/>
        <v>#VALUE!</v>
      </c>
      <c r="L71" s="33" t="e">
        <f t="shared" si="35"/>
        <v>#VALUE!</v>
      </c>
    </row>
    <row r="72" s="3" customFormat="1" ht="17.25" customHeight="1" spans="1:12">
      <c r="A72" s="22">
        <v>59</v>
      </c>
      <c r="B72" s="25" t="s">
        <v>96</v>
      </c>
      <c r="C72" s="27"/>
      <c r="D72" s="27"/>
      <c r="E72" s="27"/>
      <c r="F72" s="32">
        <v>1</v>
      </c>
      <c r="G72" s="35">
        <v>1</v>
      </c>
      <c r="H72" s="32">
        <v>1</v>
      </c>
      <c r="I72" s="33">
        <f t="shared" ref="I72:K73" si="38">C72*F72</f>
        <v>0</v>
      </c>
      <c r="J72" s="33">
        <f t="shared" si="38"/>
        <v>0</v>
      </c>
      <c r="K72" s="33">
        <f t="shared" si="38"/>
        <v>0</v>
      </c>
      <c r="L72" s="33">
        <f t="shared" si="35"/>
        <v>0</v>
      </c>
    </row>
    <row r="73" s="3" customFormat="1" ht="17.25" customHeight="1" spans="1:12">
      <c r="A73" s="22">
        <v>60</v>
      </c>
      <c r="B73" s="25" t="s">
        <v>97</v>
      </c>
      <c r="C73" s="27"/>
      <c r="D73" s="27"/>
      <c r="E73" s="27"/>
      <c r="F73" s="32">
        <v>0.5</v>
      </c>
      <c r="G73" s="32">
        <v>0.5</v>
      </c>
      <c r="H73" s="32">
        <v>0.5</v>
      </c>
      <c r="I73" s="33">
        <f t="shared" si="38"/>
        <v>0</v>
      </c>
      <c r="J73" s="33">
        <f t="shared" si="38"/>
        <v>0</v>
      </c>
      <c r="K73" s="33">
        <f t="shared" si="38"/>
        <v>0</v>
      </c>
      <c r="L73" s="33">
        <f t="shared" si="35"/>
        <v>0</v>
      </c>
    </row>
    <row r="74" s="3" customFormat="1" ht="17.25" customHeight="1" spans="1:12">
      <c r="A74" s="22">
        <v>61</v>
      </c>
      <c r="B74" s="25" t="s">
        <v>98</v>
      </c>
      <c r="C74" s="33" t="e">
        <f>C75+C76+C77</f>
        <v>#VALUE!</v>
      </c>
      <c r="D74" s="33" t="e">
        <f t="shared" ref="D74:K74" si="39">D75+D76+D77</f>
        <v>#VALUE!</v>
      </c>
      <c r="E74" s="33" t="e">
        <f t="shared" si="39"/>
        <v>#VALUE!</v>
      </c>
      <c r="F74" s="31"/>
      <c r="G74" s="31"/>
      <c r="H74" s="31"/>
      <c r="I74" s="33" t="e">
        <f t="shared" si="39"/>
        <v>#VALUE!</v>
      </c>
      <c r="J74" s="33" t="e">
        <f t="shared" si="39"/>
        <v>#VALUE!</v>
      </c>
      <c r="K74" s="33" t="e">
        <f t="shared" si="39"/>
        <v>#VALUE!</v>
      </c>
      <c r="L74" s="33" t="e">
        <f t="shared" si="35"/>
        <v>#VALUE!</v>
      </c>
    </row>
    <row r="75" s="3" customFormat="1" ht="17.25" customHeight="1" spans="1:12">
      <c r="A75" s="22">
        <v>62</v>
      </c>
      <c r="B75" s="25" t="s">
        <v>99</v>
      </c>
      <c r="C75" s="39" t="s">
        <v>100</v>
      </c>
      <c r="D75" s="39" t="s">
        <v>101</v>
      </c>
      <c r="E75" s="39" t="s">
        <v>102</v>
      </c>
      <c r="F75" s="32">
        <v>0.05</v>
      </c>
      <c r="G75" s="32">
        <v>0.05</v>
      </c>
      <c r="H75" s="32">
        <v>0.05</v>
      </c>
      <c r="I75" s="33" t="e">
        <f t="shared" ref="I75:K77" si="40">C75*F75</f>
        <v>#VALUE!</v>
      </c>
      <c r="J75" s="33" t="e">
        <f t="shared" si="40"/>
        <v>#VALUE!</v>
      </c>
      <c r="K75" s="33" t="e">
        <f t="shared" si="40"/>
        <v>#VALUE!</v>
      </c>
      <c r="L75" s="33" t="e">
        <f t="shared" si="35"/>
        <v>#VALUE!</v>
      </c>
    </row>
    <row r="76" s="3" customFormat="1" ht="17.25" customHeight="1" spans="1:12">
      <c r="A76" s="22">
        <v>63</v>
      </c>
      <c r="B76" s="25" t="s">
        <v>103</v>
      </c>
      <c r="C76" s="39" t="s">
        <v>104</v>
      </c>
      <c r="D76" s="39" t="s">
        <v>105</v>
      </c>
      <c r="E76" s="39" t="s">
        <v>106</v>
      </c>
      <c r="F76" s="32">
        <v>0.15</v>
      </c>
      <c r="G76" s="32">
        <v>0.15</v>
      </c>
      <c r="H76" s="32">
        <v>0.15</v>
      </c>
      <c r="I76" s="33" t="e">
        <f t="shared" si="40"/>
        <v>#VALUE!</v>
      </c>
      <c r="J76" s="33" t="e">
        <f t="shared" si="40"/>
        <v>#VALUE!</v>
      </c>
      <c r="K76" s="33" t="e">
        <f t="shared" si="40"/>
        <v>#VALUE!</v>
      </c>
      <c r="L76" s="33" t="e">
        <f t="shared" si="35"/>
        <v>#VALUE!</v>
      </c>
    </row>
    <row r="77" s="3" customFormat="1" ht="17.25" customHeight="1" spans="1:13">
      <c r="A77" s="22">
        <v>64</v>
      </c>
      <c r="B77" s="25" t="s">
        <v>107</v>
      </c>
      <c r="C77" s="39" t="s">
        <v>108</v>
      </c>
      <c r="D77" s="39" t="s">
        <v>109</v>
      </c>
      <c r="E77" s="39" t="s">
        <v>110</v>
      </c>
      <c r="F77" s="32">
        <v>0.5</v>
      </c>
      <c r="G77" s="32">
        <v>0.5</v>
      </c>
      <c r="H77" s="32">
        <v>0.5</v>
      </c>
      <c r="I77" s="33" t="e">
        <f t="shared" si="40"/>
        <v>#VALUE!</v>
      </c>
      <c r="J77" s="33" t="e">
        <f t="shared" si="40"/>
        <v>#VALUE!</v>
      </c>
      <c r="K77" s="33" t="e">
        <f t="shared" si="40"/>
        <v>#VALUE!</v>
      </c>
      <c r="L77" s="33" t="e">
        <f t="shared" si="35"/>
        <v>#VALUE!</v>
      </c>
      <c r="M77" s="65"/>
    </row>
    <row r="78" s="3" customFormat="1" ht="25.5" spans="1:12">
      <c r="A78" s="22">
        <v>65</v>
      </c>
      <c r="B78" s="25" t="s">
        <v>111</v>
      </c>
      <c r="C78" s="33" t="e">
        <f>C79+C80</f>
        <v>#VALUE!</v>
      </c>
      <c r="D78" s="33" t="e">
        <f t="shared" ref="D78:K78" si="41">D79+D80</f>
        <v>#VALUE!</v>
      </c>
      <c r="E78" s="33" t="e">
        <f t="shared" si="41"/>
        <v>#VALUE!</v>
      </c>
      <c r="F78" s="28"/>
      <c r="G78" s="28"/>
      <c r="H78" s="28"/>
      <c r="I78" s="33" t="e">
        <f t="shared" si="41"/>
        <v>#VALUE!</v>
      </c>
      <c r="J78" s="33" t="e">
        <f t="shared" si="41"/>
        <v>#VALUE!</v>
      </c>
      <c r="K78" s="33" t="e">
        <f t="shared" si="41"/>
        <v>#VALUE!</v>
      </c>
      <c r="L78" s="33" t="e">
        <f t="shared" si="35"/>
        <v>#VALUE!</v>
      </c>
    </row>
    <row r="79" s="3" customFormat="1" ht="17.25" customHeight="1" spans="1:12">
      <c r="A79" s="22">
        <v>66</v>
      </c>
      <c r="B79" s="25" t="s">
        <v>112</v>
      </c>
      <c r="C79" s="27"/>
      <c r="D79" s="27"/>
      <c r="E79" s="27"/>
      <c r="F79" s="32">
        <v>1</v>
      </c>
      <c r="G79" s="35">
        <v>1</v>
      </c>
      <c r="H79" s="32">
        <v>1</v>
      </c>
      <c r="I79" s="33">
        <f t="shared" ref="I79:K80" si="42">C79*F79</f>
        <v>0</v>
      </c>
      <c r="J79" s="33">
        <f t="shared" si="42"/>
        <v>0</v>
      </c>
      <c r="K79" s="33">
        <f t="shared" si="42"/>
        <v>0</v>
      </c>
      <c r="L79" s="33">
        <f t="shared" si="35"/>
        <v>0</v>
      </c>
    </row>
    <row r="80" s="3" customFormat="1" ht="17.25" customHeight="1" spans="1:12">
      <c r="A80" s="22">
        <v>67</v>
      </c>
      <c r="B80" s="37" t="s">
        <v>113</v>
      </c>
      <c r="C80" s="39" t="s">
        <v>114</v>
      </c>
      <c r="D80" s="39" t="s">
        <v>115</v>
      </c>
      <c r="E80" s="39" t="s">
        <v>116</v>
      </c>
      <c r="F80" s="32">
        <v>0.5</v>
      </c>
      <c r="G80" s="32">
        <v>0.5</v>
      </c>
      <c r="H80" s="32">
        <v>0.85</v>
      </c>
      <c r="I80" s="33" t="e">
        <f t="shared" si="42"/>
        <v>#VALUE!</v>
      </c>
      <c r="J80" s="33" t="e">
        <f t="shared" si="42"/>
        <v>#VALUE!</v>
      </c>
      <c r="K80" s="33" t="e">
        <f t="shared" si="42"/>
        <v>#VALUE!</v>
      </c>
      <c r="L80" s="33" t="e">
        <f t="shared" si="35"/>
        <v>#VALUE!</v>
      </c>
    </row>
    <row r="81" s="3" customFormat="1" ht="17.25" customHeight="1" spans="1:12">
      <c r="A81" s="22">
        <v>68</v>
      </c>
      <c r="B81" s="25" t="s">
        <v>117</v>
      </c>
      <c r="C81" s="26"/>
      <c r="D81" s="26"/>
      <c r="E81" s="33">
        <f>E82+E83</f>
        <v>0</v>
      </c>
      <c r="F81" s="31"/>
      <c r="G81" s="31"/>
      <c r="H81" s="28"/>
      <c r="I81" s="61"/>
      <c r="J81" s="61"/>
      <c r="K81" s="33">
        <f>K82+K83</f>
        <v>0</v>
      </c>
      <c r="L81" s="33">
        <f t="shared" si="35"/>
        <v>0</v>
      </c>
    </row>
    <row r="82" s="3" customFormat="1" ht="17.25" customHeight="1" spans="1:12">
      <c r="A82" s="22">
        <v>69</v>
      </c>
      <c r="B82" s="25" t="s">
        <v>118</v>
      </c>
      <c r="C82" s="26"/>
      <c r="D82" s="26"/>
      <c r="E82" s="27"/>
      <c r="F82" s="31"/>
      <c r="G82" s="31"/>
      <c r="H82" s="32">
        <v>1</v>
      </c>
      <c r="I82" s="61"/>
      <c r="J82" s="61"/>
      <c r="K82" s="33">
        <f t="shared" ref="K82:K88" si="43">E82*H82</f>
        <v>0</v>
      </c>
      <c r="L82" s="33">
        <f t="shared" si="35"/>
        <v>0</v>
      </c>
    </row>
    <row r="83" s="3" customFormat="1" ht="17.25" customHeight="1" spans="1:12">
      <c r="A83" s="22">
        <v>70</v>
      </c>
      <c r="B83" s="25" t="s">
        <v>119</v>
      </c>
      <c r="C83" s="26"/>
      <c r="D83" s="26"/>
      <c r="E83" s="27"/>
      <c r="F83" s="31"/>
      <c r="G83" s="31"/>
      <c r="H83" s="32">
        <v>0.85</v>
      </c>
      <c r="I83" s="61"/>
      <c r="J83" s="61"/>
      <c r="K83" s="33">
        <f t="shared" si="43"/>
        <v>0</v>
      </c>
      <c r="L83" s="33">
        <f t="shared" si="35"/>
        <v>0</v>
      </c>
    </row>
    <row r="84" s="3" customFormat="1" ht="17.25" customHeight="1" spans="1:12">
      <c r="A84" s="22">
        <v>71</v>
      </c>
      <c r="B84" s="25" t="s">
        <v>120</v>
      </c>
      <c r="C84" s="26"/>
      <c r="D84" s="26"/>
      <c r="E84" s="33" t="e">
        <f>E85-E86</f>
        <v>#VALUE!</v>
      </c>
      <c r="F84" s="31"/>
      <c r="G84" s="31"/>
      <c r="H84" s="32">
        <v>1</v>
      </c>
      <c r="I84" s="61"/>
      <c r="J84" s="61"/>
      <c r="K84" s="33" t="e">
        <f>IF(E84&gt;E25,(E84-E25)*H84,0)</f>
        <v>#VALUE!</v>
      </c>
      <c r="L84" s="33" t="e">
        <f t="shared" si="35"/>
        <v>#VALUE!</v>
      </c>
    </row>
    <row r="85" s="3" customFormat="1" ht="17.25" customHeight="1" spans="1:12">
      <c r="A85" s="22">
        <v>72</v>
      </c>
      <c r="B85" s="37" t="s">
        <v>121</v>
      </c>
      <c r="C85" s="26"/>
      <c r="D85" s="26"/>
      <c r="E85" s="39" t="s">
        <v>122</v>
      </c>
      <c r="F85" s="31"/>
      <c r="G85" s="31"/>
      <c r="H85" s="34"/>
      <c r="I85" s="61"/>
      <c r="J85" s="61"/>
      <c r="K85" s="26"/>
      <c r="L85" s="102"/>
    </row>
    <row r="86" s="3" customFormat="1" ht="17.25" customHeight="1" spans="1:12">
      <c r="A86" s="22">
        <v>73</v>
      </c>
      <c r="B86" s="25" t="s">
        <v>123</v>
      </c>
      <c r="C86" s="26"/>
      <c r="D86" s="26"/>
      <c r="E86" s="27"/>
      <c r="F86" s="31"/>
      <c r="G86" s="31"/>
      <c r="H86" s="34"/>
      <c r="I86" s="61"/>
      <c r="J86" s="61"/>
      <c r="K86" s="26"/>
      <c r="L86" s="102"/>
    </row>
    <row r="87" s="3" customFormat="1" ht="24.75" spans="1:12">
      <c r="A87" s="22">
        <v>74</v>
      </c>
      <c r="B87" s="25" t="s">
        <v>124</v>
      </c>
      <c r="C87" s="26"/>
      <c r="D87" s="26"/>
      <c r="E87" s="27"/>
      <c r="F87" s="31"/>
      <c r="G87" s="31"/>
      <c r="H87" s="32">
        <v>0.85</v>
      </c>
      <c r="I87" s="26"/>
      <c r="J87" s="61"/>
      <c r="K87" s="33">
        <f t="shared" si="43"/>
        <v>0</v>
      </c>
      <c r="L87" s="33">
        <f>I87+J87+K87</f>
        <v>0</v>
      </c>
    </row>
    <row r="88" s="3" customFormat="1" ht="17.25" customHeight="1" spans="1:12">
      <c r="A88" s="22">
        <v>75</v>
      </c>
      <c r="B88" s="43" t="s">
        <v>125</v>
      </c>
      <c r="C88" s="26"/>
      <c r="D88" s="26"/>
      <c r="E88" s="66" t="e">
        <f>E26*0.2</f>
        <v>#VALUE!</v>
      </c>
      <c r="F88" s="31"/>
      <c r="G88" s="31"/>
      <c r="H88" s="32">
        <v>1</v>
      </c>
      <c r="I88" s="26"/>
      <c r="J88" s="61"/>
      <c r="K88" s="33" t="e">
        <f t="shared" si="43"/>
        <v>#VALUE!</v>
      </c>
      <c r="L88" s="33" t="e">
        <f>I88+J88+K88</f>
        <v>#VALUE!</v>
      </c>
    </row>
    <row r="89" s="3" customFormat="1" ht="17.25" customHeight="1" spans="1:13">
      <c r="A89" s="22">
        <v>76</v>
      </c>
      <c r="B89" s="25" t="s">
        <v>126</v>
      </c>
      <c r="C89" s="27"/>
      <c r="D89" s="26"/>
      <c r="E89" s="26"/>
      <c r="F89" s="32">
        <v>0</v>
      </c>
      <c r="G89" s="31"/>
      <c r="H89" s="28"/>
      <c r="I89" s="33">
        <f>C89*F89</f>
        <v>0</v>
      </c>
      <c r="J89" s="61"/>
      <c r="K89" s="61"/>
      <c r="L89" s="33">
        <f t="shared" ref="L89:L97" si="44">I89+J89+K89</f>
        <v>0</v>
      </c>
      <c r="M89" s="65"/>
    </row>
    <row r="90" s="3" customFormat="1" ht="17.25" customHeight="1" spans="1:13">
      <c r="A90" s="22">
        <v>77</v>
      </c>
      <c r="B90" s="25" t="s">
        <v>127</v>
      </c>
      <c r="C90" s="27"/>
      <c r="D90" s="27"/>
      <c r="E90" s="27"/>
      <c r="F90" s="32">
        <v>0</v>
      </c>
      <c r="G90" s="35">
        <v>0</v>
      </c>
      <c r="H90" s="35">
        <v>0</v>
      </c>
      <c r="I90" s="33">
        <f>C90*F90</f>
        <v>0</v>
      </c>
      <c r="J90" s="33">
        <f>D90*G90</f>
        <v>0</v>
      </c>
      <c r="K90" s="33">
        <f>E90*H90</f>
        <v>0</v>
      </c>
      <c r="L90" s="33">
        <f t="shared" si="44"/>
        <v>0</v>
      </c>
      <c r="M90" s="65"/>
    </row>
    <row r="91" s="3" customFormat="1" ht="17.25" customHeight="1" spans="1:12">
      <c r="A91" s="22">
        <v>78</v>
      </c>
      <c r="B91" s="25" t="s">
        <v>128</v>
      </c>
      <c r="C91" s="27"/>
      <c r="D91" s="27"/>
      <c r="E91" s="27"/>
      <c r="F91" s="35">
        <v>1</v>
      </c>
      <c r="G91" s="35">
        <v>1</v>
      </c>
      <c r="H91" s="35">
        <v>1</v>
      </c>
      <c r="I91" s="33">
        <f>C91*F91</f>
        <v>0</v>
      </c>
      <c r="J91" s="33">
        <f>D91*G91</f>
        <v>0</v>
      </c>
      <c r="K91" s="33">
        <f>E91*H91</f>
        <v>0</v>
      </c>
      <c r="L91" s="33">
        <f t="shared" si="44"/>
        <v>0</v>
      </c>
    </row>
    <row r="92" s="3" customFormat="1" ht="17.25" customHeight="1" spans="1:12">
      <c r="A92" s="22">
        <v>79</v>
      </c>
      <c r="B92" s="25" t="s">
        <v>129</v>
      </c>
      <c r="C92" s="33" t="e">
        <f>C93+C94+C95+C96+C97</f>
        <v>#VALUE!</v>
      </c>
      <c r="D92" s="26"/>
      <c r="E92" s="26"/>
      <c r="F92" s="31"/>
      <c r="G92" s="67"/>
      <c r="H92" s="67"/>
      <c r="I92" s="33" t="e">
        <f>I93+I94+I95+I96+I97</f>
        <v>#VALUE!</v>
      </c>
      <c r="J92" s="61"/>
      <c r="K92" s="61"/>
      <c r="L92" s="33" t="e">
        <f t="shared" si="44"/>
        <v>#VALUE!</v>
      </c>
    </row>
    <row r="93" s="3" customFormat="1" ht="17.25" customHeight="1" spans="1:12">
      <c r="A93" s="22">
        <v>80</v>
      </c>
      <c r="B93" s="25" t="s">
        <v>130</v>
      </c>
      <c r="C93" s="27"/>
      <c r="D93" s="26"/>
      <c r="E93" s="26"/>
      <c r="F93" s="35">
        <v>0</v>
      </c>
      <c r="G93" s="67"/>
      <c r="H93" s="67"/>
      <c r="I93" s="33">
        <f>C93*F93</f>
        <v>0</v>
      </c>
      <c r="J93" s="61"/>
      <c r="K93" s="61"/>
      <c r="L93" s="33">
        <f t="shared" si="44"/>
        <v>0</v>
      </c>
    </row>
    <row r="94" s="3" customFormat="1" ht="17.25" customHeight="1" spans="1:12">
      <c r="A94" s="22">
        <v>81</v>
      </c>
      <c r="B94" s="25" t="s">
        <v>131</v>
      </c>
      <c r="C94" s="27"/>
      <c r="D94" s="26"/>
      <c r="E94" s="26"/>
      <c r="F94" s="35">
        <v>0.05</v>
      </c>
      <c r="G94" s="67"/>
      <c r="H94" s="67"/>
      <c r="I94" s="33">
        <f>C94*F94</f>
        <v>0</v>
      </c>
      <c r="J94" s="61"/>
      <c r="K94" s="61"/>
      <c r="L94" s="33">
        <f t="shared" si="44"/>
        <v>0</v>
      </c>
    </row>
    <row r="95" s="3" customFormat="1" ht="17.25" customHeight="1" spans="1:12">
      <c r="A95" s="22">
        <v>82</v>
      </c>
      <c r="B95" s="37" t="s">
        <v>132</v>
      </c>
      <c r="C95" s="38" t="s">
        <v>133</v>
      </c>
      <c r="D95" s="26"/>
      <c r="E95" s="26"/>
      <c r="F95" s="68">
        <v>0.025</v>
      </c>
      <c r="G95" s="67"/>
      <c r="H95" s="67"/>
      <c r="I95" s="33" t="e">
        <f>C95*F95</f>
        <v>#VALUE!</v>
      </c>
      <c r="J95" s="61"/>
      <c r="K95" s="61"/>
      <c r="L95" s="33" t="e">
        <f t="shared" si="44"/>
        <v>#VALUE!</v>
      </c>
    </row>
    <row r="96" s="3" customFormat="1" ht="17.25" customHeight="1" spans="1:12">
      <c r="A96" s="22">
        <v>83</v>
      </c>
      <c r="B96" s="25" t="s">
        <v>134</v>
      </c>
      <c r="C96" s="27"/>
      <c r="D96" s="26"/>
      <c r="E96" s="26"/>
      <c r="F96" s="69">
        <v>0.05</v>
      </c>
      <c r="G96" s="67"/>
      <c r="H96" s="67"/>
      <c r="I96" s="33">
        <f>C96*F96</f>
        <v>0</v>
      </c>
      <c r="J96" s="61"/>
      <c r="K96" s="61"/>
      <c r="L96" s="33">
        <f t="shared" si="44"/>
        <v>0</v>
      </c>
    </row>
    <row r="97" s="3" customFormat="1" ht="17.25" customHeight="1" spans="1:12">
      <c r="A97" s="22">
        <v>84</v>
      </c>
      <c r="B97" s="43" t="s">
        <v>135</v>
      </c>
      <c r="C97" s="26"/>
      <c r="D97" s="26"/>
      <c r="E97" s="26"/>
      <c r="F97" s="68">
        <v>0</v>
      </c>
      <c r="G97" s="67"/>
      <c r="H97" s="67"/>
      <c r="I97" s="33">
        <f>F97*C97</f>
        <v>0</v>
      </c>
      <c r="J97" s="61"/>
      <c r="K97" s="61"/>
      <c r="L97" s="33">
        <f t="shared" si="44"/>
        <v>0</v>
      </c>
    </row>
    <row r="98" s="3" customFormat="1" ht="17.25" customHeight="1" spans="1:12">
      <c r="A98" s="22">
        <v>85</v>
      </c>
      <c r="B98" s="41" t="s">
        <v>136</v>
      </c>
      <c r="C98" s="24"/>
      <c r="D98" s="24"/>
      <c r="E98" s="24"/>
      <c r="F98" s="24"/>
      <c r="G98" s="24"/>
      <c r="H98" s="24"/>
      <c r="I98" s="24"/>
      <c r="J98" s="24"/>
      <c r="K98" s="24"/>
      <c r="L98" s="59"/>
    </row>
    <row r="99" s="3" customFormat="1" ht="17.25" customHeight="1" spans="1:12">
      <c r="A99" s="22">
        <v>86</v>
      </c>
      <c r="B99" s="43" t="s">
        <v>137</v>
      </c>
      <c r="C99" s="33" t="e">
        <f>SUM(C7:C9,C13,C17,C21,C25,C28,C29,C30)</f>
        <v>#VALUE!</v>
      </c>
      <c r="D99" s="33" t="e">
        <f t="shared" ref="D99:K99" si="45">SUM(D7:D9,D13,D17,D21,D25,D28,D29,D30)</f>
        <v>#VALUE!</v>
      </c>
      <c r="E99" s="33" t="e">
        <f t="shared" si="45"/>
        <v>#VALUE!</v>
      </c>
      <c r="F99" s="70"/>
      <c r="G99" s="71"/>
      <c r="H99" s="71"/>
      <c r="I99" s="33" t="e">
        <f t="shared" si="45"/>
        <v>#VALUE!</v>
      </c>
      <c r="J99" s="33" t="e">
        <f t="shared" si="45"/>
        <v>#VALUE!</v>
      </c>
      <c r="K99" s="33" t="e">
        <f t="shared" si="45"/>
        <v>#VALUE!</v>
      </c>
      <c r="L99" s="33" t="e">
        <f>L7+L8+L9+L13+L17+L21+L25+L28+L29+L30</f>
        <v>#VALUE!</v>
      </c>
    </row>
    <row r="100" s="3" customFormat="1" ht="17.25" customHeight="1" spans="1:12">
      <c r="A100" s="22">
        <v>87</v>
      </c>
      <c r="B100" s="43" t="s">
        <v>138</v>
      </c>
      <c r="C100" s="33" t="e">
        <f>SUM(C32,C33,C34,C44,C51,C58,C61,C71,C78,C81,C84,C87,C89,C90,C91,C92)</f>
        <v>#VALUE!</v>
      </c>
      <c r="D100" s="33" t="e">
        <f>SUM(D32,D33,D34,D44,D51,D58,D61,D71,D78,D81,D84,D87,D89,D90,D91,D92)</f>
        <v>#VALUE!</v>
      </c>
      <c r="E100" s="33" t="e">
        <f>SUM(E32,E33,E34,E44,E51,E58,E61,E71,E78,E81,E84,E87,E89,E90,E91,E92,E88)</f>
        <v>#VALUE!</v>
      </c>
      <c r="F100" s="70"/>
      <c r="G100" s="71"/>
      <c r="H100" s="71"/>
      <c r="I100" s="33" t="e">
        <f>SUM(I32,I33,I34,I44,I51,I58,I61,I71,I78,I81,I84,I87,I89,I90,I91,I92)</f>
        <v>#VALUE!</v>
      </c>
      <c r="J100" s="33" t="e">
        <f>SUM(J32,J33,J34,J44,J51,J58,J61,J71,J78,J81,J84,J87,J89,J90,J91,J92)</f>
        <v>#VALUE!</v>
      </c>
      <c r="K100" s="33" t="e">
        <f>SUM(K32,K33,K34,K44,K51,K58,K61,K71,K78,K81,K84,K87,K89,K90,K91,K92,K88)</f>
        <v>#VALUE!</v>
      </c>
      <c r="L100" s="33" t="e">
        <f>L32+L33+L34+L44+L51+L58+L61+L71+L78+L81+L84+L87+L89+L90+L91+L92+L88</f>
        <v>#VALUE!</v>
      </c>
    </row>
    <row r="101" s="3" customFormat="1" ht="17.25" customHeight="1" spans="1:12">
      <c r="A101" s="22">
        <v>88</v>
      </c>
      <c r="B101" s="72" t="s">
        <v>139</v>
      </c>
      <c r="C101" s="73"/>
      <c r="D101" s="73"/>
      <c r="E101" s="73"/>
      <c r="F101" s="73"/>
      <c r="G101" s="74"/>
      <c r="H101" s="74"/>
      <c r="I101" s="103"/>
      <c r="J101" s="103"/>
      <c r="K101" s="74"/>
      <c r="L101" s="33" t="e">
        <f>L99/L100</f>
        <v>#VALUE!</v>
      </c>
    </row>
    <row r="102" s="3" customFormat="1" ht="17.25" customHeight="1" spans="1:12">
      <c r="A102" s="75"/>
      <c r="B102" s="76"/>
      <c r="C102" s="2"/>
      <c r="D102" s="2"/>
      <c r="E102" s="2"/>
      <c r="F102" s="2"/>
      <c r="G102" s="2"/>
      <c r="H102" s="77"/>
      <c r="I102" s="104"/>
      <c r="J102" s="105"/>
      <c r="K102" s="85"/>
      <c r="L102" s="85"/>
    </row>
    <row r="103" s="3" customFormat="1" ht="20.1" customHeight="1" spans="1:12">
      <c r="A103" s="78"/>
      <c r="B103" s="79" t="s">
        <v>140</v>
      </c>
      <c r="C103" s="65"/>
      <c r="D103" s="65"/>
      <c r="E103" s="65"/>
      <c r="F103" s="65"/>
      <c r="G103" s="65"/>
      <c r="H103" s="80"/>
      <c r="I103" s="106"/>
      <c r="J103" s="107"/>
      <c r="K103" s="108"/>
      <c r="L103" s="108"/>
    </row>
    <row r="104" s="3" customFormat="1" ht="20.1" customHeight="1" spans="1:12">
      <c r="A104" s="81"/>
      <c r="B104" s="76" t="s">
        <v>141</v>
      </c>
      <c r="C104" s="65"/>
      <c r="D104" s="65"/>
      <c r="E104" s="65"/>
      <c r="F104" s="65"/>
      <c r="G104" s="65"/>
      <c r="H104" s="80"/>
      <c r="I104" s="106"/>
      <c r="J104" s="107"/>
      <c r="K104" s="108"/>
      <c r="L104" s="108"/>
    </row>
    <row r="105" s="3" customFormat="1" ht="20.1" customHeight="1" spans="1:12">
      <c r="A105" s="82"/>
      <c r="B105" s="83"/>
      <c r="C105" s="65"/>
      <c r="D105" s="65"/>
      <c r="E105" s="65"/>
      <c r="F105" s="65"/>
      <c r="G105" s="65"/>
      <c r="H105" s="80"/>
      <c r="I105" s="106"/>
      <c r="J105" s="107"/>
      <c r="K105" s="108"/>
      <c r="L105" s="108"/>
    </row>
    <row r="106" s="3" customFormat="1" ht="20.1" customHeight="1" spans="1:12">
      <c r="A106" s="5"/>
      <c r="B106" s="84"/>
      <c r="H106" s="5"/>
      <c r="I106" s="109"/>
      <c r="J106" s="109"/>
      <c r="K106" s="5"/>
      <c r="L106" s="5"/>
    </row>
    <row r="107" s="3" customFormat="1" ht="20.1" customHeight="1" spans="1:12">
      <c r="A107" s="85"/>
      <c r="B107" s="86"/>
      <c r="C107" s="2"/>
      <c r="D107" s="2"/>
      <c r="E107" s="2"/>
      <c r="F107" s="2"/>
      <c r="G107" s="2"/>
      <c r="H107" s="85"/>
      <c r="I107" s="105"/>
      <c r="J107" s="105"/>
      <c r="K107" s="85"/>
      <c r="L107" s="85"/>
    </row>
    <row r="108" s="3" customFormat="1" ht="20.1" customHeight="1" spans="1:12">
      <c r="A108" s="87"/>
      <c r="B108" s="88"/>
      <c r="C108" s="89"/>
      <c r="D108" s="89"/>
      <c r="E108" s="89"/>
      <c r="F108" s="89"/>
      <c r="G108" s="89"/>
      <c r="H108" s="80"/>
      <c r="I108" s="106"/>
      <c r="J108" s="107"/>
      <c r="K108" s="108"/>
      <c r="L108" s="108"/>
    </row>
    <row r="109" s="2" customFormat="1" ht="20.1" customHeight="1" spans="1:12">
      <c r="A109" s="80"/>
      <c r="B109" s="88"/>
      <c r="C109" s="89"/>
      <c r="D109" s="89"/>
      <c r="E109" s="89"/>
      <c r="F109" s="89"/>
      <c r="G109" s="89"/>
      <c r="H109" s="80"/>
      <c r="I109" s="106"/>
      <c r="J109" s="107"/>
      <c r="K109" s="108"/>
      <c r="L109" s="108"/>
    </row>
    <row r="110" spans="1:12">
      <c r="A110" s="80"/>
      <c r="B110" s="88"/>
      <c r="C110" s="89"/>
      <c r="D110" s="89"/>
      <c r="E110" s="89"/>
      <c r="F110" s="89"/>
      <c r="G110" s="89"/>
      <c r="H110" s="80"/>
      <c r="I110" s="106"/>
      <c r="J110" s="107"/>
      <c r="K110" s="108"/>
      <c r="L110" s="108"/>
    </row>
    <row r="111" spans="1:12">
      <c r="A111" s="80"/>
      <c r="B111" s="88"/>
      <c r="C111" s="89"/>
      <c r="D111" s="89"/>
      <c r="E111" s="89"/>
      <c r="F111" s="89"/>
      <c r="G111" s="89"/>
      <c r="H111" s="80"/>
      <c r="I111" s="106"/>
      <c r="J111" s="107"/>
      <c r="K111" s="108"/>
      <c r="L111" s="108"/>
    </row>
    <row r="112" spans="1:12">
      <c r="A112" s="80"/>
      <c r="B112" s="88"/>
      <c r="C112" s="89"/>
      <c r="D112" s="89"/>
      <c r="E112" s="89"/>
      <c r="F112" s="89"/>
      <c r="G112" s="89"/>
      <c r="H112" s="80"/>
      <c r="I112" s="106"/>
      <c r="J112" s="107"/>
      <c r="K112" s="108"/>
      <c r="L112" s="108"/>
    </row>
    <row r="113" spans="1:12">
      <c r="A113" s="80"/>
      <c r="B113" s="88"/>
      <c r="C113" s="89"/>
      <c r="D113" s="89"/>
      <c r="E113" s="89"/>
      <c r="F113" s="89"/>
      <c r="G113" s="89"/>
      <c r="H113" s="80"/>
      <c r="I113" s="106"/>
      <c r="J113" s="107"/>
      <c r="K113" s="108"/>
      <c r="L113" s="108"/>
    </row>
    <row r="114" spans="1:12">
      <c r="A114" s="90"/>
      <c r="B114" s="91"/>
      <c r="C114" s="92"/>
      <c r="D114" s="92"/>
      <c r="E114" s="92"/>
      <c r="F114" s="92"/>
      <c r="G114" s="92"/>
      <c r="H114" s="93"/>
      <c r="I114" s="110"/>
      <c r="J114" s="110"/>
      <c r="K114" s="93"/>
      <c r="L114" s="93"/>
    </row>
    <row r="115" spans="1:12">
      <c r="A115" s="94"/>
      <c r="B115" s="95"/>
      <c r="C115" s="96"/>
      <c r="D115" s="96"/>
      <c r="E115" s="96"/>
      <c r="F115" s="96"/>
      <c r="G115" s="96"/>
      <c r="H115" s="97"/>
      <c r="I115" s="111"/>
      <c r="J115" s="111"/>
      <c r="K115" s="97"/>
      <c r="L115" s="97"/>
    </row>
    <row r="116" spans="1:12">
      <c r="A116" s="98"/>
      <c r="B116" s="99"/>
      <c r="C116" s="100"/>
      <c r="D116" s="100"/>
      <c r="E116" s="100"/>
      <c r="F116" s="100"/>
      <c r="G116" s="100"/>
      <c r="H116" s="101"/>
      <c r="I116" s="112"/>
      <c r="J116" s="112"/>
      <c r="K116" s="101"/>
      <c r="L116" s="101"/>
    </row>
    <row r="117" s="6" customFormat="1" spans="1:12">
      <c r="A117" s="7"/>
      <c r="B117" s="8"/>
      <c r="C117" s="9"/>
      <c r="D117" s="9"/>
      <c r="E117" s="9"/>
      <c r="F117" s="9"/>
      <c r="G117" s="9"/>
      <c r="H117" s="10"/>
      <c r="I117" s="11"/>
      <c r="J117" s="11"/>
      <c r="K117" s="10"/>
      <c r="L117" s="10"/>
    </row>
    <row r="118" s="6" customFormat="1" spans="1:12">
      <c r="A118" s="7"/>
      <c r="B118" s="8"/>
      <c r="C118" s="9"/>
      <c r="D118" s="9"/>
      <c r="E118" s="9"/>
      <c r="F118" s="9"/>
      <c r="G118" s="9"/>
      <c r="H118" s="10"/>
      <c r="I118" s="11"/>
      <c r="J118" s="11"/>
      <c r="K118" s="10"/>
      <c r="L118" s="10"/>
    </row>
  </sheetData>
  <protectedRanges>
    <protectedRange sqref="F79 H72 F72 H79 H68:H70 F68 F59 F89:F90 H82:H87 H92:H96 H41 H38:H39 H34 H55:H57 H48:H51 H59:H61" name="区域2_2_1_1" securityDescriptor=""/>
    <protectedRange sqref="F79 H72 F72 H79 H68:H70 F68 F59 F89:F90 H82:H87 H92:H96 H41 H38:H39 H34 H55:H57 H48:H51 H59:H61" name="区域1_2_1_1" securityDescriptor=""/>
    <protectedRange sqref="J9:K12 H32 H7:I12 H26:H30 H17:H24" name="区域2_1_1_1" securityDescriptor=""/>
    <protectedRange sqref="J9:K12 H32 H7:I12 H26:H30 H17:H24" name="区域1_1_1_1" securityDescriptor=""/>
    <protectedRange sqref="H73 H75:H77 H80" name="区域2_2_1_1_1" securityDescriptor=""/>
    <protectedRange sqref="H73 H75:H77 H80" name="区域1_2_1_1_1" securityDescriptor=""/>
    <protectedRange sqref="H40" name="区域2_2_1_1_2" securityDescriptor=""/>
    <protectedRange sqref="H40" name="区域1_2_1_1_2" securityDescriptor=""/>
    <protectedRange sqref="H42:H43" name="区域2_2_1_1_3" securityDescriptor=""/>
    <protectedRange sqref="H42:H43" name="区域1_2_1_1_3" securityDescriptor=""/>
    <protectedRange sqref="F36 H36" name="区域2_2_1_1_4" securityDescriptor=""/>
    <protectedRange sqref="F36 H36" name="区域1_2_1_1_4" securityDescriptor=""/>
    <protectedRange sqref="F37 H37" name="区域2_2_1_1_5" securityDescriptor=""/>
    <protectedRange sqref="F37 H37" name="区域1_2_1_1_5" securityDescriptor=""/>
    <protectedRange sqref="H35" name="区域2_2_1_1_6" securityDescriptor=""/>
    <protectedRange sqref="H35" name="区域1_2_1_1_6" securityDescriptor=""/>
    <protectedRange sqref="F53 H53" name="区域2_2_1_1_7" securityDescriptor=""/>
    <protectedRange sqref="F53 H53" name="区域1_2_1_1_7" securityDescriptor=""/>
    <protectedRange sqref="F54 H54" name="区域2_2_1_1_8" securityDescriptor=""/>
    <protectedRange sqref="F54 H54" name="区域1_2_1_1_8" securityDescriptor=""/>
    <protectedRange sqref="H52" name="区域2_2_1_1_9" securityDescriptor=""/>
    <protectedRange sqref="H52" name="区域1_2_1_1_9" securityDescriptor=""/>
    <protectedRange sqref="F63 H63" name="区域2_2_1_1_10" securityDescriptor=""/>
    <protectedRange sqref="F63 H63" name="区域1_2_1_1_10" securityDescriptor=""/>
    <protectedRange sqref="F64 H64" name="区域2_2_1_1_11" securityDescriptor=""/>
    <protectedRange sqref="F64 H64" name="区域1_2_1_1_11" securityDescriptor=""/>
    <protectedRange sqref="H66" name="区域2_2_1_1_1_1" securityDescriptor=""/>
    <protectedRange sqref="H66" name="区域1_2_1_1_1_1" securityDescriptor=""/>
    <protectedRange sqref="H67" name="区域2_2_1_1_1_2" securityDescriptor=""/>
    <protectedRange sqref="H67" name="区域1_2_1_1_1_2" securityDescriptor=""/>
  </protectedRanges>
  <mergeCells count="10">
    <mergeCell ref="A1:L1"/>
    <mergeCell ref="A2:H2"/>
    <mergeCell ref="C4:E4"/>
    <mergeCell ref="F4:H4"/>
    <mergeCell ref="I4:L4"/>
    <mergeCell ref="B6:L6"/>
    <mergeCell ref="B31:L31"/>
    <mergeCell ref="B98:L98"/>
    <mergeCell ref="A3:A5"/>
    <mergeCell ref="B3:B5"/>
  </mergeCells>
  <conditionalFormatting sqref="H35">
    <cfRule type="cellIs" dxfId="0" priority="8" stopIfTrue="1" operator="lessThan">
      <formula>0</formula>
    </cfRule>
  </conditionalFormatting>
  <conditionalFormatting sqref="H52">
    <cfRule type="cellIs" dxfId="0" priority="5" stopIfTrue="1" operator="lessThan">
      <formula>0</formula>
    </cfRule>
  </conditionalFormatting>
  <conditionalFormatting sqref="F66:H66">
    <cfRule type="cellIs" dxfId="0" priority="2" stopIfTrue="1" operator="lessThan">
      <formula>0</formula>
    </cfRule>
  </conditionalFormatting>
  <conditionalFormatting sqref="F67:H67">
    <cfRule type="cellIs" dxfId="0" priority="1" stopIfTrue="1" operator="lessThan">
      <formula>0</formula>
    </cfRule>
  </conditionalFormatting>
  <conditionalFormatting sqref="I7:J8 H34 H38:H43 H8:H12 H29:H30 H17:H24 H26:H27 H48:H51 H55:H57 F45:F47 H59:H61 F59 F73:H73 F89:F90 H82:H88 H68:H70 J89:K89 H72 J87:J88 I81:J86 F79 H79 F72 F80:H80 F75:H77 J92:K97 F68">
    <cfRule type="cellIs" dxfId="0" priority="11" stopIfTrue="1" operator="lessThan">
      <formula>0</formula>
    </cfRule>
  </conditionalFormatting>
  <conditionalFormatting sqref="H36 F36">
    <cfRule type="cellIs" dxfId="0" priority="10" stopIfTrue="1" operator="lessThan">
      <formula>0</formula>
    </cfRule>
  </conditionalFormatting>
  <conditionalFormatting sqref="H37 F37">
    <cfRule type="cellIs" dxfId="0" priority="9" stopIfTrue="1" operator="lessThan">
      <formula>0</formula>
    </cfRule>
  </conditionalFormatting>
  <conditionalFormatting sqref="H53 F53">
    <cfRule type="cellIs" dxfId="0" priority="7" stopIfTrue="1" operator="lessThan">
      <formula>0</formula>
    </cfRule>
  </conditionalFormatting>
  <conditionalFormatting sqref="H54 F54">
    <cfRule type="cellIs" dxfId="0" priority="6" stopIfTrue="1" operator="lessThan">
      <formula>0</formula>
    </cfRule>
  </conditionalFormatting>
  <conditionalFormatting sqref="F63 H63">
    <cfRule type="cellIs" dxfId="0" priority="4" stopIfTrue="1" operator="lessThan">
      <formula>0</formula>
    </cfRule>
  </conditionalFormatting>
  <conditionalFormatting sqref="F64 H64">
    <cfRule type="cellIs" dxfId="0" priority="3" stopIfTrue="1" operator="lessThan">
      <formula>0</formula>
    </cfRule>
  </conditionalFormatting>
  <pageMargins left="0.55" right="0.349305555555556" top="0.388888888888889" bottom="0.388888888888889" header="0.16875" footer="0.159027777777778"/>
  <pageSetup paperSize="9" orientation="landscape" horizontalDpi="600" verticalDpi="600"/>
  <headerFooter alignWithMargins="0" scaleWithDoc="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NSFR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srcb</cp:lastModifiedBy>
  <cp:revision>1</cp:revision>
  <dcterms:created xsi:type="dcterms:W3CDTF">1996-12-17T01:32:00Z</dcterms:created>
  <cp:lastPrinted>2018-10-09T03:24:00Z</cp:lastPrinted>
  <dcterms:modified xsi:type="dcterms:W3CDTF">2020-04-14T07:50:28Z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