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19275" windowHeight="9720"/>
  </bookViews>
  <sheets>
    <sheet name="G25-I FINAL" sheetId="27" r:id="rId1"/>
  </sheets>
  <definedNames>
    <definedName name="_xlnm.Print_Area" localSheetId="0">'G25-I FINAL'!$A$1:$E$190</definedName>
    <definedName name="_xlnm.Print_Titles" localSheetId="0">'G25-I FINAL'!$1:$5</definedName>
    <definedName name="Z_8680995D_7598_4316_948F_ECB2C66396AA_.wvu.PrintArea" localSheetId="0" hidden="1">'G25-I FINAL'!$A$1:$E$168</definedName>
    <definedName name="Z_8680995D_7598_4316_948F_ECB2C66396AA_.wvu.PrintTitles" localSheetId="0" hidden="1">'G25-I FINAL'!$1:$5</definedName>
  </definedNames>
  <calcPr calcId="125725" concurrentCalc="0"/>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20" i="27"/>
  <c r="C8"/>
  <c r="C11"/>
  <c r="C180"/>
  <c r="C181"/>
  <c r="E181"/>
  <c r="C182"/>
  <c r="C183"/>
  <c r="E183"/>
  <c r="C178"/>
  <c r="C179"/>
  <c r="E179"/>
  <c r="E185"/>
  <c r="E186"/>
  <c r="E182"/>
  <c r="E180"/>
  <c r="E178"/>
  <c r="E56"/>
  <c r="E61"/>
  <c r="E37"/>
  <c r="E38"/>
  <c r="E39"/>
  <c r="E40"/>
  <c r="E42"/>
  <c r="E43"/>
  <c r="E44"/>
  <c r="E45"/>
  <c r="E46"/>
  <c r="E48"/>
  <c r="E49"/>
  <c r="E50"/>
  <c r="E51"/>
  <c r="E52"/>
  <c r="E54"/>
  <c r="E55"/>
  <c r="E57"/>
  <c r="E58"/>
  <c r="E59"/>
  <c r="E62"/>
  <c r="E63"/>
  <c r="C159"/>
  <c r="E83"/>
  <c r="E84"/>
  <c r="E85"/>
  <c r="E86"/>
  <c r="E87"/>
  <c r="E88"/>
  <c r="E89"/>
  <c r="E90"/>
  <c r="E92"/>
  <c r="E93"/>
  <c r="E95"/>
  <c r="E97"/>
  <c r="E98"/>
  <c r="E100"/>
  <c r="E101"/>
  <c r="E103"/>
  <c r="E104"/>
  <c r="E106"/>
  <c r="E107"/>
  <c r="E109"/>
  <c r="E110"/>
  <c r="E112"/>
  <c r="E138"/>
  <c r="E139"/>
  <c r="E140"/>
  <c r="E141"/>
  <c r="E113"/>
  <c r="C161"/>
  <c r="E123"/>
  <c r="C163"/>
  <c r="E31"/>
  <c r="E32"/>
  <c r="E33"/>
  <c r="E34"/>
  <c r="C158"/>
  <c r="E65"/>
  <c r="E70"/>
  <c r="E72"/>
  <c r="E75"/>
  <c r="E77"/>
  <c r="E80"/>
  <c r="E81"/>
  <c r="C160"/>
  <c r="E115"/>
  <c r="E116"/>
  <c r="E117"/>
  <c r="E118"/>
  <c r="E119"/>
  <c r="E121"/>
  <c r="E122"/>
  <c r="C162"/>
  <c r="C157"/>
  <c r="E146"/>
  <c r="E142"/>
  <c r="E144"/>
  <c r="E147"/>
  <c r="C166"/>
  <c r="E149"/>
  <c r="E150"/>
  <c r="C167"/>
  <c r="E127"/>
  <c r="E129"/>
  <c r="E131"/>
  <c r="E133"/>
  <c r="E134"/>
  <c r="E135"/>
  <c r="E136"/>
  <c r="C165"/>
  <c r="C164"/>
  <c r="C156"/>
  <c r="E9"/>
  <c r="E10"/>
  <c r="E12"/>
  <c r="E13"/>
  <c r="E14"/>
  <c r="E15"/>
  <c r="E16"/>
  <c r="E17"/>
  <c r="C153"/>
  <c r="E19"/>
  <c r="E22"/>
  <c r="E23"/>
  <c r="E24"/>
  <c r="E25"/>
  <c r="E26"/>
  <c r="C154"/>
  <c r="E27"/>
  <c r="C155"/>
  <c r="C152"/>
  <c r="C168"/>
  <c r="I70"/>
</calcChain>
</file>

<file path=xl/sharedStrings.xml><?xml version="1.0" encoding="utf-8"?>
<sst xmlns="http://schemas.openxmlformats.org/spreadsheetml/2006/main" count="473" uniqueCount="294">
  <si>
    <t>A</t>
  </si>
  <si>
    <t>B</t>
  </si>
  <si>
    <t>C</t>
  </si>
  <si>
    <r>
      <t xml:space="preserve">  2.1.2.4.3</t>
    </r>
    <r>
      <rPr>
        <sz val="10"/>
        <rFont val="宋体"/>
        <family val="3"/>
        <charset val="134"/>
      </rPr>
      <t>银行存款，有业务关系且无存款保险</t>
    </r>
  </si>
  <si>
    <t>G25 第I部分 流动性覆盖率</t>
  </si>
  <si>
    <t>填报机构：</t>
  </si>
  <si>
    <t>货币单位：万元</t>
  </si>
  <si>
    <t>第I部分：流动性覆盖率</t>
  </si>
  <si>
    <t>序号</t>
  </si>
  <si>
    <t>项目</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</si>
  <si>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</si>
  <si>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</si>
  <si>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</si>
  <si>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</si>
  <si>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</si>
  <si>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</si>
  <si>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</si>
  <si>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</si>
  <si>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</si>
  <si>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</si>
  <si>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</si>
  <si>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</si>
  <si>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</si>
  <si>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</si>
  <si>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</si>
  <si>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</si>
  <si>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</si>
  <si>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</si>
  <si>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</si>
  <si>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</si>
  <si>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</si>
  <si>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</si>
  <si>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</si>
  <si>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</si>
  <si>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</si>
  <si>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</si>
  <si>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</si>
  <si>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</si>
  <si>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</si>
  <si>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</si>
  <si>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</si>
  <si>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</si>
  <si>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</si>
  <si>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</si>
  <si>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</si>
  <si>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</si>
  <si>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</si>
  <si>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</si>
  <si>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</si>
  <si>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</si>
  <si>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</si>
  <si>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</si>
  <si>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</si>
  <si>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</si>
  <si>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</si>
  <si>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</si>
  <si>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</si>
  <si>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</si>
  <si>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</si>
  <si>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</si>
  <si>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</si>
  <si>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</si>
  <si>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</si>
  <si>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</si>
  <si>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</si>
  <si>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</si>
  <si>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</si>
  <si>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</si>
  <si>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</si>
  <si>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</si>
  <si>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</si>
  <si>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</si>
  <si>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</si>
  <si>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</si>
  <si>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</si>
  <si>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</si>
  <si>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</si>
  <si>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</si>
  <si>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</si>
  <si>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</si>
  <si>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</si>
  <si>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</si>
  <si>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</si>
  <si>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</si>
  <si>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</si>
  <si>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</si>
  <si>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</si>
  <si>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</si>
  <si>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</si>
  <si>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</si>
  <si>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</si>
  <si>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</si>
  <si>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</si>
  <si>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</si>
  <si>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</si>
  <si>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</si>
  <si>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</si>
  <si>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</si>
  <si>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</si>
  <si>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</si>
  <si>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</si>
  <si>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</si>
  <si>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</si>
  <si>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</si>
  <si>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</si>
  <si>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</si>
  <si>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</si>
  <si>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</si>
  <si>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</si>
  <si>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</si>
  <si>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</si>
  <si>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</si>
  <si>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</si>
  <si>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</si>
  <si>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</si>
  <si>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</si>
  <si>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</si>
  <si>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</si>
  <si>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</si>
  <si>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</si>
  <si>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</si>
  <si>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</si>
  <si>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</si>
  <si>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</si>
  <si>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</si>
  <si>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</si>
  <si>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</si>
  <si>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</si>
  <si>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</si>
  <si>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</si>
  <si>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</si>
  <si>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</si>
  <si>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</si>
  <si>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</si>
  <si>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</si>
  <si>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</si>
  <si>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</si>
  <si>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</si>
  <si>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</si>
  <si>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</si>
  <si>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</si>
  <si>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</si>
  <si>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</si>
  <si>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</si>
  <si>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</si>
  <si>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</si>
  <si>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</si>
  <si>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</si>
  <si>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</si>
  <si>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</si>
  <si>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</si>
  <si>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</si>
  <si>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</si>
  <si>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</si>
  <si>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</si>
  <si>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</si>
  <si>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</si>
  <si>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</si>
  <si>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</si>
  <si>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</si>
  <si>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</si>
  <si>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</si>
  <si>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</si>
  <si>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</si>
  <si>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</si>
  <si>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</si>
  <si>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</si>
  <si>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</si>
  <si>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</si>
  <si>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</si>
  <si>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</si>
  <si>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</si>
  <si>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</si>
  <si>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</si>
  <si>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</si>
  <si>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</si>
  <si>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</si>
  <si>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</si>
  <si>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</si>
  <si>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</si>
  <si>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</si>
  <si>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</si>
  <si>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</si>
  <si>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</si>
  <si>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</si>
  <si>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</si>
  <si>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</si>
  <si>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</si>
  <si>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</si>
  <si>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</si>
  <si>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</si>
  <si>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</si>
  <si>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</si>
  <si>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</si>
  <si>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</si>
  <si>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</si>
  <si>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</si>
  <si>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</si>
  <si>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</si>
  <si>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</si>
  <si>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</si>
  <si>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</si>
  <si>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</si>
  <si>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</si>
  <si>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</si>
  <si>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</si>
  <si>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</si>
  <si>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</si>
  <si>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</si>
  <si>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</si>
  <si>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</si>
  <si>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</si>
  <si>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</si>
  <si>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</si>
  <si>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</si>
  <si>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</si>
  <si>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</si>
  <si>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</si>
  <si>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</si>
  <si>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</si>
  <si>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</si>
  <si>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</si>
  <si>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</si>
  <si>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</si>
  <si>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</si>
  <si>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</si>
  <si>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</si>
  <si>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</si>
  <si>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</si>
  <si>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</si>
  <si>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</si>
  <si>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</si>
  <si>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</si>
  <si>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</si>
  <si>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</si>
  <si>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</si>
  <si>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</si>
  <si>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</si>
  <si>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</si>
  <si>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</si>
  <si>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</si>
  <si>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</si>
  <si>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</si>
  <si>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</si>
  <si>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</si>
  <si>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</si>
  <si>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</si>
  <si>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</si>
  <si>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</si>
  <si>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</si>
  <si>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</si>
  <si>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</si>
  <si>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</si>
  <si>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</si>
  <si>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</si>
  <si>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</si>
  <si>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</si>
  <si>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</si>
  <si>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</si>
  <si>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</si>
  <si>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</si>
  <si>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</si>
  <si>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</si>
  <si>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</si>
  <si>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</si>
  <si>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</si>
  <si>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</si>
  <si>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</si>
  <si>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</si>
  <si>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</si>
  <si>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</si>
  <si>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</si>
  <si>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</si>
  <si>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</si>
  <si>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</si>
  <si>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</si>
  <si>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</si>
  <si>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</si>
  <si>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</si>
  <si>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</si>
  <si>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</si>
  <si>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</si>
  <si>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</si>
  <si>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</si>
  <si>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</si>
  <si>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r>
      <t xml:space="preserve">  2.1.2.4.8</t>
    </r>
    <r>
      <rPr>
        <sz val="10"/>
        <rFont val="宋体"/>
        <family val="3"/>
        <charset val="134"/>
      </rPr>
      <t>无业务关系的金融机构存款</t>
    </r>
    <phoneticPr fontId="10" type="noConversion"/>
  </si>
  <si>
    <r>
      <t xml:space="preserve">       2.1.4.1</t>
    </r>
    <r>
      <rPr>
        <sz val="10"/>
        <rFont val="宋体"/>
        <family val="3"/>
        <charset val="134"/>
      </rPr>
      <t>衍生产品交易的净现金流出</t>
    </r>
    <phoneticPr fontId="10" type="noConversion"/>
  </si>
  <si>
    <r>
      <t xml:space="preserve">    2.1.6 </t>
    </r>
    <r>
      <rPr>
        <b/>
        <sz val="10"/>
        <rFont val="宋体"/>
        <family val="3"/>
        <charset val="134"/>
      </rPr>
      <t>其他所有没有包含在以上类别中的本金、利息等现金流出</t>
    </r>
    <phoneticPr fontId="10" type="noConversion"/>
  </si>
  <si>
    <r>
      <t xml:space="preserve">     2.2.2.6.3</t>
    </r>
    <r>
      <rPr>
        <sz val="10"/>
        <rFont val="宋体"/>
        <family val="3"/>
        <charset val="134"/>
      </rPr>
      <t>其他借款和现金流入</t>
    </r>
    <phoneticPr fontId="10" type="noConversion"/>
  </si>
  <si>
    <r>
      <t xml:space="preserve">       2.2.3.1</t>
    </r>
    <r>
      <rPr>
        <sz val="10"/>
        <rFont val="宋体"/>
        <family val="3"/>
        <charset val="134"/>
      </rPr>
      <t>衍生产品交易的净现金流入</t>
    </r>
    <phoneticPr fontId="10" type="noConversion"/>
  </si>
  <si>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phoneticPr fontId="10" type="noConversion"/>
  </si>
  <si>
    <r>
      <t>|</t>
    </r>
    <r>
      <rPr>
        <sz val="10"/>
        <rFont val="宋体"/>
        <family val="3"/>
        <charset val="134"/>
      </rPr>
      <t>朱张婷：现金</t>
    </r>
    <phoneticPr fontId="3"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</si>
  <si>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吴玉姝：证券</t>
    </r>
    <phoneticPr fontId="2" type="noConversion"/>
  </si>
  <si>
    <r>
      <t>|</t>
    </r>
    <r>
      <rPr>
        <sz val="10"/>
        <rFont val="宋体"/>
        <family val="3"/>
        <charset val="134"/>
      </rPr>
      <t>朱张婷：证券</t>
    </r>
    <r>
      <rPr>
        <sz val="10"/>
        <rFont val="Times New Roman"/>
        <family val="1"/>
      </rPr>
      <t>+(</t>
    </r>
    <r>
      <rPr>
        <sz val="10"/>
        <rFont val="宋体"/>
        <family val="3"/>
        <charset val="134"/>
      </rPr>
      <t>陆轶凡：现金</t>
    </r>
    <r>
      <rPr>
        <sz val="10"/>
        <rFont val="Times New Roman"/>
        <family val="1"/>
      </rPr>
      <t>-</t>
    </r>
    <r>
      <rPr>
        <sz val="10"/>
        <rFont val="宋体"/>
        <family val="3"/>
        <charset val="134"/>
      </rPr>
      <t>吴玉姝：国债</t>
    </r>
    <r>
      <rPr>
        <sz val="10"/>
        <rFont val="Times New Roman"/>
        <family val="1"/>
      </rPr>
      <t>)/</t>
    </r>
    <r>
      <rPr>
        <sz val="10"/>
        <rFont val="宋体"/>
        <family val="3"/>
        <charset val="134"/>
      </rPr>
      <t>陆轶凡：证券</t>
    </r>
    <phoneticPr fontId="3" type="noConversion"/>
  </si>
</sst>
</file>

<file path=xl/styles.xml><?xml version="1.0" encoding="utf-8"?>
<styleSheet xmlns="http://schemas.openxmlformats.org/spreadsheetml/2006/main">
  <numFmts count="5">
    <numFmt numFmtId="176" formatCode="0_);[Red]\(0\)"/>
    <numFmt numFmtId="180" formatCode="#,##0.00_);[Red]\(#,##0.00\)"/>
    <numFmt numFmtId="181" formatCode="0.00_);[Red]\(0.00\)"/>
    <numFmt numFmtId="186" formatCode="0.0%"/>
    <numFmt numFmtId="187" formatCode="&quot;¥&quot;#,##0_);[Red]\(&quot;¥&quot;#,##0\)"/>
  </numFmts>
  <fonts count="26">
    <font>
      <sz val="11"/>
      <color theme="1"/>
      <name val="等线"/>
      <family val="3"/>
      <charset val="134"/>
      <scheme val="minor"/>
    </font>
    <font>
      <sz val="11"/>
      <color theme="1"/>
      <name val="等线"/>
      <family val="3"/>
      <charset val="134"/>
      <scheme val="minor"/>
    </font>
    <font>
      <sz val="9"/>
      <name val="等线"/>
      <family val="3"/>
      <charset val="134"/>
      <scheme val="minor"/>
    </font>
    <font>
      <sz val="9"/>
      <name val="等线"/>
      <family val="2"/>
      <charset val="134"/>
      <scheme val="minor"/>
    </font>
    <font>
      <sz val="10"/>
      <name val="宋体"/>
      <family val="3"/>
      <charset val="134"/>
    </font>
    <font>
      <sz val="11"/>
      <color theme="1"/>
      <name val="等线"/>
      <family val="3"/>
      <charset val="134"/>
      <scheme val="minor"/>
    </font>
    <font>
      <sz val="10"/>
      <name val="Arial"/>
      <family val="2"/>
    </font>
    <font>
      <b/>
      <sz val="16"/>
      <name val="宋体"/>
      <family val="3"/>
      <charset val="134"/>
    </font>
    <font>
      <sz val="10"/>
      <name val="Times New Roman"/>
      <family val="1"/>
    </font>
    <font>
      <sz val="10"/>
      <color theme="1"/>
      <name val="Times New Roman"/>
      <family val="1"/>
    </font>
    <font>
      <sz val="9"/>
      <name val="宋体"/>
      <family val="3"/>
      <charset val="134"/>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等线"/>
      <family val="2"/>
      <scheme val="minor"/>
    </font>
    <font>
      <sz val="10"/>
      <name val="仿宋_GB2312"/>
      <charset val="134"/>
    </font>
    <font>
      <sz val="10"/>
      <color indexed="10"/>
      <name val="Times New Roman"/>
      <family val="1"/>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20">
    <xf numFmtId="0" fontId="0" fillId="0" borderId="0">
      <alignment vertical="center"/>
    </xf>
    <xf numFmtId="0" fontId="1" fillId="0" borderId="0"/>
    <xf numFmtId="0" fontId="5" fillId="0" borderId="0"/>
    <xf numFmtId="0" fontId="11" fillId="2" borderId="0" applyFont="0" applyBorder="0"/>
    <xf numFmtId="0" fontId="12" fillId="0" borderId="0" applyNumberFormat="0" applyFill="0" applyBorder="0" applyAlignment="0" applyProtection="0"/>
    <xf numFmtId="0" fontId="15" fillId="0" borderId="0"/>
    <xf numFmtId="0" fontId="16" fillId="0" borderId="0"/>
    <xf numFmtId="0" fontId="15" fillId="0" borderId="0">
      <alignment vertical="center"/>
    </xf>
    <xf numFmtId="0" fontId="6" fillId="4" borderId="1" applyNumberFormat="0" applyFont="0" applyBorder="0" applyAlignment="0" applyProtection="0">
      <alignment horizontal="center"/>
    </xf>
    <xf numFmtId="0" fontId="25" fillId="0" borderId="0">
      <alignment vertical="center"/>
    </xf>
    <xf numFmtId="0" fontId="6" fillId="0" borderId="0">
      <alignment vertical="center"/>
    </xf>
    <xf numFmtId="3" fontId="6" fillId="10" borderId="1" applyFont="0">
      <alignment horizontal="right"/>
      <protection locked="0"/>
    </xf>
    <xf numFmtId="3" fontId="6" fillId="2" borderId="1" applyFont="0">
      <alignment horizontal="right"/>
    </xf>
    <xf numFmtId="0" fontId="1" fillId="0" borderId="0"/>
    <xf numFmtId="0" fontId="15" fillId="0" borderId="0">
      <alignment vertical="center"/>
    </xf>
    <xf numFmtId="0" fontId="11" fillId="2" borderId="0" applyFont="0" applyBorder="0"/>
    <xf numFmtId="0" fontId="6" fillId="0" borderId="0">
      <alignment vertical="center"/>
    </xf>
    <xf numFmtId="0" fontId="16" fillId="0" borderId="0"/>
    <xf numFmtId="0" fontId="16" fillId="0" borderId="0"/>
    <xf numFmtId="0" fontId="16" fillId="0" borderId="0"/>
  </cellStyleXfs>
  <cellXfs count="131">
    <xf numFmtId="0" fontId="0" fillId="0" borderId="0" xfId="0">
      <alignment vertical="center"/>
    </xf>
    <xf numFmtId="0" fontId="8" fillId="0" borderId="1" xfId="3" applyFont="1" applyFill="1" applyBorder="1" applyAlignment="1" applyProtection="1">
      <alignment horizontal="left" wrapText="1" indent="2"/>
      <protection hidden="1"/>
    </xf>
    <xf numFmtId="180" fontId="8" fillId="3" borderId="1" xfId="3" applyNumberFormat="1" applyFont="1" applyFill="1" applyBorder="1" applyAlignment="1" applyProtection="1">
      <alignment horizontal="center" vertical="center" wrapText="1"/>
      <protection locked="0"/>
    </xf>
    <xf numFmtId="0" fontId="13" fillId="0" borderId="1" xfId="4" applyFont="1" applyFill="1" applyBorder="1" applyAlignment="1" applyProtection="1">
      <alignment horizontal="left" wrapText="1"/>
      <protection hidden="1"/>
    </xf>
    <xf numFmtId="0" fontId="8" fillId="0" borderId="1" xfId="3" applyFont="1" applyFill="1" applyBorder="1" applyAlignment="1" applyProtection="1">
      <alignment horizontal="left" wrapText="1" indent="1"/>
      <protection hidden="1"/>
    </xf>
    <xf numFmtId="0" fontId="8" fillId="0" borderId="1" xfId="3" applyFont="1" applyFill="1" applyBorder="1" applyAlignment="1" applyProtection="1">
      <alignment horizontal="left" wrapText="1"/>
      <protection hidden="1"/>
    </xf>
    <xf numFmtId="0" fontId="8" fillId="0" borderId="1" xfId="3" applyFont="1" applyFill="1" applyBorder="1" applyAlignment="1" applyProtection="1">
      <alignment wrapText="1"/>
      <protection hidden="1"/>
    </xf>
    <xf numFmtId="0" fontId="8" fillId="0" borderId="0" xfId="7" applyFont="1" applyProtection="1">
      <alignment vertical="center"/>
      <protection locked="0"/>
    </xf>
    <xf numFmtId="0" fontId="4" fillId="0" borderId="3" xfId="7" applyFont="1" applyBorder="1" applyAlignment="1" applyProtection="1">
      <alignment vertical="center"/>
      <protection locked="0"/>
    </xf>
    <xf numFmtId="0" fontId="8" fillId="0" borderId="0" xfId="7" applyFont="1" applyBorder="1" applyAlignment="1" applyProtection="1">
      <alignment vertical="center"/>
      <protection locked="0"/>
    </xf>
    <xf numFmtId="0" fontId="13" fillId="0" borderId="2" xfId="7" applyFont="1" applyBorder="1" applyAlignment="1" applyProtection="1">
      <alignment horizontal="center" vertical="center"/>
      <protection locked="0"/>
    </xf>
    <xf numFmtId="9" fontId="14" fillId="0" borderId="2" xfId="7" applyNumberFormat="1" applyFont="1" applyBorder="1" applyAlignment="1" applyProtection="1">
      <alignment horizontal="center" vertical="center"/>
      <protection locked="0"/>
    </xf>
    <xf numFmtId="0" fontId="14" fillId="0" borderId="9" xfId="7" applyFont="1" applyBorder="1" applyAlignment="1" applyProtection="1">
      <alignment horizontal="center" vertical="center"/>
      <protection locked="0"/>
    </xf>
    <xf numFmtId="180" fontId="14" fillId="0" borderId="12" xfId="4" applyNumberFormat="1" applyFont="1" applyFill="1" applyBorder="1" applyAlignment="1" applyProtection="1">
      <alignment horizontal="center" vertical="center" wrapText="1"/>
      <protection hidden="1"/>
    </xf>
    <xf numFmtId="9" fontId="14" fillId="0" borderId="12" xfId="4" applyNumberFormat="1" applyFont="1" applyFill="1" applyBorder="1" applyAlignment="1" applyProtection="1">
      <alignment horizontal="center" vertical="center" wrapText="1"/>
      <protection hidden="1"/>
    </xf>
    <xf numFmtId="186" fontId="14" fillId="0" borderId="13" xfId="4" applyNumberFormat="1" applyFont="1" applyFill="1" applyBorder="1" applyAlignment="1" applyProtection="1">
      <alignment horizontal="center" vertical="center" wrapText="1"/>
      <protection hidden="1"/>
    </xf>
    <xf numFmtId="0" fontId="8" fillId="0" borderId="0" xfId="7" applyFont="1" applyFill="1" applyProtection="1">
      <alignment vertical="center"/>
      <protection locked="0"/>
    </xf>
    <xf numFmtId="0" fontId="4" fillId="0" borderId="14" xfId="7" applyFont="1" applyFill="1" applyBorder="1" applyAlignment="1" applyProtection="1">
      <alignment vertical="center"/>
      <protection locked="0"/>
    </xf>
    <xf numFmtId="0" fontId="4" fillId="0" borderId="15" xfId="7" applyFont="1" applyBorder="1" applyAlignment="1" applyProtection="1">
      <alignment vertical="center"/>
      <protection locked="0"/>
    </xf>
    <xf numFmtId="9" fontId="4" fillId="0" borderId="15" xfId="7" applyNumberFormat="1" applyFont="1" applyBorder="1" applyAlignment="1" applyProtection="1">
      <alignment vertical="center"/>
      <protection locked="0"/>
    </xf>
    <xf numFmtId="0" fontId="4" fillId="0" borderId="16" xfId="7" applyFont="1" applyBorder="1" applyAlignment="1" applyProtection="1">
      <alignment horizontal="center" vertical="center"/>
      <protection locked="0"/>
    </xf>
    <xf numFmtId="0" fontId="8" fillId="0" borderId="17" xfId="7" applyFont="1" applyFill="1" applyBorder="1" applyAlignment="1" applyProtection="1">
      <alignment horizontal="center" vertical="center"/>
      <protection hidden="1"/>
    </xf>
    <xf numFmtId="0" fontId="13" fillId="0" borderId="18" xfId="4" applyFont="1" applyFill="1" applyBorder="1" applyProtection="1">
      <protection hidden="1"/>
    </xf>
    <xf numFmtId="180" fontId="8" fillId="4" borderId="18" xfId="3" applyNumberFormat="1" applyFont="1" applyFill="1" applyBorder="1" applyAlignment="1" applyProtection="1">
      <alignment horizontal="center" vertical="center" wrapText="1"/>
      <protection hidden="1"/>
    </xf>
    <xf numFmtId="9" fontId="8" fillId="4" borderId="18" xfId="3" applyNumberFormat="1" applyFont="1" applyFill="1" applyBorder="1" applyAlignment="1" applyProtection="1">
      <alignment horizontal="center" vertical="center" wrapText="1"/>
      <protection hidden="1"/>
    </xf>
    <xf numFmtId="180" fontId="8" fillId="4" borderId="19" xfId="3" applyNumberFormat="1" applyFont="1" applyFill="1" applyBorder="1" applyAlignment="1" applyProtection="1">
      <alignment horizontal="center" vertical="center" wrapText="1"/>
      <protection hidden="1"/>
    </xf>
    <xf numFmtId="0" fontId="4" fillId="0" borderId="0" xfId="7" applyFont="1" applyProtection="1">
      <alignment vertical="center"/>
      <protection locked="0"/>
    </xf>
    <xf numFmtId="0" fontId="13" fillId="0" borderId="1" xfId="4" applyFont="1" applyFill="1" applyBorder="1" applyAlignment="1" applyProtection="1">
      <alignment horizontal="left"/>
      <protection hidden="1"/>
    </xf>
    <xf numFmtId="9" fontId="8" fillId="4" borderId="1" xfId="3" applyNumberFormat="1" applyFont="1" applyFill="1" applyBorder="1" applyAlignment="1" applyProtection="1">
      <alignment horizontal="center" vertical="center" wrapText="1"/>
      <protection hidden="1"/>
    </xf>
    <xf numFmtId="180" fontId="8" fillId="4" borderId="20" xfId="3" applyNumberFormat="1" applyFont="1" applyFill="1" applyBorder="1" applyAlignment="1" applyProtection="1">
      <alignment horizontal="center" vertical="center" wrapText="1"/>
      <protection hidden="1"/>
    </xf>
    <xf numFmtId="0" fontId="13" fillId="0" borderId="1" xfId="3" applyFont="1" applyFill="1" applyBorder="1" applyAlignment="1" applyProtection="1">
      <alignment wrapText="1"/>
      <protection hidden="1"/>
    </xf>
    <xf numFmtId="176" fontId="8" fillId="0" borderId="1" xfId="3" applyNumberFormat="1" applyFont="1" applyFill="1" applyBorder="1" applyAlignment="1" applyProtection="1">
      <alignment horizontal="center" vertical="center" wrapText="1"/>
      <protection locked="0"/>
    </xf>
    <xf numFmtId="9" fontId="8" fillId="0" borderId="1" xfId="7" applyNumberFormat="1" applyFont="1" applyFill="1" applyBorder="1" applyAlignment="1" applyProtection="1">
      <alignment horizontal="center" vertical="center"/>
      <protection hidden="1"/>
    </xf>
    <xf numFmtId="176" fontId="8" fillId="5" borderId="20" xfId="3" applyNumberFormat="1" applyFont="1" applyFill="1" applyBorder="1" applyAlignment="1" applyProtection="1">
      <alignment horizontal="center" vertical="center" wrapText="1"/>
      <protection hidden="1"/>
    </xf>
    <xf numFmtId="0" fontId="8" fillId="6" borderId="0" xfId="7" applyFont="1" applyFill="1" applyProtection="1">
      <alignment vertical="center"/>
      <protection locked="0"/>
    </xf>
    <xf numFmtId="176" fontId="8" fillId="5" borderId="1" xfId="3" applyNumberFormat="1" applyFont="1" applyFill="1" applyBorder="1" applyAlignment="1" applyProtection="1">
      <alignment horizontal="center" vertical="center" wrapText="1"/>
      <protection hidden="1"/>
    </xf>
    <xf numFmtId="176" fontId="8" fillId="4" borderId="20" xfId="3" applyNumberFormat="1" applyFont="1" applyFill="1" applyBorder="1" applyAlignment="1" applyProtection="1">
      <alignment horizontal="center" vertical="center" wrapText="1"/>
      <protection hidden="1"/>
    </xf>
    <xf numFmtId="0" fontId="14" fillId="7" borderId="0" xfId="7" applyFont="1" applyFill="1" applyProtection="1">
      <alignment vertical="center"/>
      <protection locked="0"/>
    </xf>
    <xf numFmtId="0" fontId="8" fillId="7" borderId="0" xfId="7" applyFont="1" applyFill="1" applyProtection="1">
      <alignment vertical="center"/>
      <protection locked="0"/>
    </xf>
    <xf numFmtId="0" fontId="4" fillId="7" borderId="0" xfId="7" applyFont="1" applyFill="1" applyProtection="1">
      <alignment vertical="center"/>
      <protection locked="0"/>
    </xf>
    <xf numFmtId="0" fontId="8" fillId="0" borderId="21" xfId="7" applyFont="1" applyFill="1" applyBorder="1" applyAlignment="1" applyProtection="1">
      <alignment horizontal="center" vertical="center"/>
      <protection hidden="1"/>
    </xf>
    <xf numFmtId="0" fontId="4" fillId="0" borderId="0" xfId="7" applyFont="1" applyFill="1" applyAlignment="1" applyProtection="1">
      <alignment vertical="center" wrapText="1"/>
      <protection locked="0"/>
    </xf>
    <xf numFmtId="176" fontId="8" fillId="4" borderId="1" xfId="3" applyNumberFormat="1" applyFont="1" applyFill="1" applyBorder="1" applyAlignment="1" applyProtection="1">
      <alignment horizontal="center" vertical="center" wrapText="1"/>
      <protection hidden="1"/>
    </xf>
    <xf numFmtId="0" fontId="13" fillId="0" borderId="1" xfId="3" applyFont="1" applyFill="1" applyBorder="1" applyAlignment="1" applyProtection="1">
      <alignment vertical="center" wrapText="1"/>
      <protection hidden="1"/>
    </xf>
    <xf numFmtId="0" fontId="8" fillId="0" borderId="1" xfId="3" applyFont="1" applyFill="1" applyBorder="1" applyAlignment="1" applyProtection="1">
      <alignment horizontal="left" vertical="center" wrapText="1" indent="1"/>
      <protection hidden="1"/>
    </xf>
    <xf numFmtId="0" fontId="18" fillId="0" borderId="0" xfId="7" applyFont="1" applyProtection="1">
      <alignment vertical="center"/>
      <protection locked="0"/>
    </xf>
    <xf numFmtId="0" fontId="13" fillId="0" borderId="1" xfId="4" applyFont="1" applyFill="1" applyBorder="1" applyProtection="1">
      <protection hidden="1"/>
    </xf>
    <xf numFmtId="176" fontId="8" fillId="8" borderId="1" xfId="3" applyNumberFormat="1" applyFont="1" applyFill="1" applyBorder="1" applyAlignment="1" applyProtection="1">
      <alignment horizontal="center" vertical="center" wrapText="1"/>
      <protection hidden="1"/>
    </xf>
    <xf numFmtId="176" fontId="8" fillId="8" borderId="20" xfId="3" applyNumberFormat="1" applyFont="1" applyFill="1" applyBorder="1" applyAlignment="1" applyProtection="1">
      <alignment horizontal="center" vertical="center" wrapText="1"/>
      <protection hidden="1"/>
    </xf>
    <xf numFmtId="0" fontId="14" fillId="9" borderId="0" xfId="7" applyFont="1" applyFill="1" applyProtection="1">
      <alignment vertical="center"/>
      <protection locked="0"/>
    </xf>
    <xf numFmtId="0" fontId="8" fillId="9" borderId="0" xfId="7" applyFont="1" applyFill="1" applyProtection="1">
      <alignment vertical="center"/>
      <protection locked="0"/>
    </xf>
    <xf numFmtId="0" fontId="4" fillId="9" borderId="0" xfId="7" applyFont="1" applyFill="1" applyProtection="1">
      <alignment vertical="center"/>
      <protection locked="0"/>
    </xf>
    <xf numFmtId="0" fontId="13" fillId="10" borderId="0" xfId="7" applyFont="1" applyFill="1" applyProtection="1">
      <alignment vertical="center"/>
      <protection locked="0"/>
    </xf>
    <xf numFmtId="0" fontId="8" fillId="10" borderId="0" xfId="7" applyFont="1" applyFill="1" applyProtection="1">
      <alignment vertical="center"/>
      <protection locked="0"/>
    </xf>
    <xf numFmtId="176" fontId="8" fillId="11" borderId="1" xfId="3" applyNumberFormat="1" applyFont="1" applyFill="1" applyBorder="1" applyAlignment="1" applyProtection="1">
      <alignment horizontal="center" vertical="center" wrapText="1"/>
      <protection locked="0"/>
    </xf>
    <xf numFmtId="0" fontId="4" fillId="0" borderId="0" xfId="7" applyFont="1" applyFill="1" applyProtection="1">
      <alignment vertical="center"/>
      <protection locked="0"/>
    </xf>
    <xf numFmtId="0" fontId="4" fillId="6" borderId="0" xfId="7" applyFont="1" applyFill="1" applyProtection="1">
      <alignment vertical="center"/>
      <protection locked="0"/>
    </xf>
    <xf numFmtId="0" fontId="8" fillId="0" borderId="1" xfId="3" applyFont="1" applyFill="1" applyBorder="1" applyProtection="1">
      <protection hidden="1"/>
    </xf>
    <xf numFmtId="180" fontId="8" fillId="12" borderId="1" xfId="3" applyNumberFormat="1" applyFont="1" applyFill="1" applyBorder="1" applyAlignment="1" applyProtection="1">
      <alignment horizontal="center" vertical="center" wrapText="1"/>
      <protection locked="0"/>
    </xf>
    <xf numFmtId="9" fontId="13" fillId="4" borderId="1" xfId="8" applyNumberFormat="1" applyFont="1" applyFill="1" applyBorder="1" applyAlignment="1" applyProtection="1">
      <alignment horizontal="center" vertical="center" wrapText="1"/>
      <protection hidden="1"/>
    </xf>
    <xf numFmtId="0" fontId="14" fillId="13" borderId="0" xfId="7" applyFont="1" applyFill="1" applyProtection="1">
      <alignment vertical="center"/>
      <protection locked="0"/>
    </xf>
    <xf numFmtId="0" fontId="8" fillId="13" borderId="0" xfId="7" applyFont="1" applyFill="1" applyProtection="1">
      <alignment vertical="center"/>
      <protection locked="0"/>
    </xf>
    <xf numFmtId="0" fontId="4" fillId="13" borderId="0" xfId="7" applyFont="1" applyFill="1" applyProtection="1">
      <alignment vertical="center"/>
      <protection locked="0"/>
    </xf>
    <xf numFmtId="186" fontId="8" fillId="0" borderId="1" xfId="7" applyNumberFormat="1" applyFont="1" applyFill="1" applyBorder="1" applyAlignment="1" applyProtection="1">
      <alignment horizontal="center" vertical="center"/>
      <protection hidden="1"/>
    </xf>
    <xf numFmtId="176" fontId="8" fillId="3" borderId="1" xfId="3" applyNumberFormat="1" applyFont="1" applyFill="1" applyBorder="1" applyAlignment="1" applyProtection="1">
      <alignment horizontal="center" vertical="center" wrapText="1"/>
      <protection locked="0"/>
    </xf>
    <xf numFmtId="186" fontId="8" fillId="4" borderId="1" xfId="3" applyNumberFormat="1" applyFont="1" applyFill="1" applyBorder="1" applyAlignment="1" applyProtection="1">
      <alignment horizontal="center" vertical="center" wrapText="1"/>
      <protection hidden="1"/>
    </xf>
    <xf numFmtId="176" fontId="9" fillId="0" borderId="1" xfId="3" applyNumberFormat="1" applyFont="1" applyFill="1" applyBorder="1" applyAlignment="1" applyProtection="1">
      <alignment horizontal="center" vertical="center" wrapText="1"/>
      <protection locked="0"/>
    </xf>
    <xf numFmtId="0" fontId="8" fillId="0" borderId="22" xfId="7" applyFont="1" applyFill="1" applyBorder="1" applyAlignment="1" applyProtection="1">
      <alignment horizontal="center" vertical="center"/>
      <protection hidden="1"/>
    </xf>
    <xf numFmtId="0" fontId="8" fillId="0" borderId="23" xfId="3" applyFont="1" applyFill="1" applyBorder="1" applyAlignment="1" applyProtection="1">
      <alignment wrapText="1"/>
      <protection hidden="1"/>
    </xf>
    <xf numFmtId="176" fontId="8" fillId="0" borderId="23" xfId="3" applyNumberFormat="1" applyFont="1" applyFill="1" applyBorder="1" applyAlignment="1" applyProtection="1">
      <alignment horizontal="center" vertical="center" wrapText="1"/>
      <protection locked="0"/>
    </xf>
    <xf numFmtId="9" fontId="8" fillId="14" borderId="23" xfId="7" applyNumberFormat="1" applyFont="1" applyFill="1" applyBorder="1" applyAlignment="1" applyProtection="1">
      <alignment horizontal="center" vertical="center"/>
      <protection hidden="1"/>
    </xf>
    <xf numFmtId="176" fontId="8" fillId="8" borderId="24" xfId="3" applyNumberFormat="1" applyFont="1" applyFill="1" applyBorder="1" applyAlignment="1" applyProtection="1">
      <alignment horizontal="center" vertical="center" wrapText="1"/>
      <protection hidden="1"/>
    </xf>
    <xf numFmtId="0" fontId="4" fillId="0" borderId="14" xfId="7" applyFont="1" applyFill="1" applyBorder="1" applyAlignment="1" applyProtection="1">
      <alignment vertical="center"/>
      <protection hidden="1"/>
    </xf>
    <xf numFmtId="0" fontId="4" fillId="0" borderId="15" xfId="7" applyFont="1" applyBorder="1" applyAlignment="1" applyProtection="1">
      <alignment vertical="center"/>
      <protection hidden="1"/>
    </xf>
    <xf numFmtId="0" fontId="4" fillId="0" borderId="16" xfId="7" applyFont="1" applyBorder="1" applyAlignment="1" applyProtection="1">
      <alignment vertical="center"/>
      <protection hidden="1"/>
    </xf>
    <xf numFmtId="186" fontId="8" fillId="0" borderId="0" xfId="7" applyNumberFormat="1" applyFont="1" applyFill="1" applyAlignment="1" applyProtection="1">
      <alignment horizontal="center" vertical="center"/>
      <protection hidden="1"/>
    </xf>
    <xf numFmtId="0" fontId="8" fillId="0" borderId="0" xfId="7" applyFont="1" applyBorder="1" applyProtection="1">
      <alignment vertical="center"/>
      <protection hidden="1"/>
    </xf>
    <xf numFmtId="0" fontId="4" fillId="0" borderId="0" xfId="7" applyFont="1" applyFill="1" applyAlignment="1" applyProtection="1">
      <alignment horizontal="left" vertical="center"/>
      <protection hidden="1"/>
    </xf>
    <xf numFmtId="0" fontId="8" fillId="0" borderId="0" xfId="7" applyFont="1" applyFill="1" applyProtection="1">
      <alignment vertical="center"/>
      <protection hidden="1"/>
    </xf>
    <xf numFmtId="180" fontId="8" fillId="0" borderId="0" xfId="7" applyNumberFormat="1" applyFont="1" applyAlignment="1" applyProtection="1">
      <alignment horizontal="center" vertical="center"/>
      <protection hidden="1"/>
    </xf>
    <xf numFmtId="0" fontId="14" fillId="0" borderId="25" xfId="7" applyFont="1" applyFill="1" applyBorder="1" applyAlignment="1" applyProtection="1">
      <alignment horizontal="center" vertical="center"/>
      <protection hidden="1"/>
    </xf>
    <xf numFmtId="180" fontId="13" fillId="0" borderId="2" xfId="7" applyNumberFormat="1" applyFont="1" applyBorder="1" applyAlignment="1" applyProtection="1">
      <alignment horizontal="center" vertical="center"/>
      <protection hidden="1"/>
    </xf>
    <xf numFmtId="186" fontId="13" fillId="0" borderId="9" xfId="7" applyNumberFormat="1" applyFont="1" applyFill="1" applyBorder="1" applyAlignment="1" applyProtection="1">
      <alignment horizontal="center" vertical="center"/>
      <protection hidden="1"/>
    </xf>
    <xf numFmtId="0" fontId="13" fillId="0" borderId="21" xfId="7" applyFont="1" applyFill="1" applyBorder="1" applyProtection="1">
      <alignment vertical="center"/>
      <protection hidden="1"/>
    </xf>
    <xf numFmtId="0" fontId="14" fillId="0" borderId="1" xfId="7" applyFont="1" applyFill="1" applyBorder="1" applyAlignment="1" applyProtection="1">
      <alignment horizontal="center" vertical="center"/>
      <protection hidden="1"/>
    </xf>
    <xf numFmtId="0" fontId="14" fillId="0" borderId="20" xfId="7" applyFont="1" applyFill="1" applyBorder="1" applyAlignment="1" applyProtection="1">
      <alignment horizontal="center" vertical="center"/>
      <protection hidden="1"/>
    </xf>
    <xf numFmtId="0" fontId="8" fillId="0" borderId="21" xfId="7" applyFont="1" applyFill="1" applyBorder="1" applyAlignment="1" applyProtection="1">
      <alignment horizontal="left" vertical="center" indent="1"/>
      <protection hidden="1"/>
    </xf>
    <xf numFmtId="0" fontId="4" fillId="0" borderId="1" xfId="7" applyFont="1" applyFill="1" applyBorder="1" applyProtection="1">
      <alignment vertical="center"/>
      <protection hidden="1"/>
    </xf>
    <xf numFmtId="0" fontId="4" fillId="0" borderId="20" xfId="7" applyFont="1" applyFill="1" applyBorder="1" applyProtection="1">
      <alignment vertical="center"/>
      <protection hidden="1"/>
    </xf>
    <xf numFmtId="0" fontId="8" fillId="0" borderId="22" xfId="7" applyFont="1" applyFill="1" applyBorder="1" applyAlignment="1" applyProtection="1">
      <alignment horizontal="left" vertical="center" indent="1"/>
      <protection hidden="1"/>
    </xf>
    <xf numFmtId="0" fontId="4" fillId="0" borderId="23" xfId="7" applyFont="1" applyFill="1" applyBorder="1" applyProtection="1">
      <alignment vertical="center"/>
      <protection hidden="1"/>
    </xf>
    <xf numFmtId="0" fontId="4" fillId="0" borderId="24" xfId="7" applyFont="1" applyFill="1" applyBorder="1" applyProtection="1">
      <alignment vertical="center"/>
      <protection hidden="1"/>
    </xf>
    <xf numFmtId="0" fontId="4" fillId="0" borderId="0" xfId="7" applyFont="1" applyFill="1" applyProtection="1">
      <alignment vertical="center"/>
      <protection hidden="1"/>
    </xf>
    <xf numFmtId="186" fontId="13" fillId="0" borderId="2" xfId="7" applyNumberFormat="1" applyFont="1" applyFill="1" applyBorder="1" applyAlignment="1" applyProtection="1">
      <alignment horizontal="center" vertical="center"/>
      <protection hidden="1"/>
    </xf>
    <xf numFmtId="0" fontId="13" fillId="0" borderId="21" xfId="7" applyFont="1" applyFill="1" applyBorder="1" applyAlignment="1" applyProtection="1">
      <alignment vertical="center" wrapText="1"/>
      <protection hidden="1"/>
    </xf>
    <xf numFmtId="0" fontId="14" fillId="0" borderId="20" xfId="7" applyFont="1" applyBorder="1" applyAlignment="1" applyProtection="1">
      <alignment horizontal="center" vertical="center"/>
      <protection locked="0"/>
    </xf>
    <xf numFmtId="0" fontId="8" fillId="0" borderId="0" xfId="7" applyFont="1" applyFill="1" applyAlignment="1" applyProtection="1">
      <alignment horizontal="center" vertical="center"/>
      <protection hidden="1"/>
    </xf>
    <xf numFmtId="180" fontId="8" fillId="8" borderId="20" xfId="3" applyNumberFormat="1" applyFont="1" applyFill="1" applyBorder="1" applyAlignment="1" applyProtection="1">
      <alignment horizontal="center" vertical="center" wrapText="1"/>
      <protection hidden="1"/>
    </xf>
    <xf numFmtId="0" fontId="8" fillId="0" borderId="21" xfId="7" applyFont="1" applyFill="1" applyBorder="1" applyAlignment="1" applyProtection="1">
      <alignment horizontal="left" vertical="center" indent="2"/>
      <protection hidden="1"/>
    </xf>
    <xf numFmtId="0" fontId="8" fillId="0" borderId="22" xfId="7" applyFont="1" applyFill="1" applyBorder="1" applyAlignment="1" applyProtection="1">
      <alignment horizontal="left" vertical="center" indent="2"/>
      <protection hidden="1"/>
    </xf>
    <xf numFmtId="176" fontId="8" fillId="4" borderId="23" xfId="3" applyNumberFormat="1" applyFont="1" applyFill="1" applyBorder="1" applyAlignment="1" applyProtection="1">
      <alignment horizontal="center" vertical="center" wrapText="1"/>
      <protection hidden="1"/>
    </xf>
    <xf numFmtId="180" fontId="8" fillId="8" borderId="24" xfId="3" applyNumberFormat="1" applyFont="1" applyFill="1" applyBorder="1" applyAlignment="1" applyProtection="1">
      <alignment horizontal="center" vertical="center" wrapText="1"/>
      <protection hidden="1"/>
    </xf>
    <xf numFmtId="0" fontId="4" fillId="0" borderId="0" xfId="7" applyFont="1" applyBorder="1" applyProtection="1">
      <alignment vertical="center"/>
      <protection hidden="1"/>
    </xf>
    <xf numFmtId="0" fontId="20" fillId="0" borderId="1" xfId="9" applyFont="1" applyFill="1" applyBorder="1" applyProtection="1">
      <alignment vertical="center"/>
      <protection hidden="1"/>
    </xf>
    <xf numFmtId="176" fontId="21" fillId="8" borderId="20" xfId="9" applyNumberFormat="1" applyFont="1" applyFill="1" applyBorder="1" applyAlignment="1" applyProtection="1">
      <alignment horizontal="center" vertical="center"/>
      <protection hidden="1"/>
    </xf>
    <xf numFmtId="0" fontId="22" fillId="0" borderId="1" xfId="9" applyFont="1" applyFill="1" applyBorder="1" applyProtection="1">
      <alignment vertical="center"/>
      <protection hidden="1"/>
    </xf>
    <xf numFmtId="0" fontId="22" fillId="14" borderId="1" xfId="9" applyFont="1" applyFill="1" applyBorder="1" applyProtection="1">
      <alignment vertical="center"/>
      <protection hidden="1"/>
    </xf>
    <xf numFmtId="0" fontId="20" fillId="0" borderId="23" xfId="9" applyFont="1" applyFill="1" applyBorder="1" applyProtection="1">
      <alignment vertical="center"/>
      <protection hidden="1"/>
    </xf>
    <xf numFmtId="10" fontId="12" fillId="8" borderId="24" xfId="9" applyNumberFormat="1" applyFont="1" applyFill="1" applyBorder="1" applyAlignment="1" applyProtection="1">
      <alignment horizontal="center" vertical="center"/>
      <protection hidden="1"/>
    </xf>
    <xf numFmtId="0" fontId="24" fillId="0" borderId="0" xfId="10" applyFont="1" applyFill="1" applyBorder="1" applyAlignment="1" applyProtection="1">
      <alignment horizontal="left" vertical="center"/>
    </xf>
    <xf numFmtId="0" fontId="4" fillId="0" borderId="0" xfId="10" applyFont="1" applyFill="1" applyAlignment="1" applyProtection="1">
      <alignment vertical="center"/>
    </xf>
    <xf numFmtId="0" fontId="15" fillId="8" borderId="0" xfId="9" applyFont="1" applyFill="1" applyAlignment="1">
      <alignment horizontal="center" vertical="center" wrapText="1"/>
    </xf>
    <xf numFmtId="0" fontId="4" fillId="0" borderId="0" xfId="9" applyFont="1" applyAlignment="1">
      <alignment vertical="center" wrapText="1"/>
    </xf>
    <xf numFmtId="0" fontId="15" fillId="15" borderId="0" xfId="9" applyFont="1" applyFill="1" applyAlignment="1">
      <alignment horizontal="center" vertical="center" wrapText="1"/>
    </xf>
    <xf numFmtId="176" fontId="8" fillId="0" borderId="27" xfId="3" applyNumberFormat="1" applyFont="1" applyFill="1" applyBorder="1" applyAlignment="1" applyProtection="1">
      <alignment horizontal="center" vertical="center" wrapText="1"/>
      <protection locked="0"/>
    </xf>
    <xf numFmtId="181" fontId="8" fillId="5" borderId="27" xfId="3" applyNumberFormat="1" applyFont="1" applyFill="1" applyBorder="1" applyAlignment="1" applyProtection="1">
      <alignment horizontal="center" vertical="center" wrapText="1"/>
      <protection hidden="1"/>
    </xf>
    <xf numFmtId="0" fontId="8" fillId="4" borderId="1" xfId="3" applyNumberFormat="1" applyFont="1" applyFill="1" applyBorder="1" applyAlignment="1" applyProtection="1">
      <alignment horizontal="center" vertical="center" wrapText="1"/>
      <protection hidden="1"/>
    </xf>
    <xf numFmtId="0" fontId="4" fillId="0" borderId="0" xfId="7" applyFont="1" applyAlignment="1" applyProtection="1">
      <alignment horizontal="center" vertical="center" wrapText="1"/>
      <protection locked="0"/>
    </xf>
    <xf numFmtId="0" fontId="23" fillId="0" borderId="26" xfId="10" applyFont="1" applyFill="1" applyBorder="1" applyAlignment="1" applyProtection="1">
      <alignment horizontal="left" vertical="center"/>
    </xf>
    <xf numFmtId="187" fontId="23" fillId="0" borderId="26" xfId="10" applyNumberFormat="1" applyFont="1" applyFill="1" applyBorder="1" applyAlignment="1" applyProtection="1">
      <alignment vertical="center"/>
    </xf>
    <xf numFmtId="0" fontId="7" fillId="0" borderId="0" xfId="7" applyFont="1" applyBorder="1" applyAlignment="1" applyProtection="1">
      <alignment horizontal="center" vertical="center"/>
      <protection hidden="1"/>
    </xf>
    <xf numFmtId="0" fontId="15" fillId="0" borderId="0" xfId="7" applyProtection="1">
      <alignment vertical="center"/>
      <protection hidden="1"/>
    </xf>
    <xf numFmtId="0" fontId="17" fillId="0" borderId="0" xfId="9" applyFont="1" applyBorder="1" applyAlignment="1" applyProtection="1">
      <alignment horizontal="left" vertical="center"/>
      <protection locked="0"/>
    </xf>
    <xf numFmtId="0" fontId="4" fillId="0" borderId="4" xfId="7" applyFont="1" applyFill="1" applyBorder="1" applyAlignment="1" applyProtection="1">
      <alignment horizontal="left" vertical="center"/>
      <protection locked="0"/>
    </xf>
    <xf numFmtId="0" fontId="4" fillId="0" borderId="5" xfId="7" applyFont="1" applyFill="1" applyBorder="1" applyAlignment="1" applyProtection="1">
      <alignment horizontal="left" vertical="center"/>
      <protection locked="0"/>
    </xf>
    <xf numFmtId="0" fontId="4" fillId="0" borderId="6" xfId="7" applyFont="1" applyFill="1" applyBorder="1" applyAlignment="1" applyProtection="1">
      <alignment horizontal="left" vertical="center"/>
      <protection locked="0"/>
    </xf>
    <xf numFmtId="186" fontId="14" fillId="0" borderId="7" xfId="4" applyNumberFormat="1" applyFont="1" applyFill="1" applyBorder="1" applyAlignment="1" applyProtection="1">
      <alignment horizontal="center" vertical="center" wrapText="1"/>
      <protection hidden="1"/>
    </xf>
    <xf numFmtId="186" fontId="14" fillId="0" borderId="11" xfId="4" applyNumberFormat="1" applyFont="1" applyFill="1" applyBorder="1" applyAlignment="1" applyProtection="1">
      <alignment horizontal="center" vertical="center" wrapText="1"/>
      <protection hidden="1"/>
    </xf>
    <xf numFmtId="186" fontId="14" fillId="0" borderId="8" xfId="4" applyNumberFormat="1" applyFont="1" applyFill="1" applyBorder="1" applyAlignment="1" applyProtection="1">
      <alignment horizontal="center" vertical="center" wrapText="1"/>
      <protection hidden="1"/>
    </xf>
    <xf numFmtId="186" fontId="14" fillId="0" borderId="12" xfId="4" applyNumberFormat="1" applyFont="1" applyFill="1" applyBorder="1" applyAlignment="1" applyProtection="1">
      <alignment horizontal="center" vertical="center" wrapText="1"/>
      <protection hidden="1"/>
    </xf>
    <xf numFmtId="0" fontId="4" fillId="0" borderId="10" xfId="7" applyFont="1" applyBorder="1" applyAlignment="1" applyProtection="1">
      <alignment horizontal="center" vertical="center"/>
      <protection locked="0"/>
    </xf>
  </cellXfs>
  <cellStyles count="20">
    <cellStyle name="greyed" xfId="8"/>
    <cellStyle name="Heading 2" xfId="4"/>
    <cellStyle name="inputExposure_流动性测算模板" xfId="11"/>
    <cellStyle name="Normal_G10revised-20050118" xfId="5"/>
    <cellStyle name="showExposure_流动性测算模板" xfId="12"/>
    <cellStyle name="常规" xfId="0" builtinId="0"/>
    <cellStyle name="常规 2" xfId="1"/>
    <cellStyle name="常规 2 2" xfId="10"/>
    <cellStyle name="常规 3" xfId="2"/>
    <cellStyle name="常规 3 2" xfId="13"/>
    <cellStyle name="常规 4" xfId="6"/>
    <cellStyle name="常规 4 2" xfId="17"/>
    <cellStyle name="常规 4 7" xfId="19"/>
    <cellStyle name="常规 4 8" xfId="18"/>
    <cellStyle name="常规 5" xfId="9"/>
    <cellStyle name="常规_QIS reporting template unprotected_中英文0225" xfId="3"/>
    <cellStyle name="常规_流动性测算模板" xfId="7"/>
    <cellStyle name="㼿㼿㼿" xfId="16"/>
    <cellStyle name="㼿㼿㼿㼿㼿" xfId="14"/>
    <cellStyle name="㼿㼿㼿㼿㼿㼿㼿㼿㼿㼿㼿㼿㼿㼿㼿㼿㼿㼿㼿㼿㼿㼿?"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4"/>
  <dimension ref="A1:I190"/>
  <sheetViews>
    <sheetView tabSelected="1" zoomScaleSheetLayoutView="100" workbookViewId="0">
      <selection activeCell="B36" sqref="B36"/>
    </sheetView>
  </sheetViews>
  <sheetFormatPr defaultRowHeight="12.75"/>
  <cols>
    <col min="1" max="1" width="6.25" style="96" customWidth="1"/>
    <col min="2" max="2" width="57" style="78" customWidth="1"/>
    <col min="3" max="3" width="12.625" style="79" customWidth="1"/>
    <col min="4" max="4" width="12.625" style="75" customWidth="1"/>
    <col min="5" max="5" width="12.625" style="76" customWidth="1"/>
    <col min="6" max="6" width="21.25" style="7" customWidth="1"/>
    <col min="7" max="7" width="10.625" style="7" customWidth="1"/>
    <col min="8" max="8" width="45" style="7" customWidth="1"/>
    <col min="9" max="9" width="44.375" style="7" customWidth="1"/>
    <col min="10" max="256" width="9" style="7"/>
    <col min="257" max="257" width="6.25" style="7" customWidth="1"/>
    <col min="258" max="258" width="57" style="7" customWidth="1"/>
    <col min="259" max="261" width="12.625" style="7" customWidth="1"/>
    <col min="262" max="262" width="21.25" style="7" customWidth="1"/>
    <col min="263" max="263" width="10.625" style="7" customWidth="1"/>
    <col min="264" max="264" width="45" style="7" customWidth="1"/>
    <col min="265" max="265" width="44.375" style="7" customWidth="1"/>
    <col min="266" max="512" width="9" style="7"/>
    <col min="513" max="513" width="6.25" style="7" customWidth="1"/>
    <col min="514" max="514" width="57" style="7" customWidth="1"/>
    <col min="515" max="517" width="12.625" style="7" customWidth="1"/>
    <col min="518" max="518" width="21.25" style="7" customWidth="1"/>
    <col min="519" max="519" width="10.625" style="7" customWidth="1"/>
    <col min="520" max="520" width="45" style="7" customWidth="1"/>
    <col min="521" max="521" width="44.375" style="7" customWidth="1"/>
    <col min="522" max="768" width="9" style="7"/>
    <col min="769" max="769" width="6.25" style="7" customWidth="1"/>
    <col min="770" max="770" width="57" style="7" customWidth="1"/>
    <col min="771" max="773" width="12.625" style="7" customWidth="1"/>
    <col min="774" max="774" width="21.25" style="7" customWidth="1"/>
    <col min="775" max="775" width="10.625" style="7" customWidth="1"/>
    <col min="776" max="776" width="45" style="7" customWidth="1"/>
    <col min="777" max="777" width="44.375" style="7" customWidth="1"/>
    <col min="778" max="1024" width="9" style="7"/>
    <col min="1025" max="1025" width="6.25" style="7" customWidth="1"/>
    <col min="1026" max="1026" width="57" style="7" customWidth="1"/>
    <col min="1027" max="1029" width="12.625" style="7" customWidth="1"/>
    <col min="1030" max="1030" width="21.25" style="7" customWidth="1"/>
    <col min="1031" max="1031" width="10.625" style="7" customWidth="1"/>
    <col min="1032" max="1032" width="45" style="7" customWidth="1"/>
    <col min="1033" max="1033" width="44.375" style="7" customWidth="1"/>
    <col min="1034" max="1280" width="9" style="7"/>
    <col min="1281" max="1281" width="6.25" style="7" customWidth="1"/>
    <col min="1282" max="1282" width="57" style="7" customWidth="1"/>
    <col min="1283" max="1285" width="12.625" style="7" customWidth="1"/>
    <col min="1286" max="1286" width="21.25" style="7" customWidth="1"/>
    <col min="1287" max="1287" width="10.625" style="7" customWidth="1"/>
    <col min="1288" max="1288" width="45" style="7" customWidth="1"/>
    <col min="1289" max="1289" width="44.375" style="7" customWidth="1"/>
    <col min="1290" max="1536" width="9" style="7"/>
    <col min="1537" max="1537" width="6.25" style="7" customWidth="1"/>
    <col min="1538" max="1538" width="57" style="7" customWidth="1"/>
    <col min="1539" max="1541" width="12.625" style="7" customWidth="1"/>
    <col min="1542" max="1542" width="21.25" style="7" customWidth="1"/>
    <col min="1543" max="1543" width="10.625" style="7" customWidth="1"/>
    <col min="1544" max="1544" width="45" style="7" customWidth="1"/>
    <col min="1545" max="1545" width="44.375" style="7" customWidth="1"/>
    <col min="1546" max="1792" width="9" style="7"/>
    <col min="1793" max="1793" width="6.25" style="7" customWidth="1"/>
    <col min="1794" max="1794" width="57" style="7" customWidth="1"/>
    <col min="1795" max="1797" width="12.625" style="7" customWidth="1"/>
    <col min="1798" max="1798" width="21.25" style="7" customWidth="1"/>
    <col min="1799" max="1799" width="10.625" style="7" customWidth="1"/>
    <col min="1800" max="1800" width="45" style="7" customWidth="1"/>
    <col min="1801" max="1801" width="44.375" style="7" customWidth="1"/>
    <col min="1802" max="2048" width="9" style="7"/>
    <col min="2049" max="2049" width="6.25" style="7" customWidth="1"/>
    <col min="2050" max="2050" width="57" style="7" customWidth="1"/>
    <col min="2051" max="2053" width="12.625" style="7" customWidth="1"/>
    <col min="2054" max="2054" width="21.25" style="7" customWidth="1"/>
    <col min="2055" max="2055" width="10.625" style="7" customWidth="1"/>
    <col min="2056" max="2056" width="45" style="7" customWidth="1"/>
    <col min="2057" max="2057" width="44.375" style="7" customWidth="1"/>
    <col min="2058" max="2304" width="9" style="7"/>
    <col min="2305" max="2305" width="6.25" style="7" customWidth="1"/>
    <col min="2306" max="2306" width="57" style="7" customWidth="1"/>
    <col min="2307" max="2309" width="12.625" style="7" customWidth="1"/>
    <col min="2310" max="2310" width="21.25" style="7" customWidth="1"/>
    <col min="2311" max="2311" width="10.625" style="7" customWidth="1"/>
    <col min="2312" max="2312" width="45" style="7" customWidth="1"/>
    <col min="2313" max="2313" width="44.375" style="7" customWidth="1"/>
    <col min="2314" max="2560" width="9" style="7"/>
    <col min="2561" max="2561" width="6.25" style="7" customWidth="1"/>
    <col min="2562" max="2562" width="57" style="7" customWidth="1"/>
    <col min="2563" max="2565" width="12.625" style="7" customWidth="1"/>
    <col min="2566" max="2566" width="21.25" style="7" customWidth="1"/>
    <col min="2567" max="2567" width="10.625" style="7" customWidth="1"/>
    <col min="2568" max="2568" width="45" style="7" customWidth="1"/>
    <col min="2569" max="2569" width="44.375" style="7" customWidth="1"/>
    <col min="2570" max="2816" width="9" style="7"/>
    <col min="2817" max="2817" width="6.25" style="7" customWidth="1"/>
    <col min="2818" max="2818" width="57" style="7" customWidth="1"/>
    <col min="2819" max="2821" width="12.625" style="7" customWidth="1"/>
    <col min="2822" max="2822" width="21.25" style="7" customWidth="1"/>
    <col min="2823" max="2823" width="10.625" style="7" customWidth="1"/>
    <col min="2824" max="2824" width="45" style="7" customWidth="1"/>
    <col min="2825" max="2825" width="44.375" style="7" customWidth="1"/>
    <col min="2826" max="3072" width="9" style="7"/>
    <col min="3073" max="3073" width="6.25" style="7" customWidth="1"/>
    <col min="3074" max="3074" width="57" style="7" customWidth="1"/>
    <col min="3075" max="3077" width="12.625" style="7" customWidth="1"/>
    <col min="3078" max="3078" width="21.25" style="7" customWidth="1"/>
    <col min="3079" max="3079" width="10.625" style="7" customWidth="1"/>
    <col min="3080" max="3080" width="45" style="7" customWidth="1"/>
    <col min="3081" max="3081" width="44.375" style="7" customWidth="1"/>
    <col min="3082" max="3328" width="9" style="7"/>
    <col min="3329" max="3329" width="6.25" style="7" customWidth="1"/>
    <col min="3330" max="3330" width="57" style="7" customWidth="1"/>
    <col min="3331" max="3333" width="12.625" style="7" customWidth="1"/>
    <col min="3334" max="3334" width="21.25" style="7" customWidth="1"/>
    <col min="3335" max="3335" width="10.625" style="7" customWidth="1"/>
    <col min="3336" max="3336" width="45" style="7" customWidth="1"/>
    <col min="3337" max="3337" width="44.375" style="7" customWidth="1"/>
    <col min="3338" max="3584" width="9" style="7"/>
    <col min="3585" max="3585" width="6.25" style="7" customWidth="1"/>
    <col min="3586" max="3586" width="57" style="7" customWidth="1"/>
    <col min="3587" max="3589" width="12.625" style="7" customWidth="1"/>
    <col min="3590" max="3590" width="21.25" style="7" customWidth="1"/>
    <col min="3591" max="3591" width="10.625" style="7" customWidth="1"/>
    <col min="3592" max="3592" width="45" style="7" customWidth="1"/>
    <col min="3593" max="3593" width="44.375" style="7" customWidth="1"/>
    <col min="3594" max="3840" width="9" style="7"/>
    <col min="3841" max="3841" width="6.25" style="7" customWidth="1"/>
    <col min="3842" max="3842" width="57" style="7" customWidth="1"/>
    <col min="3843" max="3845" width="12.625" style="7" customWidth="1"/>
    <col min="3846" max="3846" width="21.25" style="7" customWidth="1"/>
    <col min="3847" max="3847" width="10.625" style="7" customWidth="1"/>
    <col min="3848" max="3848" width="45" style="7" customWidth="1"/>
    <col min="3849" max="3849" width="44.375" style="7" customWidth="1"/>
    <col min="3850" max="4096" width="9" style="7"/>
    <col min="4097" max="4097" width="6.25" style="7" customWidth="1"/>
    <col min="4098" max="4098" width="57" style="7" customWidth="1"/>
    <col min="4099" max="4101" width="12.625" style="7" customWidth="1"/>
    <col min="4102" max="4102" width="21.25" style="7" customWidth="1"/>
    <col min="4103" max="4103" width="10.625" style="7" customWidth="1"/>
    <col min="4104" max="4104" width="45" style="7" customWidth="1"/>
    <col min="4105" max="4105" width="44.375" style="7" customWidth="1"/>
    <col min="4106" max="4352" width="9" style="7"/>
    <col min="4353" max="4353" width="6.25" style="7" customWidth="1"/>
    <col min="4354" max="4354" width="57" style="7" customWidth="1"/>
    <col min="4355" max="4357" width="12.625" style="7" customWidth="1"/>
    <col min="4358" max="4358" width="21.25" style="7" customWidth="1"/>
    <col min="4359" max="4359" width="10.625" style="7" customWidth="1"/>
    <col min="4360" max="4360" width="45" style="7" customWidth="1"/>
    <col min="4361" max="4361" width="44.375" style="7" customWidth="1"/>
    <col min="4362" max="4608" width="9" style="7"/>
    <col min="4609" max="4609" width="6.25" style="7" customWidth="1"/>
    <col min="4610" max="4610" width="57" style="7" customWidth="1"/>
    <col min="4611" max="4613" width="12.625" style="7" customWidth="1"/>
    <col min="4614" max="4614" width="21.25" style="7" customWidth="1"/>
    <col min="4615" max="4615" width="10.625" style="7" customWidth="1"/>
    <col min="4616" max="4616" width="45" style="7" customWidth="1"/>
    <col min="4617" max="4617" width="44.375" style="7" customWidth="1"/>
    <col min="4618" max="4864" width="9" style="7"/>
    <col min="4865" max="4865" width="6.25" style="7" customWidth="1"/>
    <col min="4866" max="4866" width="57" style="7" customWidth="1"/>
    <col min="4867" max="4869" width="12.625" style="7" customWidth="1"/>
    <col min="4870" max="4870" width="21.25" style="7" customWidth="1"/>
    <col min="4871" max="4871" width="10.625" style="7" customWidth="1"/>
    <col min="4872" max="4872" width="45" style="7" customWidth="1"/>
    <col min="4873" max="4873" width="44.375" style="7" customWidth="1"/>
    <col min="4874" max="5120" width="9" style="7"/>
    <col min="5121" max="5121" width="6.25" style="7" customWidth="1"/>
    <col min="5122" max="5122" width="57" style="7" customWidth="1"/>
    <col min="5123" max="5125" width="12.625" style="7" customWidth="1"/>
    <col min="5126" max="5126" width="21.25" style="7" customWidth="1"/>
    <col min="5127" max="5127" width="10.625" style="7" customWidth="1"/>
    <col min="5128" max="5128" width="45" style="7" customWidth="1"/>
    <col min="5129" max="5129" width="44.375" style="7" customWidth="1"/>
    <col min="5130" max="5376" width="9" style="7"/>
    <col min="5377" max="5377" width="6.25" style="7" customWidth="1"/>
    <col min="5378" max="5378" width="57" style="7" customWidth="1"/>
    <col min="5379" max="5381" width="12.625" style="7" customWidth="1"/>
    <col min="5382" max="5382" width="21.25" style="7" customWidth="1"/>
    <col min="5383" max="5383" width="10.625" style="7" customWidth="1"/>
    <col min="5384" max="5384" width="45" style="7" customWidth="1"/>
    <col min="5385" max="5385" width="44.375" style="7" customWidth="1"/>
    <col min="5386" max="5632" width="9" style="7"/>
    <col min="5633" max="5633" width="6.25" style="7" customWidth="1"/>
    <col min="5634" max="5634" width="57" style="7" customWidth="1"/>
    <col min="5635" max="5637" width="12.625" style="7" customWidth="1"/>
    <col min="5638" max="5638" width="21.25" style="7" customWidth="1"/>
    <col min="5639" max="5639" width="10.625" style="7" customWidth="1"/>
    <col min="5640" max="5640" width="45" style="7" customWidth="1"/>
    <col min="5641" max="5641" width="44.375" style="7" customWidth="1"/>
    <col min="5642" max="5888" width="9" style="7"/>
    <col min="5889" max="5889" width="6.25" style="7" customWidth="1"/>
    <col min="5890" max="5890" width="57" style="7" customWidth="1"/>
    <col min="5891" max="5893" width="12.625" style="7" customWidth="1"/>
    <col min="5894" max="5894" width="21.25" style="7" customWidth="1"/>
    <col min="5895" max="5895" width="10.625" style="7" customWidth="1"/>
    <col min="5896" max="5896" width="45" style="7" customWidth="1"/>
    <col min="5897" max="5897" width="44.375" style="7" customWidth="1"/>
    <col min="5898" max="6144" width="9" style="7"/>
    <col min="6145" max="6145" width="6.25" style="7" customWidth="1"/>
    <col min="6146" max="6146" width="57" style="7" customWidth="1"/>
    <col min="6147" max="6149" width="12.625" style="7" customWidth="1"/>
    <col min="6150" max="6150" width="21.25" style="7" customWidth="1"/>
    <col min="6151" max="6151" width="10.625" style="7" customWidth="1"/>
    <col min="6152" max="6152" width="45" style="7" customWidth="1"/>
    <col min="6153" max="6153" width="44.375" style="7" customWidth="1"/>
    <col min="6154" max="6400" width="9" style="7"/>
    <col min="6401" max="6401" width="6.25" style="7" customWidth="1"/>
    <col min="6402" max="6402" width="57" style="7" customWidth="1"/>
    <col min="6403" max="6405" width="12.625" style="7" customWidth="1"/>
    <col min="6406" max="6406" width="21.25" style="7" customWidth="1"/>
    <col min="6407" max="6407" width="10.625" style="7" customWidth="1"/>
    <col min="6408" max="6408" width="45" style="7" customWidth="1"/>
    <col min="6409" max="6409" width="44.375" style="7" customWidth="1"/>
    <col min="6410" max="6656" width="9" style="7"/>
    <col min="6657" max="6657" width="6.25" style="7" customWidth="1"/>
    <col min="6658" max="6658" width="57" style="7" customWidth="1"/>
    <col min="6659" max="6661" width="12.625" style="7" customWidth="1"/>
    <col min="6662" max="6662" width="21.25" style="7" customWidth="1"/>
    <col min="6663" max="6663" width="10.625" style="7" customWidth="1"/>
    <col min="6664" max="6664" width="45" style="7" customWidth="1"/>
    <col min="6665" max="6665" width="44.375" style="7" customWidth="1"/>
    <col min="6666" max="6912" width="9" style="7"/>
    <col min="6913" max="6913" width="6.25" style="7" customWidth="1"/>
    <col min="6914" max="6914" width="57" style="7" customWidth="1"/>
    <col min="6915" max="6917" width="12.625" style="7" customWidth="1"/>
    <col min="6918" max="6918" width="21.25" style="7" customWidth="1"/>
    <col min="6919" max="6919" width="10.625" style="7" customWidth="1"/>
    <col min="6920" max="6920" width="45" style="7" customWidth="1"/>
    <col min="6921" max="6921" width="44.375" style="7" customWidth="1"/>
    <col min="6922" max="7168" width="9" style="7"/>
    <col min="7169" max="7169" width="6.25" style="7" customWidth="1"/>
    <col min="7170" max="7170" width="57" style="7" customWidth="1"/>
    <col min="7171" max="7173" width="12.625" style="7" customWidth="1"/>
    <col min="7174" max="7174" width="21.25" style="7" customWidth="1"/>
    <col min="7175" max="7175" width="10.625" style="7" customWidth="1"/>
    <col min="7176" max="7176" width="45" style="7" customWidth="1"/>
    <col min="7177" max="7177" width="44.375" style="7" customWidth="1"/>
    <col min="7178" max="7424" width="9" style="7"/>
    <col min="7425" max="7425" width="6.25" style="7" customWidth="1"/>
    <col min="7426" max="7426" width="57" style="7" customWidth="1"/>
    <col min="7427" max="7429" width="12.625" style="7" customWidth="1"/>
    <col min="7430" max="7430" width="21.25" style="7" customWidth="1"/>
    <col min="7431" max="7431" width="10.625" style="7" customWidth="1"/>
    <col min="7432" max="7432" width="45" style="7" customWidth="1"/>
    <col min="7433" max="7433" width="44.375" style="7" customWidth="1"/>
    <col min="7434" max="7680" width="9" style="7"/>
    <col min="7681" max="7681" width="6.25" style="7" customWidth="1"/>
    <col min="7682" max="7682" width="57" style="7" customWidth="1"/>
    <col min="7683" max="7685" width="12.625" style="7" customWidth="1"/>
    <col min="7686" max="7686" width="21.25" style="7" customWidth="1"/>
    <col min="7687" max="7687" width="10.625" style="7" customWidth="1"/>
    <col min="7688" max="7688" width="45" style="7" customWidth="1"/>
    <col min="7689" max="7689" width="44.375" style="7" customWidth="1"/>
    <col min="7690" max="7936" width="9" style="7"/>
    <col min="7937" max="7937" width="6.25" style="7" customWidth="1"/>
    <col min="7938" max="7938" width="57" style="7" customWidth="1"/>
    <col min="7939" max="7941" width="12.625" style="7" customWidth="1"/>
    <col min="7942" max="7942" width="21.25" style="7" customWidth="1"/>
    <col min="7943" max="7943" width="10.625" style="7" customWidth="1"/>
    <col min="7944" max="7944" width="45" style="7" customWidth="1"/>
    <col min="7945" max="7945" width="44.375" style="7" customWidth="1"/>
    <col min="7946" max="8192" width="9" style="7"/>
    <col min="8193" max="8193" width="6.25" style="7" customWidth="1"/>
    <col min="8194" max="8194" width="57" style="7" customWidth="1"/>
    <col min="8195" max="8197" width="12.625" style="7" customWidth="1"/>
    <col min="8198" max="8198" width="21.25" style="7" customWidth="1"/>
    <col min="8199" max="8199" width="10.625" style="7" customWidth="1"/>
    <col min="8200" max="8200" width="45" style="7" customWidth="1"/>
    <col min="8201" max="8201" width="44.375" style="7" customWidth="1"/>
    <col min="8202" max="8448" width="9" style="7"/>
    <col min="8449" max="8449" width="6.25" style="7" customWidth="1"/>
    <col min="8450" max="8450" width="57" style="7" customWidth="1"/>
    <col min="8451" max="8453" width="12.625" style="7" customWidth="1"/>
    <col min="8454" max="8454" width="21.25" style="7" customWidth="1"/>
    <col min="8455" max="8455" width="10.625" style="7" customWidth="1"/>
    <col min="8456" max="8456" width="45" style="7" customWidth="1"/>
    <col min="8457" max="8457" width="44.375" style="7" customWidth="1"/>
    <col min="8458" max="8704" width="9" style="7"/>
    <col min="8705" max="8705" width="6.25" style="7" customWidth="1"/>
    <col min="8706" max="8706" width="57" style="7" customWidth="1"/>
    <col min="8707" max="8709" width="12.625" style="7" customWidth="1"/>
    <col min="8710" max="8710" width="21.25" style="7" customWidth="1"/>
    <col min="8711" max="8711" width="10.625" style="7" customWidth="1"/>
    <col min="8712" max="8712" width="45" style="7" customWidth="1"/>
    <col min="8713" max="8713" width="44.375" style="7" customWidth="1"/>
    <col min="8714" max="8960" width="9" style="7"/>
    <col min="8961" max="8961" width="6.25" style="7" customWidth="1"/>
    <col min="8962" max="8962" width="57" style="7" customWidth="1"/>
    <col min="8963" max="8965" width="12.625" style="7" customWidth="1"/>
    <col min="8966" max="8966" width="21.25" style="7" customWidth="1"/>
    <col min="8967" max="8967" width="10.625" style="7" customWidth="1"/>
    <col min="8968" max="8968" width="45" style="7" customWidth="1"/>
    <col min="8969" max="8969" width="44.375" style="7" customWidth="1"/>
    <col min="8970" max="9216" width="9" style="7"/>
    <col min="9217" max="9217" width="6.25" style="7" customWidth="1"/>
    <col min="9218" max="9218" width="57" style="7" customWidth="1"/>
    <col min="9219" max="9221" width="12.625" style="7" customWidth="1"/>
    <col min="9222" max="9222" width="21.25" style="7" customWidth="1"/>
    <col min="9223" max="9223" width="10.625" style="7" customWidth="1"/>
    <col min="9224" max="9224" width="45" style="7" customWidth="1"/>
    <col min="9225" max="9225" width="44.375" style="7" customWidth="1"/>
    <col min="9226" max="9472" width="9" style="7"/>
    <col min="9473" max="9473" width="6.25" style="7" customWidth="1"/>
    <col min="9474" max="9474" width="57" style="7" customWidth="1"/>
    <col min="9475" max="9477" width="12.625" style="7" customWidth="1"/>
    <col min="9478" max="9478" width="21.25" style="7" customWidth="1"/>
    <col min="9479" max="9479" width="10.625" style="7" customWidth="1"/>
    <col min="9480" max="9480" width="45" style="7" customWidth="1"/>
    <col min="9481" max="9481" width="44.375" style="7" customWidth="1"/>
    <col min="9482" max="9728" width="9" style="7"/>
    <col min="9729" max="9729" width="6.25" style="7" customWidth="1"/>
    <col min="9730" max="9730" width="57" style="7" customWidth="1"/>
    <col min="9731" max="9733" width="12.625" style="7" customWidth="1"/>
    <col min="9734" max="9734" width="21.25" style="7" customWidth="1"/>
    <col min="9735" max="9735" width="10.625" style="7" customWidth="1"/>
    <col min="9736" max="9736" width="45" style="7" customWidth="1"/>
    <col min="9737" max="9737" width="44.375" style="7" customWidth="1"/>
    <col min="9738" max="9984" width="9" style="7"/>
    <col min="9985" max="9985" width="6.25" style="7" customWidth="1"/>
    <col min="9986" max="9986" width="57" style="7" customWidth="1"/>
    <col min="9987" max="9989" width="12.625" style="7" customWidth="1"/>
    <col min="9990" max="9990" width="21.25" style="7" customWidth="1"/>
    <col min="9991" max="9991" width="10.625" style="7" customWidth="1"/>
    <col min="9992" max="9992" width="45" style="7" customWidth="1"/>
    <col min="9993" max="9993" width="44.375" style="7" customWidth="1"/>
    <col min="9994" max="10240" width="9" style="7"/>
    <col min="10241" max="10241" width="6.25" style="7" customWidth="1"/>
    <col min="10242" max="10242" width="57" style="7" customWidth="1"/>
    <col min="10243" max="10245" width="12.625" style="7" customWidth="1"/>
    <col min="10246" max="10246" width="21.25" style="7" customWidth="1"/>
    <col min="10247" max="10247" width="10.625" style="7" customWidth="1"/>
    <col min="10248" max="10248" width="45" style="7" customWidth="1"/>
    <col min="10249" max="10249" width="44.375" style="7" customWidth="1"/>
    <col min="10250" max="10496" width="9" style="7"/>
    <col min="10497" max="10497" width="6.25" style="7" customWidth="1"/>
    <col min="10498" max="10498" width="57" style="7" customWidth="1"/>
    <col min="10499" max="10501" width="12.625" style="7" customWidth="1"/>
    <col min="10502" max="10502" width="21.25" style="7" customWidth="1"/>
    <col min="10503" max="10503" width="10.625" style="7" customWidth="1"/>
    <col min="10504" max="10504" width="45" style="7" customWidth="1"/>
    <col min="10505" max="10505" width="44.375" style="7" customWidth="1"/>
    <col min="10506" max="10752" width="9" style="7"/>
    <col min="10753" max="10753" width="6.25" style="7" customWidth="1"/>
    <col min="10754" max="10754" width="57" style="7" customWidth="1"/>
    <col min="10755" max="10757" width="12.625" style="7" customWidth="1"/>
    <col min="10758" max="10758" width="21.25" style="7" customWidth="1"/>
    <col min="10759" max="10759" width="10.625" style="7" customWidth="1"/>
    <col min="10760" max="10760" width="45" style="7" customWidth="1"/>
    <col min="10761" max="10761" width="44.375" style="7" customWidth="1"/>
    <col min="10762" max="11008" width="9" style="7"/>
    <col min="11009" max="11009" width="6.25" style="7" customWidth="1"/>
    <col min="11010" max="11010" width="57" style="7" customWidth="1"/>
    <col min="11011" max="11013" width="12.625" style="7" customWidth="1"/>
    <col min="11014" max="11014" width="21.25" style="7" customWidth="1"/>
    <col min="11015" max="11015" width="10.625" style="7" customWidth="1"/>
    <col min="11016" max="11016" width="45" style="7" customWidth="1"/>
    <col min="11017" max="11017" width="44.375" style="7" customWidth="1"/>
    <col min="11018" max="11264" width="9" style="7"/>
    <col min="11265" max="11265" width="6.25" style="7" customWidth="1"/>
    <col min="11266" max="11266" width="57" style="7" customWidth="1"/>
    <col min="11267" max="11269" width="12.625" style="7" customWidth="1"/>
    <col min="11270" max="11270" width="21.25" style="7" customWidth="1"/>
    <col min="11271" max="11271" width="10.625" style="7" customWidth="1"/>
    <col min="11272" max="11272" width="45" style="7" customWidth="1"/>
    <col min="11273" max="11273" width="44.375" style="7" customWidth="1"/>
    <col min="11274" max="11520" width="9" style="7"/>
    <col min="11521" max="11521" width="6.25" style="7" customWidth="1"/>
    <col min="11522" max="11522" width="57" style="7" customWidth="1"/>
    <col min="11523" max="11525" width="12.625" style="7" customWidth="1"/>
    <col min="11526" max="11526" width="21.25" style="7" customWidth="1"/>
    <col min="11527" max="11527" width="10.625" style="7" customWidth="1"/>
    <col min="11528" max="11528" width="45" style="7" customWidth="1"/>
    <col min="11529" max="11529" width="44.375" style="7" customWidth="1"/>
    <col min="11530" max="11776" width="9" style="7"/>
    <col min="11777" max="11777" width="6.25" style="7" customWidth="1"/>
    <col min="11778" max="11778" width="57" style="7" customWidth="1"/>
    <col min="11779" max="11781" width="12.625" style="7" customWidth="1"/>
    <col min="11782" max="11782" width="21.25" style="7" customWidth="1"/>
    <col min="11783" max="11783" width="10.625" style="7" customWidth="1"/>
    <col min="11784" max="11784" width="45" style="7" customWidth="1"/>
    <col min="11785" max="11785" width="44.375" style="7" customWidth="1"/>
    <col min="11786" max="12032" width="9" style="7"/>
    <col min="12033" max="12033" width="6.25" style="7" customWidth="1"/>
    <col min="12034" max="12034" width="57" style="7" customWidth="1"/>
    <col min="12035" max="12037" width="12.625" style="7" customWidth="1"/>
    <col min="12038" max="12038" width="21.25" style="7" customWidth="1"/>
    <col min="12039" max="12039" width="10.625" style="7" customWidth="1"/>
    <col min="12040" max="12040" width="45" style="7" customWidth="1"/>
    <col min="12041" max="12041" width="44.375" style="7" customWidth="1"/>
    <col min="12042" max="12288" width="9" style="7"/>
    <col min="12289" max="12289" width="6.25" style="7" customWidth="1"/>
    <col min="12290" max="12290" width="57" style="7" customWidth="1"/>
    <col min="12291" max="12293" width="12.625" style="7" customWidth="1"/>
    <col min="12294" max="12294" width="21.25" style="7" customWidth="1"/>
    <col min="12295" max="12295" width="10.625" style="7" customWidth="1"/>
    <col min="12296" max="12296" width="45" style="7" customWidth="1"/>
    <col min="12297" max="12297" width="44.375" style="7" customWidth="1"/>
    <col min="12298" max="12544" width="9" style="7"/>
    <col min="12545" max="12545" width="6.25" style="7" customWidth="1"/>
    <col min="12546" max="12546" width="57" style="7" customWidth="1"/>
    <col min="12547" max="12549" width="12.625" style="7" customWidth="1"/>
    <col min="12550" max="12550" width="21.25" style="7" customWidth="1"/>
    <col min="12551" max="12551" width="10.625" style="7" customWidth="1"/>
    <col min="12552" max="12552" width="45" style="7" customWidth="1"/>
    <col min="12553" max="12553" width="44.375" style="7" customWidth="1"/>
    <col min="12554" max="12800" width="9" style="7"/>
    <col min="12801" max="12801" width="6.25" style="7" customWidth="1"/>
    <col min="12802" max="12802" width="57" style="7" customWidth="1"/>
    <col min="12803" max="12805" width="12.625" style="7" customWidth="1"/>
    <col min="12806" max="12806" width="21.25" style="7" customWidth="1"/>
    <col min="12807" max="12807" width="10.625" style="7" customWidth="1"/>
    <col min="12808" max="12808" width="45" style="7" customWidth="1"/>
    <col min="12809" max="12809" width="44.375" style="7" customWidth="1"/>
    <col min="12810" max="13056" width="9" style="7"/>
    <col min="13057" max="13057" width="6.25" style="7" customWidth="1"/>
    <col min="13058" max="13058" width="57" style="7" customWidth="1"/>
    <col min="13059" max="13061" width="12.625" style="7" customWidth="1"/>
    <col min="13062" max="13062" width="21.25" style="7" customWidth="1"/>
    <col min="13063" max="13063" width="10.625" style="7" customWidth="1"/>
    <col min="13064" max="13064" width="45" style="7" customWidth="1"/>
    <col min="13065" max="13065" width="44.375" style="7" customWidth="1"/>
    <col min="13066" max="13312" width="9" style="7"/>
    <col min="13313" max="13313" width="6.25" style="7" customWidth="1"/>
    <col min="13314" max="13314" width="57" style="7" customWidth="1"/>
    <col min="13315" max="13317" width="12.625" style="7" customWidth="1"/>
    <col min="13318" max="13318" width="21.25" style="7" customWidth="1"/>
    <col min="13319" max="13319" width="10.625" style="7" customWidth="1"/>
    <col min="13320" max="13320" width="45" style="7" customWidth="1"/>
    <col min="13321" max="13321" width="44.375" style="7" customWidth="1"/>
    <col min="13322" max="13568" width="9" style="7"/>
    <col min="13569" max="13569" width="6.25" style="7" customWidth="1"/>
    <col min="13570" max="13570" width="57" style="7" customWidth="1"/>
    <col min="13571" max="13573" width="12.625" style="7" customWidth="1"/>
    <col min="13574" max="13574" width="21.25" style="7" customWidth="1"/>
    <col min="13575" max="13575" width="10.625" style="7" customWidth="1"/>
    <col min="13576" max="13576" width="45" style="7" customWidth="1"/>
    <col min="13577" max="13577" width="44.375" style="7" customWidth="1"/>
    <col min="13578" max="13824" width="9" style="7"/>
    <col min="13825" max="13825" width="6.25" style="7" customWidth="1"/>
    <col min="13826" max="13826" width="57" style="7" customWidth="1"/>
    <col min="13827" max="13829" width="12.625" style="7" customWidth="1"/>
    <col min="13830" max="13830" width="21.25" style="7" customWidth="1"/>
    <col min="13831" max="13831" width="10.625" style="7" customWidth="1"/>
    <col min="13832" max="13832" width="45" style="7" customWidth="1"/>
    <col min="13833" max="13833" width="44.375" style="7" customWidth="1"/>
    <col min="13834" max="14080" width="9" style="7"/>
    <col min="14081" max="14081" width="6.25" style="7" customWidth="1"/>
    <col min="14082" max="14082" width="57" style="7" customWidth="1"/>
    <col min="14083" max="14085" width="12.625" style="7" customWidth="1"/>
    <col min="14086" max="14086" width="21.25" style="7" customWidth="1"/>
    <col min="14087" max="14087" width="10.625" style="7" customWidth="1"/>
    <col min="14088" max="14088" width="45" style="7" customWidth="1"/>
    <col min="14089" max="14089" width="44.375" style="7" customWidth="1"/>
    <col min="14090" max="14336" width="9" style="7"/>
    <col min="14337" max="14337" width="6.25" style="7" customWidth="1"/>
    <col min="14338" max="14338" width="57" style="7" customWidth="1"/>
    <col min="14339" max="14341" width="12.625" style="7" customWidth="1"/>
    <col min="14342" max="14342" width="21.25" style="7" customWidth="1"/>
    <col min="14343" max="14343" width="10.625" style="7" customWidth="1"/>
    <col min="14344" max="14344" width="45" style="7" customWidth="1"/>
    <col min="14345" max="14345" width="44.375" style="7" customWidth="1"/>
    <col min="14346" max="14592" width="9" style="7"/>
    <col min="14593" max="14593" width="6.25" style="7" customWidth="1"/>
    <col min="14594" max="14594" width="57" style="7" customWidth="1"/>
    <col min="14595" max="14597" width="12.625" style="7" customWidth="1"/>
    <col min="14598" max="14598" width="21.25" style="7" customWidth="1"/>
    <col min="14599" max="14599" width="10.625" style="7" customWidth="1"/>
    <col min="14600" max="14600" width="45" style="7" customWidth="1"/>
    <col min="14601" max="14601" width="44.375" style="7" customWidth="1"/>
    <col min="14602" max="14848" width="9" style="7"/>
    <col min="14849" max="14849" width="6.25" style="7" customWidth="1"/>
    <col min="14850" max="14850" width="57" style="7" customWidth="1"/>
    <col min="14851" max="14853" width="12.625" style="7" customWidth="1"/>
    <col min="14854" max="14854" width="21.25" style="7" customWidth="1"/>
    <col min="14855" max="14855" width="10.625" style="7" customWidth="1"/>
    <col min="14856" max="14856" width="45" style="7" customWidth="1"/>
    <col min="14857" max="14857" width="44.375" style="7" customWidth="1"/>
    <col min="14858" max="15104" width="9" style="7"/>
    <col min="15105" max="15105" width="6.25" style="7" customWidth="1"/>
    <col min="15106" max="15106" width="57" style="7" customWidth="1"/>
    <col min="15107" max="15109" width="12.625" style="7" customWidth="1"/>
    <col min="15110" max="15110" width="21.25" style="7" customWidth="1"/>
    <col min="15111" max="15111" width="10.625" style="7" customWidth="1"/>
    <col min="15112" max="15112" width="45" style="7" customWidth="1"/>
    <col min="15113" max="15113" width="44.375" style="7" customWidth="1"/>
    <col min="15114" max="15360" width="9" style="7"/>
    <col min="15361" max="15361" width="6.25" style="7" customWidth="1"/>
    <col min="15362" max="15362" width="57" style="7" customWidth="1"/>
    <col min="15363" max="15365" width="12.625" style="7" customWidth="1"/>
    <col min="15366" max="15366" width="21.25" style="7" customWidth="1"/>
    <col min="15367" max="15367" width="10.625" style="7" customWidth="1"/>
    <col min="15368" max="15368" width="45" style="7" customWidth="1"/>
    <col min="15369" max="15369" width="44.375" style="7" customWidth="1"/>
    <col min="15370" max="15616" width="9" style="7"/>
    <col min="15617" max="15617" width="6.25" style="7" customWidth="1"/>
    <col min="15618" max="15618" width="57" style="7" customWidth="1"/>
    <col min="15619" max="15621" width="12.625" style="7" customWidth="1"/>
    <col min="15622" max="15622" width="21.25" style="7" customWidth="1"/>
    <col min="15623" max="15623" width="10.625" style="7" customWidth="1"/>
    <col min="15624" max="15624" width="45" style="7" customWidth="1"/>
    <col min="15625" max="15625" width="44.375" style="7" customWidth="1"/>
    <col min="15626" max="15872" width="9" style="7"/>
    <col min="15873" max="15873" width="6.25" style="7" customWidth="1"/>
    <col min="15874" max="15874" width="57" style="7" customWidth="1"/>
    <col min="15875" max="15877" width="12.625" style="7" customWidth="1"/>
    <col min="15878" max="15878" width="21.25" style="7" customWidth="1"/>
    <col min="15879" max="15879" width="10.625" style="7" customWidth="1"/>
    <col min="15880" max="15880" width="45" style="7" customWidth="1"/>
    <col min="15881" max="15881" width="44.375" style="7" customWidth="1"/>
    <col min="15882" max="16128" width="9" style="7"/>
    <col min="16129" max="16129" width="6.25" style="7" customWidth="1"/>
    <col min="16130" max="16130" width="57" style="7" customWidth="1"/>
    <col min="16131" max="16133" width="12.625" style="7" customWidth="1"/>
    <col min="16134" max="16134" width="21.25" style="7" customWidth="1"/>
    <col min="16135" max="16135" width="10.625" style="7" customWidth="1"/>
    <col min="16136" max="16136" width="45" style="7" customWidth="1"/>
    <col min="16137" max="16137" width="44.375" style="7" customWidth="1"/>
    <col min="16138" max="16384" width="9" style="7"/>
  </cols>
  <sheetData>
    <row r="1" spans="1:8" ht="42.75" customHeight="1">
      <c r="A1" s="120" t="s">
        <v>4</v>
      </c>
      <c r="B1" s="121"/>
      <c r="C1" s="121"/>
      <c r="D1" s="121"/>
      <c r="E1" s="121"/>
    </row>
    <row r="2" spans="1:8" ht="15.75" customHeight="1" thickBot="1">
      <c r="A2" s="122" t="s">
        <v>5</v>
      </c>
      <c r="B2" s="122"/>
      <c r="C2" s="8" t="s">
        <v>290</v>
      </c>
      <c r="D2" s="8"/>
      <c r="E2" s="8" t="s">
        <v>6</v>
      </c>
      <c r="F2" s="9"/>
    </row>
    <row r="3" spans="1:8" ht="15.75" customHeight="1" thickBot="1">
      <c r="A3" s="123" t="s">
        <v>7</v>
      </c>
      <c r="B3" s="124"/>
      <c r="C3" s="124"/>
      <c r="D3" s="124"/>
      <c r="E3" s="125"/>
      <c r="F3" s="9"/>
    </row>
    <row r="4" spans="1:8" ht="15.75" customHeight="1">
      <c r="A4" s="126" t="s">
        <v>8</v>
      </c>
      <c r="B4" s="128" t="s">
        <v>9</v>
      </c>
      <c r="C4" s="10" t="s">
        <v>0</v>
      </c>
      <c r="D4" s="11" t="s">
        <v>1</v>
      </c>
      <c r="E4" s="12" t="s">
        <v>2</v>
      </c>
      <c r="F4" s="130" t="s">
        <v>10</v>
      </c>
      <c r="G4" s="117" t="s">
        <v>11</v>
      </c>
    </row>
    <row r="5" spans="1:8" s="16" customFormat="1" ht="27" customHeight="1" thickBot="1">
      <c r="A5" s="127"/>
      <c r="B5" s="129"/>
      <c r="C5" s="13" t="s">
        <v>12</v>
      </c>
      <c r="D5" s="14" t="s">
        <v>13</v>
      </c>
      <c r="E5" s="15" t="s">
        <v>14</v>
      </c>
      <c r="F5" s="130"/>
      <c r="G5" s="117"/>
    </row>
    <row r="6" spans="1:8">
      <c r="A6" s="17" t="s">
        <v>15</v>
      </c>
      <c r="B6" s="18"/>
      <c r="C6" s="18"/>
      <c r="D6" s="19"/>
      <c r="E6" s="20"/>
      <c r="F6" s="9"/>
    </row>
    <row r="7" spans="1:8">
      <c r="A7" s="21">
        <v>1</v>
      </c>
      <c r="B7" s="22" t="s">
        <v>16</v>
      </c>
      <c r="C7" s="23"/>
      <c r="D7" s="24"/>
      <c r="E7" s="25"/>
      <c r="F7" s="26" t="s">
        <v>17</v>
      </c>
      <c r="G7" s="26" t="s">
        <v>18</v>
      </c>
    </row>
    <row r="8" spans="1:8">
      <c r="A8" s="21">
        <v>2</v>
      </c>
      <c r="B8" s="27" t="s">
        <v>19</v>
      </c>
      <c r="C8" s="116" t="e">
        <f>C9+C10+C11+C20</f>
        <v>#VALUE!</v>
      </c>
      <c r="D8" s="28"/>
      <c r="E8" s="29"/>
      <c r="G8" s="26" t="s">
        <v>18</v>
      </c>
    </row>
    <row r="9" spans="1:8">
      <c r="A9" s="21">
        <v>3</v>
      </c>
      <c r="B9" s="30" t="s">
        <v>20</v>
      </c>
      <c r="C9" s="114" t="s">
        <v>291</v>
      </c>
      <c r="D9" s="32">
        <v>1</v>
      </c>
      <c r="E9" s="33" t="e">
        <f>C9*D9</f>
        <v>#VALUE!</v>
      </c>
      <c r="G9" s="26" t="s">
        <v>18</v>
      </c>
      <c r="H9" s="34" t="s">
        <v>21</v>
      </c>
    </row>
    <row r="10" spans="1:8">
      <c r="A10" s="21">
        <v>4</v>
      </c>
      <c r="B10" s="30" t="s">
        <v>22</v>
      </c>
      <c r="C10" s="31"/>
      <c r="D10" s="32">
        <v>1</v>
      </c>
      <c r="E10" s="33">
        <f>C10*D10</f>
        <v>0</v>
      </c>
      <c r="G10" s="26" t="s">
        <v>18</v>
      </c>
      <c r="H10" s="34" t="s">
        <v>23</v>
      </c>
    </row>
    <row r="11" spans="1:8">
      <c r="A11" s="21">
        <v>5</v>
      </c>
      <c r="B11" s="30" t="s">
        <v>24</v>
      </c>
      <c r="C11" s="115">
        <f>SUM(C12:C15)</f>
        <v>0</v>
      </c>
      <c r="D11" s="28"/>
      <c r="E11" s="36"/>
      <c r="F11" s="26"/>
      <c r="G11" s="26" t="s">
        <v>18</v>
      </c>
      <c r="H11" s="37" t="s">
        <v>25</v>
      </c>
    </row>
    <row r="12" spans="1:8">
      <c r="A12" s="21">
        <v>6</v>
      </c>
      <c r="B12" s="4" t="s">
        <v>26</v>
      </c>
      <c r="C12" s="31"/>
      <c r="D12" s="32">
        <v>1</v>
      </c>
      <c r="E12" s="33">
        <f t="shared" ref="E12:E17" si="0">C12*D12</f>
        <v>0</v>
      </c>
      <c r="G12" s="26" t="s">
        <v>18</v>
      </c>
      <c r="H12" s="38" t="s">
        <v>27</v>
      </c>
    </row>
    <row r="13" spans="1:8" ht="37.5">
      <c r="A13" s="21">
        <v>7</v>
      </c>
      <c r="B13" s="4" t="s">
        <v>28</v>
      </c>
      <c r="C13" s="31" t="s">
        <v>292</v>
      </c>
      <c r="D13" s="32">
        <v>1</v>
      </c>
      <c r="E13" s="33" t="e">
        <f t="shared" si="0"/>
        <v>#VALUE!</v>
      </c>
      <c r="F13" s="26"/>
      <c r="G13" s="26" t="s">
        <v>18</v>
      </c>
      <c r="H13" s="39" t="s">
        <v>29</v>
      </c>
    </row>
    <row r="14" spans="1:8">
      <c r="A14" s="21">
        <v>8</v>
      </c>
      <c r="B14" s="4" t="s">
        <v>30</v>
      </c>
      <c r="C14" s="31"/>
      <c r="D14" s="32">
        <v>1</v>
      </c>
      <c r="E14" s="33">
        <f t="shared" si="0"/>
        <v>0</v>
      </c>
      <c r="G14" s="26" t="s">
        <v>18</v>
      </c>
      <c r="H14" s="38" t="s">
        <v>31</v>
      </c>
    </row>
    <row r="15" spans="1:8">
      <c r="A15" s="21">
        <v>9</v>
      </c>
      <c r="B15" s="4" t="s">
        <v>32</v>
      </c>
      <c r="C15" s="31"/>
      <c r="D15" s="32">
        <v>1</v>
      </c>
      <c r="E15" s="33">
        <f t="shared" si="0"/>
        <v>0</v>
      </c>
      <c r="F15" s="26"/>
      <c r="G15" s="26" t="s">
        <v>18</v>
      </c>
      <c r="H15" s="38" t="s">
        <v>33</v>
      </c>
    </row>
    <row r="16" spans="1:8" ht="24.75">
      <c r="A16" s="40">
        <v>10</v>
      </c>
      <c r="B16" s="30" t="s">
        <v>34</v>
      </c>
      <c r="C16" s="31"/>
      <c r="D16" s="32">
        <v>1</v>
      </c>
      <c r="E16" s="33">
        <f t="shared" si="0"/>
        <v>0</v>
      </c>
      <c r="F16" s="26" t="s">
        <v>17</v>
      </c>
      <c r="G16" s="26" t="s">
        <v>18</v>
      </c>
      <c r="H16" s="38"/>
    </row>
    <row r="17" spans="1:8" ht="24.75">
      <c r="A17" s="21">
        <v>11</v>
      </c>
      <c r="B17" s="30" t="s">
        <v>35</v>
      </c>
      <c r="C17" s="31"/>
      <c r="D17" s="32">
        <v>1</v>
      </c>
      <c r="E17" s="33">
        <f t="shared" si="0"/>
        <v>0</v>
      </c>
      <c r="F17" s="41" t="s">
        <v>36</v>
      </c>
      <c r="G17" s="26" t="s">
        <v>18</v>
      </c>
      <c r="H17" s="38"/>
    </row>
    <row r="18" spans="1:8">
      <c r="A18" s="21">
        <v>12</v>
      </c>
      <c r="B18" s="27" t="s">
        <v>37</v>
      </c>
      <c r="C18" s="42"/>
      <c r="D18" s="28"/>
      <c r="E18" s="36"/>
      <c r="G18" s="26" t="s">
        <v>18</v>
      </c>
    </row>
    <row r="19" spans="1:8">
      <c r="A19" s="21">
        <v>13</v>
      </c>
      <c r="B19" s="43" t="s">
        <v>38</v>
      </c>
      <c r="C19" s="31"/>
      <c r="D19" s="32">
        <v>0.85</v>
      </c>
      <c r="E19" s="33">
        <f>C19*D19</f>
        <v>0</v>
      </c>
      <c r="G19" s="26" t="s">
        <v>18</v>
      </c>
      <c r="H19" s="39" t="s">
        <v>39</v>
      </c>
    </row>
    <row r="20" spans="1:8" ht="50.25">
      <c r="A20" s="21">
        <v>14</v>
      </c>
      <c r="B20" s="43" t="s">
        <v>40</v>
      </c>
      <c r="C20" s="114" t="s">
        <v>293</v>
      </c>
      <c r="D20" s="32">
        <v>0.85</v>
      </c>
      <c r="E20" s="33" t="e">
        <f>C20*D20</f>
        <v>#VALUE!</v>
      </c>
      <c r="G20" s="26" t="s">
        <v>18</v>
      </c>
      <c r="H20" s="38"/>
    </row>
    <row r="21" spans="1:8">
      <c r="A21" s="21">
        <v>15</v>
      </c>
      <c r="B21" s="43" t="s">
        <v>41</v>
      </c>
      <c r="C21" s="35"/>
      <c r="D21" s="28"/>
      <c r="E21" s="36"/>
      <c r="G21" s="26" t="s">
        <v>18</v>
      </c>
      <c r="H21" s="38"/>
    </row>
    <row r="22" spans="1:8">
      <c r="A22" s="21">
        <v>16</v>
      </c>
      <c r="B22" s="44" t="s">
        <v>42</v>
      </c>
      <c r="C22" s="31"/>
      <c r="D22" s="32">
        <v>0.85</v>
      </c>
      <c r="E22" s="33">
        <f t="shared" ref="E22:E27" si="1">C22*D22</f>
        <v>0</v>
      </c>
      <c r="G22" s="26" t="s">
        <v>18</v>
      </c>
      <c r="H22" s="38"/>
    </row>
    <row r="23" spans="1:8">
      <c r="A23" s="21">
        <v>17</v>
      </c>
      <c r="B23" s="44" t="s">
        <v>43</v>
      </c>
      <c r="C23" s="31"/>
      <c r="D23" s="32">
        <v>0.85</v>
      </c>
      <c r="E23" s="33">
        <f t="shared" si="1"/>
        <v>0</v>
      </c>
      <c r="G23" s="26" t="s">
        <v>18</v>
      </c>
      <c r="H23" s="38"/>
    </row>
    <row r="24" spans="1:8">
      <c r="A24" s="21">
        <v>18</v>
      </c>
      <c r="B24" s="4" t="s">
        <v>44</v>
      </c>
      <c r="C24" s="31"/>
      <c r="D24" s="32">
        <v>0.85</v>
      </c>
      <c r="E24" s="33">
        <f t="shared" si="1"/>
        <v>0</v>
      </c>
      <c r="G24" s="26" t="s">
        <v>18</v>
      </c>
      <c r="H24" s="38"/>
    </row>
    <row r="25" spans="1:8" s="45" customFormat="1">
      <c r="A25" s="21">
        <v>19</v>
      </c>
      <c r="B25" s="4" t="s">
        <v>45</v>
      </c>
      <c r="C25" s="31"/>
      <c r="D25" s="32">
        <v>0.85</v>
      </c>
      <c r="E25" s="33">
        <f t="shared" si="1"/>
        <v>0</v>
      </c>
      <c r="F25" s="26" t="s">
        <v>46</v>
      </c>
      <c r="G25" s="7"/>
      <c r="H25" s="39" t="s">
        <v>47</v>
      </c>
    </row>
    <row r="26" spans="1:8">
      <c r="A26" s="21">
        <v>20</v>
      </c>
      <c r="B26" s="4" t="s">
        <v>48</v>
      </c>
      <c r="D26" s="32">
        <v>0.85</v>
      </c>
      <c r="E26" s="33" t="e">
        <f>C20*D26</f>
        <v>#VALUE!</v>
      </c>
      <c r="F26" s="26" t="s">
        <v>49</v>
      </c>
      <c r="G26" s="7" t="s">
        <v>50</v>
      </c>
      <c r="H26" s="38"/>
    </row>
    <row r="27" spans="1:8" s="45" customFormat="1">
      <c r="A27" s="21">
        <v>21</v>
      </c>
      <c r="B27" s="30" t="s">
        <v>51</v>
      </c>
      <c r="C27" s="31"/>
      <c r="D27" s="32">
        <v>0.5</v>
      </c>
      <c r="E27" s="33">
        <f t="shared" si="1"/>
        <v>0</v>
      </c>
      <c r="F27" s="26" t="s">
        <v>46</v>
      </c>
      <c r="G27" s="7"/>
      <c r="H27" s="38"/>
    </row>
    <row r="28" spans="1:8">
      <c r="A28" s="21">
        <v>22</v>
      </c>
      <c r="B28" s="46" t="s">
        <v>52</v>
      </c>
      <c r="C28" s="42"/>
      <c r="D28" s="28"/>
      <c r="E28" s="36"/>
    </row>
    <row r="29" spans="1:8">
      <c r="A29" s="21">
        <v>23</v>
      </c>
      <c r="B29" s="27" t="s">
        <v>53</v>
      </c>
      <c r="C29" s="42"/>
      <c r="D29" s="28"/>
      <c r="E29" s="36"/>
      <c r="F29" s="26"/>
    </row>
    <row r="30" spans="1:8">
      <c r="A30" s="21">
        <v>24</v>
      </c>
      <c r="B30" s="27" t="s">
        <v>54</v>
      </c>
      <c r="C30" s="35"/>
      <c r="D30" s="28"/>
      <c r="E30" s="36"/>
      <c r="F30" s="7" t="s">
        <v>55</v>
      </c>
      <c r="G30" s="26" t="s">
        <v>18</v>
      </c>
    </row>
    <row r="31" spans="1:8">
      <c r="A31" s="21">
        <v>25</v>
      </c>
      <c r="B31" s="4" t="s">
        <v>56</v>
      </c>
      <c r="C31" s="31"/>
      <c r="D31" s="32">
        <v>0.03</v>
      </c>
      <c r="E31" s="33">
        <f>C31*D31</f>
        <v>0</v>
      </c>
      <c r="F31" s="26" t="s">
        <v>46</v>
      </c>
      <c r="H31" s="34">
        <v>0</v>
      </c>
    </row>
    <row r="32" spans="1:8">
      <c r="A32" s="21">
        <v>26</v>
      </c>
      <c r="B32" s="4" t="s">
        <v>57</v>
      </c>
      <c r="C32" s="31"/>
      <c r="D32" s="32">
        <v>0.05</v>
      </c>
      <c r="E32" s="33">
        <f>C32*D32</f>
        <v>0</v>
      </c>
      <c r="F32" s="26" t="s">
        <v>17</v>
      </c>
      <c r="G32" s="7" t="s">
        <v>58</v>
      </c>
      <c r="H32" s="34">
        <v>0</v>
      </c>
    </row>
    <row r="33" spans="1:8">
      <c r="A33" s="21">
        <v>27</v>
      </c>
      <c r="B33" s="4" t="s">
        <v>59</v>
      </c>
      <c r="C33" s="31"/>
      <c r="D33" s="32">
        <v>0.1</v>
      </c>
      <c r="E33" s="33">
        <f>C33*D33</f>
        <v>0</v>
      </c>
      <c r="F33" s="26" t="s">
        <v>17</v>
      </c>
      <c r="G33" s="7" t="s">
        <v>60</v>
      </c>
      <c r="H33" s="34">
        <v>0</v>
      </c>
    </row>
    <row r="34" spans="1:8">
      <c r="A34" s="21">
        <v>28</v>
      </c>
      <c r="B34" s="4" t="s">
        <v>61</v>
      </c>
      <c r="C34" s="31"/>
      <c r="D34" s="32">
        <v>0.1</v>
      </c>
      <c r="E34" s="33">
        <f>C34*D34</f>
        <v>0</v>
      </c>
      <c r="F34" s="26" t="s">
        <v>17</v>
      </c>
      <c r="H34" s="34" t="s">
        <v>62</v>
      </c>
    </row>
    <row r="35" spans="1:8">
      <c r="A35" s="21">
        <v>29</v>
      </c>
      <c r="B35" s="27" t="s">
        <v>63</v>
      </c>
      <c r="C35" s="47"/>
      <c r="D35" s="28"/>
      <c r="E35" s="36"/>
      <c r="G35" s="26" t="s">
        <v>18</v>
      </c>
    </row>
    <row r="36" spans="1:8">
      <c r="A36" s="21">
        <v>30</v>
      </c>
      <c r="B36" s="4" t="s">
        <v>64</v>
      </c>
      <c r="C36" s="47"/>
      <c r="D36" s="28"/>
      <c r="E36" s="36"/>
      <c r="F36" s="26" t="s">
        <v>65</v>
      </c>
      <c r="G36" s="26" t="s">
        <v>18</v>
      </c>
    </row>
    <row r="37" spans="1:8">
      <c r="A37" s="21">
        <v>31</v>
      </c>
      <c r="B37" s="1" t="s">
        <v>66</v>
      </c>
      <c r="C37" s="31"/>
      <c r="D37" s="32">
        <v>0.05</v>
      </c>
      <c r="E37" s="48">
        <f>C37*D37</f>
        <v>0</v>
      </c>
      <c r="F37" s="26" t="s">
        <v>46</v>
      </c>
      <c r="H37" s="49" t="s">
        <v>67</v>
      </c>
    </row>
    <row r="38" spans="1:8">
      <c r="A38" s="21">
        <v>32</v>
      </c>
      <c r="B38" s="1" t="s">
        <v>68</v>
      </c>
      <c r="C38" s="31"/>
      <c r="D38" s="32">
        <v>0.1</v>
      </c>
      <c r="E38" s="48">
        <f>C38*D38</f>
        <v>0</v>
      </c>
      <c r="F38" s="26" t="s">
        <v>17</v>
      </c>
      <c r="G38" s="7" t="s">
        <v>69</v>
      </c>
      <c r="H38" s="50"/>
    </row>
    <row r="39" spans="1:8">
      <c r="A39" s="21">
        <v>33</v>
      </c>
      <c r="B39" s="1" t="s">
        <v>70</v>
      </c>
      <c r="C39" s="31"/>
      <c r="D39" s="32">
        <v>0.1</v>
      </c>
      <c r="E39" s="48">
        <f>C39*D39</f>
        <v>0</v>
      </c>
      <c r="F39" s="26" t="s">
        <v>17</v>
      </c>
      <c r="G39" s="7" t="s">
        <v>71</v>
      </c>
      <c r="H39" s="50"/>
    </row>
    <row r="40" spans="1:8">
      <c r="A40" s="21">
        <v>34</v>
      </c>
      <c r="B40" s="1" t="s">
        <v>72</v>
      </c>
      <c r="C40" s="31"/>
      <c r="D40" s="32">
        <v>0.1</v>
      </c>
      <c r="E40" s="48">
        <f>C40*D40</f>
        <v>0</v>
      </c>
      <c r="F40" s="26" t="s">
        <v>17</v>
      </c>
      <c r="G40" s="7" t="s">
        <v>73</v>
      </c>
      <c r="H40" s="51" t="s">
        <v>74</v>
      </c>
    </row>
    <row r="41" spans="1:8">
      <c r="A41" s="21">
        <v>35</v>
      </c>
      <c r="B41" s="4" t="s">
        <v>75</v>
      </c>
      <c r="C41" s="47"/>
      <c r="D41" s="28"/>
      <c r="E41" s="36"/>
      <c r="F41" s="26"/>
      <c r="G41" s="26" t="s">
        <v>18</v>
      </c>
      <c r="H41" s="51"/>
    </row>
    <row r="42" spans="1:8">
      <c r="A42" s="21">
        <v>36</v>
      </c>
      <c r="B42" s="1" t="s">
        <v>76</v>
      </c>
      <c r="C42" s="31"/>
      <c r="D42" s="32">
        <v>0.03</v>
      </c>
      <c r="E42" s="48">
        <f>C42*D42</f>
        <v>0</v>
      </c>
      <c r="F42" s="26" t="s">
        <v>46</v>
      </c>
      <c r="H42" s="50"/>
    </row>
    <row r="43" spans="1:8">
      <c r="A43" s="21">
        <v>37</v>
      </c>
      <c r="B43" s="1" t="s">
        <v>77</v>
      </c>
      <c r="C43" s="31"/>
      <c r="D43" s="32">
        <v>0.05</v>
      </c>
      <c r="E43" s="48">
        <f>C43*D43</f>
        <v>0</v>
      </c>
      <c r="F43" s="26" t="s">
        <v>17</v>
      </c>
      <c r="G43" s="7" t="s">
        <v>78</v>
      </c>
      <c r="H43" s="50"/>
    </row>
    <row r="44" spans="1:8">
      <c r="A44" s="21">
        <v>38</v>
      </c>
      <c r="B44" s="1" t="s">
        <v>79</v>
      </c>
      <c r="C44" s="31"/>
      <c r="D44" s="32">
        <v>0.25</v>
      </c>
      <c r="E44" s="48">
        <f>C44*D44</f>
        <v>0</v>
      </c>
      <c r="F44" s="26" t="s">
        <v>80</v>
      </c>
      <c r="G44" s="7" t="s">
        <v>81</v>
      </c>
      <c r="H44" s="51" t="s">
        <v>74</v>
      </c>
    </row>
    <row r="45" spans="1:8">
      <c r="A45" s="21">
        <v>39</v>
      </c>
      <c r="B45" s="1" t="s">
        <v>82</v>
      </c>
      <c r="C45" s="31"/>
      <c r="D45" s="32">
        <v>0.2</v>
      </c>
      <c r="E45" s="48">
        <f>C45*D45</f>
        <v>0</v>
      </c>
      <c r="F45" s="26" t="s">
        <v>46</v>
      </c>
      <c r="H45" s="50"/>
    </row>
    <row r="46" spans="1:8">
      <c r="A46" s="21">
        <v>40</v>
      </c>
      <c r="B46" s="1" t="s">
        <v>83</v>
      </c>
      <c r="C46" s="31"/>
      <c r="D46" s="32">
        <v>0.4</v>
      </c>
      <c r="E46" s="48">
        <f>C46*D46</f>
        <v>0</v>
      </c>
      <c r="F46" s="26" t="s">
        <v>84</v>
      </c>
      <c r="G46" s="7" t="s">
        <v>85</v>
      </c>
      <c r="H46" s="51"/>
    </row>
    <row r="47" spans="1:8">
      <c r="A47" s="21">
        <v>41</v>
      </c>
      <c r="B47" s="4" t="s">
        <v>86</v>
      </c>
      <c r="C47" s="47"/>
      <c r="D47" s="28"/>
      <c r="E47" s="36"/>
      <c r="G47" s="7" t="s">
        <v>87</v>
      </c>
      <c r="H47" s="52" t="s">
        <v>88</v>
      </c>
    </row>
    <row r="48" spans="1:8">
      <c r="A48" s="21">
        <v>42</v>
      </c>
      <c r="B48" s="1" t="s">
        <v>89</v>
      </c>
      <c r="C48" s="31"/>
      <c r="D48" s="32">
        <v>0.03</v>
      </c>
      <c r="E48" s="48">
        <f>C48*D48</f>
        <v>0</v>
      </c>
      <c r="F48" s="26" t="s">
        <v>46</v>
      </c>
      <c r="H48" s="53">
        <v>0</v>
      </c>
    </row>
    <row r="49" spans="1:8">
      <c r="A49" s="21">
        <v>43</v>
      </c>
      <c r="B49" s="1" t="s">
        <v>90</v>
      </c>
      <c r="C49" s="31"/>
      <c r="D49" s="32">
        <v>0.05</v>
      </c>
      <c r="E49" s="48">
        <f>C49*D49</f>
        <v>0</v>
      </c>
      <c r="F49" s="26" t="s">
        <v>17</v>
      </c>
      <c r="G49" s="7" t="s">
        <v>91</v>
      </c>
      <c r="H49" s="53">
        <v>0</v>
      </c>
    </row>
    <row r="50" spans="1:8">
      <c r="A50" s="21">
        <v>44</v>
      </c>
      <c r="B50" s="1" t="s">
        <v>92</v>
      </c>
      <c r="C50" s="31"/>
      <c r="D50" s="32">
        <v>0.25</v>
      </c>
      <c r="E50" s="48">
        <f>C50*D50</f>
        <v>0</v>
      </c>
      <c r="F50" s="26" t="s">
        <v>80</v>
      </c>
      <c r="G50" s="7" t="s">
        <v>93</v>
      </c>
      <c r="H50" s="53"/>
    </row>
    <row r="51" spans="1:8">
      <c r="A51" s="21">
        <v>45</v>
      </c>
      <c r="B51" s="1" t="s">
        <v>94</v>
      </c>
      <c r="C51" s="31"/>
      <c r="D51" s="32">
        <v>0.2</v>
      </c>
      <c r="E51" s="48">
        <f>C51*D51</f>
        <v>0</v>
      </c>
      <c r="F51" s="26" t="s">
        <v>46</v>
      </c>
      <c r="H51" s="53">
        <v>0</v>
      </c>
    </row>
    <row r="52" spans="1:8">
      <c r="A52" s="21">
        <v>46</v>
      </c>
      <c r="B52" s="1" t="s">
        <v>95</v>
      </c>
      <c r="C52" s="31"/>
      <c r="D52" s="32">
        <v>0.4</v>
      </c>
      <c r="E52" s="48">
        <f>C52*D52</f>
        <v>0</v>
      </c>
      <c r="F52" s="26" t="s">
        <v>84</v>
      </c>
      <c r="G52" s="7" t="s">
        <v>96</v>
      </c>
      <c r="H52" s="53"/>
    </row>
    <row r="53" spans="1:8">
      <c r="A53" s="21">
        <v>47</v>
      </c>
      <c r="B53" s="4" t="s">
        <v>97</v>
      </c>
      <c r="C53" s="47"/>
      <c r="D53" s="28"/>
      <c r="E53" s="36"/>
      <c r="G53" s="7" t="s">
        <v>98</v>
      </c>
      <c r="H53" s="53"/>
    </row>
    <row r="54" spans="1:8" ht="24.75">
      <c r="A54" s="21">
        <v>48</v>
      </c>
      <c r="B54" s="4" t="s">
        <v>99</v>
      </c>
      <c r="C54" s="31"/>
      <c r="D54" s="32">
        <v>0.03</v>
      </c>
      <c r="E54" s="48">
        <f t="shared" ref="E54:E63" si="2">C54*D54</f>
        <v>0</v>
      </c>
      <c r="F54" s="26" t="s">
        <v>46</v>
      </c>
      <c r="H54" s="53">
        <v>0</v>
      </c>
    </row>
    <row r="55" spans="1:8" ht="24.75">
      <c r="A55" s="21">
        <v>49</v>
      </c>
      <c r="B55" s="4" t="s">
        <v>100</v>
      </c>
      <c r="C55" s="31"/>
      <c r="D55" s="32">
        <v>0.05</v>
      </c>
      <c r="E55" s="48">
        <f t="shared" si="2"/>
        <v>0</v>
      </c>
      <c r="F55" s="26" t="s">
        <v>46</v>
      </c>
      <c r="H55" s="53">
        <v>0</v>
      </c>
    </row>
    <row r="56" spans="1:8">
      <c r="A56" s="21">
        <v>50</v>
      </c>
      <c r="B56" s="1" t="s">
        <v>3</v>
      </c>
      <c r="C56" s="2"/>
      <c r="D56" s="32">
        <v>0.25</v>
      </c>
      <c r="E56" s="48">
        <f t="shared" si="2"/>
        <v>0</v>
      </c>
      <c r="F56" s="26" t="s">
        <v>80</v>
      </c>
      <c r="G56" s="7" t="s">
        <v>101</v>
      </c>
      <c r="H56" s="52" t="s">
        <v>102</v>
      </c>
    </row>
    <row r="57" spans="1:8" ht="24.75">
      <c r="A57" s="21">
        <v>51</v>
      </c>
      <c r="B57" s="4" t="s">
        <v>103</v>
      </c>
      <c r="C57" s="31"/>
      <c r="D57" s="32">
        <v>0.03</v>
      </c>
      <c r="E57" s="48">
        <f t="shared" si="2"/>
        <v>0</v>
      </c>
      <c r="F57" s="26" t="s">
        <v>46</v>
      </c>
      <c r="H57" s="53">
        <v>0</v>
      </c>
    </row>
    <row r="58" spans="1:8" ht="24.75">
      <c r="A58" s="21">
        <v>52</v>
      </c>
      <c r="B58" s="4" t="s">
        <v>104</v>
      </c>
      <c r="C58" s="31"/>
      <c r="D58" s="32">
        <v>0.05</v>
      </c>
      <c r="E58" s="48">
        <f t="shared" si="2"/>
        <v>0</v>
      </c>
      <c r="F58" s="26" t="s">
        <v>46</v>
      </c>
      <c r="H58" s="53">
        <v>0</v>
      </c>
    </row>
    <row r="59" spans="1:8">
      <c r="A59" s="21">
        <v>53</v>
      </c>
      <c r="B59" s="1" t="s">
        <v>105</v>
      </c>
      <c r="C59" s="54"/>
      <c r="D59" s="32">
        <v>0.25</v>
      </c>
      <c r="E59" s="48">
        <f t="shared" si="2"/>
        <v>0</v>
      </c>
      <c r="F59" s="26" t="s">
        <v>80</v>
      </c>
      <c r="G59" s="7" t="s">
        <v>106</v>
      </c>
      <c r="H59" s="53"/>
    </row>
    <row r="60" spans="1:8" s="16" customFormat="1" ht="25.5" customHeight="1">
      <c r="A60" s="21">
        <v>54</v>
      </c>
      <c r="B60" s="1" t="s">
        <v>107</v>
      </c>
      <c r="C60" s="54"/>
      <c r="D60" s="32">
        <v>0.25</v>
      </c>
      <c r="E60" s="36"/>
      <c r="F60" s="55" t="s">
        <v>108</v>
      </c>
      <c r="G60" s="16" t="s">
        <v>109</v>
      </c>
      <c r="H60" s="53"/>
    </row>
    <row r="61" spans="1:8">
      <c r="A61" s="21">
        <v>55</v>
      </c>
      <c r="B61" s="1" t="s">
        <v>285</v>
      </c>
      <c r="C61" s="2"/>
      <c r="D61" s="32">
        <v>1</v>
      </c>
      <c r="E61" s="48">
        <f t="shared" si="2"/>
        <v>0</v>
      </c>
      <c r="F61" s="26" t="s">
        <v>80</v>
      </c>
      <c r="G61" s="7" t="s">
        <v>110</v>
      </c>
      <c r="H61" s="52" t="s">
        <v>111</v>
      </c>
    </row>
    <row r="62" spans="1:8">
      <c r="A62" s="21">
        <v>56</v>
      </c>
      <c r="B62" s="4" t="s">
        <v>112</v>
      </c>
      <c r="C62" s="31"/>
      <c r="D62" s="32">
        <v>1</v>
      </c>
      <c r="E62" s="48">
        <f t="shared" si="2"/>
        <v>0</v>
      </c>
      <c r="G62" s="26" t="s">
        <v>18</v>
      </c>
      <c r="H62" s="37" t="s">
        <v>25</v>
      </c>
    </row>
    <row r="63" spans="1:8" s="16" customFormat="1">
      <c r="A63" s="21">
        <v>57</v>
      </c>
      <c r="B63" s="4" t="s">
        <v>113</v>
      </c>
      <c r="C63" s="31"/>
      <c r="D63" s="32">
        <v>1</v>
      </c>
      <c r="E63" s="48">
        <f t="shared" si="2"/>
        <v>0</v>
      </c>
      <c r="G63" s="26" t="s">
        <v>18</v>
      </c>
      <c r="H63" s="56" t="s">
        <v>114</v>
      </c>
    </row>
    <row r="64" spans="1:8">
      <c r="A64" s="21">
        <v>58</v>
      </c>
      <c r="B64" s="27" t="s">
        <v>115</v>
      </c>
      <c r="C64" s="47"/>
      <c r="D64" s="28"/>
      <c r="E64" s="36"/>
      <c r="G64" s="26" t="s">
        <v>18</v>
      </c>
      <c r="H64" s="37" t="s">
        <v>25</v>
      </c>
    </row>
    <row r="65" spans="1:9">
      <c r="A65" s="21">
        <v>59</v>
      </c>
      <c r="B65" s="57" t="s">
        <v>116</v>
      </c>
      <c r="C65" s="31"/>
      <c r="D65" s="32">
        <v>0</v>
      </c>
      <c r="E65" s="48">
        <f>C65*D65</f>
        <v>0</v>
      </c>
      <c r="F65" s="26" t="s">
        <v>46</v>
      </c>
      <c r="H65" s="37"/>
    </row>
    <row r="66" spans="1:9">
      <c r="A66" s="21">
        <v>60</v>
      </c>
      <c r="B66" s="4" t="s">
        <v>117</v>
      </c>
      <c r="C66" s="31"/>
      <c r="D66" s="28"/>
      <c r="E66" s="36"/>
      <c r="F66" s="26" t="s">
        <v>46</v>
      </c>
      <c r="H66" s="37"/>
    </row>
    <row r="67" spans="1:9">
      <c r="A67" s="21">
        <v>61</v>
      </c>
      <c r="B67" s="4" t="s">
        <v>118</v>
      </c>
      <c r="C67" s="31"/>
      <c r="D67" s="28"/>
      <c r="E67" s="36"/>
      <c r="F67" s="26" t="s">
        <v>46</v>
      </c>
      <c r="H67" s="37"/>
    </row>
    <row r="68" spans="1:9">
      <c r="A68" s="21">
        <v>62</v>
      </c>
      <c r="B68" s="4" t="s">
        <v>119</v>
      </c>
      <c r="C68" s="31"/>
      <c r="D68" s="28"/>
      <c r="E68" s="36"/>
      <c r="F68" s="26" t="s">
        <v>46</v>
      </c>
      <c r="H68" s="37"/>
    </row>
    <row r="69" spans="1:9">
      <c r="A69" s="21">
        <v>63</v>
      </c>
      <c r="B69" s="4" t="s">
        <v>120</v>
      </c>
      <c r="C69" s="31"/>
      <c r="D69" s="28"/>
      <c r="E69" s="36"/>
      <c r="F69" s="26" t="s">
        <v>46</v>
      </c>
      <c r="H69" s="37"/>
    </row>
    <row r="70" spans="1:9">
      <c r="A70" s="21">
        <v>64</v>
      </c>
      <c r="B70" s="57" t="s">
        <v>121</v>
      </c>
      <c r="C70" s="31"/>
      <c r="D70" s="32">
        <v>0</v>
      </c>
      <c r="E70" s="48">
        <f t="shared" ref="E70:E75" si="3">C70*D70</f>
        <v>0</v>
      </c>
      <c r="F70" s="26" t="s">
        <v>122</v>
      </c>
      <c r="G70" s="7" t="s">
        <v>123</v>
      </c>
      <c r="H70" s="37"/>
      <c r="I70" s="7">
        <f>358267.98+103125</f>
        <v>461392.98</v>
      </c>
    </row>
    <row r="71" spans="1:9">
      <c r="A71" s="21">
        <v>65</v>
      </c>
      <c r="B71" s="4" t="s">
        <v>124</v>
      </c>
      <c r="C71" s="31"/>
      <c r="D71" s="28"/>
      <c r="E71" s="36"/>
      <c r="F71" s="26" t="s">
        <v>80</v>
      </c>
      <c r="G71" s="7" t="s">
        <v>125</v>
      </c>
      <c r="H71" s="37"/>
    </row>
    <row r="72" spans="1:9">
      <c r="A72" s="21">
        <v>66</v>
      </c>
      <c r="B72" s="57" t="s">
        <v>126</v>
      </c>
      <c r="C72" s="31"/>
      <c r="D72" s="32">
        <v>0.15</v>
      </c>
      <c r="E72" s="48">
        <f t="shared" si="3"/>
        <v>0</v>
      </c>
      <c r="F72" s="26" t="s">
        <v>122</v>
      </c>
      <c r="G72" s="7" t="s">
        <v>127</v>
      </c>
      <c r="H72" s="37"/>
    </row>
    <row r="73" spans="1:9">
      <c r="A73" s="21">
        <v>67</v>
      </c>
      <c r="B73" s="4" t="s">
        <v>128</v>
      </c>
      <c r="C73" s="31"/>
      <c r="D73" s="28"/>
      <c r="E73" s="36"/>
      <c r="F73" s="26" t="s">
        <v>80</v>
      </c>
      <c r="G73" s="7" t="s">
        <v>129</v>
      </c>
      <c r="H73" s="37"/>
    </row>
    <row r="74" spans="1:9">
      <c r="A74" s="21">
        <v>68</v>
      </c>
      <c r="B74" s="57" t="s">
        <v>130</v>
      </c>
      <c r="C74" s="47"/>
      <c r="D74" s="28"/>
      <c r="E74" s="36"/>
      <c r="F74" s="26" t="s">
        <v>46</v>
      </c>
      <c r="H74" s="37"/>
    </row>
    <row r="75" spans="1:9">
      <c r="A75" s="21">
        <v>69</v>
      </c>
      <c r="B75" s="44" t="s">
        <v>131</v>
      </c>
      <c r="C75" s="31"/>
      <c r="D75" s="32">
        <v>0.25</v>
      </c>
      <c r="E75" s="48">
        <f t="shared" si="3"/>
        <v>0</v>
      </c>
      <c r="F75" s="26" t="s">
        <v>46</v>
      </c>
      <c r="H75" s="37"/>
    </row>
    <row r="76" spans="1:9">
      <c r="A76" s="21">
        <v>70</v>
      </c>
      <c r="B76" s="1" t="s">
        <v>132</v>
      </c>
      <c r="C76" s="31"/>
      <c r="D76" s="28"/>
      <c r="E76" s="36"/>
      <c r="F76" s="26" t="s">
        <v>46</v>
      </c>
      <c r="H76" s="37"/>
    </row>
    <row r="77" spans="1:9">
      <c r="A77" s="21">
        <v>71</v>
      </c>
      <c r="B77" s="44" t="s">
        <v>133</v>
      </c>
      <c r="C77" s="31"/>
      <c r="D77" s="32">
        <v>0.5</v>
      </c>
      <c r="E77" s="48">
        <f>C77*D77</f>
        <v>0</v>
      </c>
      <c r="F77" s="26" t="s">
        <v>46</v>
      </c>
      <c r="H77" s="37"/>
    </row>
    <row r="78" spans="1:9">
      <c r="A78" s="21">
        <v>72</v>
      </c>
      <c r="B78" s="1" t="s">
        <v>134</v>
      </c>
      <c r="C78" s="31"/>
      <c r="D78" s="28"/>
      <c r="E78" s="36"/>
      <c r="F78" s="26" t="s">
        <v>46</v>
      </c>
      <c r="H78" s="37"/>
    </row>
    <row r="79" spans="1:9">
      <c r="A79" s="21">
        <v>73</v>
      </c>
      <c r="B79" s="57" t="s">
        <v>135</v>
      </c>
      <c r="C79" s="47"/>
      <c r="D79" s="28"/>
      <c r="E79" s="36"/>
      <c r="F79" s="26" t="s">
        <v>122</v>
      </c>
      <c r="G79" s="7" t="s">
        <v>136</v>
      </c>
      <c r="H79" s="37"/>
    </row>
    <row r="80" spans="1:9">
      <c r="A80" s="21">
        <v>74</v>
      </c>
      <c r="B80" s="44" t="s">
        <v>137</v>
      </c>
      <c r="C80" s="31"/>
      <c r="D80" s="32">
        <v>0.25</v>
      </c>
      <c r="E80" s="48">
        <f>C80*D80</f>
        <v>0</v>
      </c>
      <c r="F80" s="26" t="s">
        <v>80</v>
      </c>
      <c r="G80" s="26" t="s">
        <v>18</v>
      </c>
      <c r="H80" s="37"/>
    </row>
    <row r="81" spans="1:8">
      <c r="A81" s="21">
        <v>75</v>
      </c>
      <c r="B81" s="44" t="s">
        <v>138</v>
      </c>
      <c r="C81" s="31"/>
      <c r="D81" s="32">
        <v>1</v>
      </c>
      <c r="E81" s="48">
        <f>C81*D81</f>
        <v>0</v>
      </c>
      <c r="F81" s="26" t="s">
        <v>80</v>
      </c>
      <c r="G81" s="26" t="s">
        <v>18</v>
      </c>
      <c r="H81" s="37"/>
    </row>
    <row r="82" spans="1:8">
      <c r="A82" s="21">
        <v>76</v>
      </c>
      <c r="B82" s="27" t="s">
        <v>139</v>
      </c>
      <c r="C82" s="47"/>
      <c r="D82" s="28"/>
      <c r="E82" s="36"/>
      <c r="F82" s="41" t="s">
        <v>140</v>
      </c>
      <c r="G82" s="26" t="s">
        <v>18</v>
      </c>
      <c r="H82" s="37"/>
    </row>
    <row r="83" spans="1:8">
      <c r="A83" s="21">
        <v>77</v>
      </c>
      <c r="B83" s="5" t="s">
        <v>286</v>
      </c>
      <c r="C83" s="58"/>
      <c r="D83" s="32">
        <v>1</v>
      </c>
      <c r="E83" s="48">
        <f t="shared" ref="E83:E90" si="4">C83*D83</f>
        <v>0</v>
      </c>
      <c r="F83" s="26" t="s">
        <v>141</v>
      </c>
      <c r="G83" s="26" t="s">
        <v>18</v>
      </c>
      <c r="H83" s="37" t="s">
        <v>142</v>
      </c>
    </row>
    <row r="84" spans="1:8" ht="24.75">
      <c r="A84" s="21">
        <v>78</v>
      </c>
      <c r="B84" s="5" t="s">
        <v>143</v>
      </c>
      <c r="C84" s="31"/>
      <c r="D84" s="32">
        <v>1</v>
      </c>
      <c r="E84" s="48">
        <f t="shared" si="4"/>
        <v>0</v>
      </c>
      <c r="F84" s="26" t="s">
        <v>141</v>
      </c>
      <c r="G84" s="26" t="s">
        <v>18</v>
      </c>
      <c r="H84" s="37" t="s">
        <v>144</v>
      </c>
    </row>
    <row r="85" spans="1:8" ht="24.75">
      <c r="A85" s="21">
        <v>79</v>
      </c>
      <c r="B85" s="5" t="s">
        <v>145</v>
      </c>
      <c r="C85" s="31"/>
      <c r="D85" s="32">
        <v>0.2</v>
      </c>
      <c r="E85" s="48">
        <f t="shared" si="4"/>
        <v>0</v>
      </c>
      <c r="F85" s="26" t="s">
        <v>141</v>
      </c>
      <c r="G85" s="7" t="s">
        <v>146</v>
      </c>
      <c r="H85" s="37" t="s">
        <v>144</v>
      </c>
    </row>
    <row r="86" spans="1:8">
      <c r="A86" s="21">
        <v>80</v>
      </c>
      <c r="B86" s="5" t="s">
        <v>147</v>
      </c>
      <c r="C86" s="31"/>
      <c r="D86" s="32">
        <v>1</v>
      </c>
      <c r="E86" s="48">
        <f t="shared" si="4"/>
        <v>0</v>
      </c>
      <c r="F86" s="26" t="s">
        <v>148</v>
      </c>
      <c r="G86" s="7" t="s">
        <v>149</v>
      </c>
      <c r="H86" s="37" t="s">
        <v>144</v>
      </c>
    </row>
    <row r="87" spans="1:8">
      <c r="A87" s="21">
        <v>81</v>
      </c>
      <c r="B87" s="5" t="s">
        <v>150</v>
      </c>
      <c r="C87" s="31"/>
      <c r="D87" s="32">
        <v>1</v>
      </c>
      <c r="E87" s="48">
        <f t="shared" si="4"/>
        <v>0</v>
      </c>
      <c r="F87" s="26" t="s">
        <v>46</v>
      </c>
      <c r="H87" s="37"/>
    </row>
    <row r="88" spans="1:8">
      <c r="A88" s="21">
        <v>82</v>
      </c>
      <c r="B88" s="5" t="s">
        <v>151</v>
      </c>
      <c r="C88" s="31"/>
      <c r="D88" s="32">
        <v>1</v>
      </c>
      <c r="E88" s="48">
        <f t="shared" si="4"/>
        <v>0</v>
      </c>
      <c r="F88" s="26" t="s">
        <v>46</v>
      </c>
      <c r="H88" s="37"/>
    </row>
    <row r="89" spans="1:8">
      <c r="A89" s="21">
        <v>83</v>
      </c>
      <c r="B89" s="5" t="s">
        <v>152</v>
      </c>
      <c r="C89" s="31"/>
      <c r="D89" s="32">
        <v>1</v>
      </c>
      <c r="E89" s="48">
        <f t="shared" si="4"/>
        <v>0</v>
      </c>
      <c r="F89" s="26" t="s">
        <v>46</v>
      </c>
      <c r="H89" s="37"/>
    </row>
    <row r="90" spans="1:8">
      <c r="A90" s="21">
        <v>84</v>
      </c>
      <c r="B90" s="5" t="s">
        <v>153</v>
      </c>
      <c r="C90" s="31"/>
      <c r="D90" s="32">
        <v>1</v>
      </c>
      <c r="E90" s="48">
        <f t="shared" si="4"/>
        <v>0</v>
      </c>
      <c r="F90" s="26" t="s">
        <v>80</v>
      </c>
      <c r="G90" s="7" t="s">
        <v>154</v>
      </c>
      <c r="H90" s="37"/>
    </row>
    <row r="91" spans="1:8">
      <c r="A91" s="21">
        <v>85</v>
      </c>
      <c r="B91" s="5" t="s">
        <v>155</v>
      </c>
      <c r="C91" s="47"/>
      <c r="D91" s="28"/>
      <c r="E91" s="36"/>
      <c r="F91" s="26" t="s">
        <v>141</v>
      </c>
      <c r="G91" s="7" t="s">
        <v>156</v>
      </c>
      <c r="H91" s="37"/>
    </row>
    <row r="92" spans="1:8">
      <c r="A92" s="21">
        <v>86</v>
      </c>
      <c r="B92" s="4" t="s">
        <v>157</v>
      </c>
      <c r="C92" s="31"/>
      <c r="D92" s="32">
        <v>1</v>
      </c>
      <c r="E92" s="48">
        <f>C92*D92</f>
        <v>0</v>
      </c>
      <c r="G92" s="7" t="s">
        <v>158</v>
      </c>
      <c r="H92" s="37"/>
    </row>
    <row r="93" spans="1:8">
      <c r="A93" s="21">
        <v>87</v>
      </c>
      <c r="B93" s="4" t="s">
        <v>159</v>
      </c>
      <c r="C93" s="31"/>
      <c r="D93" s="32">
        <v>1</v>
      </c>
      <c r="E93" s="48">
        <f>C93*D93</f>
        <v>0</v>
      </c>
      <c r="G93" s="7" t="s">
        <v>160</v>
      </c>
      <c r="H93" s="37"/>
    </row>
    <row r="94" spans="1:8">
      <c r="A94" s="21">
        <v>88</v>
      </c>
      <c r="B94" s="5" t="s">
        <v>161</v>
      </c>
      <c r="C94" s="47"/>
      <c r="D94" s="59"/>
      <c r="E94" s="36"/>
      <c r="F94" s="26" t="s">
        <v>141</v>
      </c>
      <c r="G94" s="7" t="s">
        <v>162</v>
      </c>
    </row>
    <row r="95" spans="1:8">
      <c r="A95" s="21">
        <v>89</v>
      </c>
      <c r="B95" s="4" t="s">
        <v>163</v>
      </c>
      <c r="C95" s="31"/>
      <c r="D95" s="32">
        <v>0.05</v>
      </c>
      <c r="E95" s="48">
        <f>C95*D95</f>
        <v>0</v>
      </c>
      <c r="G95" s="7" t="s">
        <v>164</v>
      </c>
      <c r="H95" s="60" t="s">
        <v>165</v>
      </c>
    </row>
    <row r="96" spans="1:8">
      <c r="A96" s="21">
        <v>90</v>
      </c>
      <c r="B96" s="4" t="s">
        <v>166</v>
      </c>
      <c r="C96" s="47"/>
      <c r="D96" s="28"/>
      <c r="E96" s="36"/>
      <c r="G96" s="7" t="s">
        <v>167</v>
      </c>
      <c r="H96" s="61"/>
    </row>
    <row r="97" spans="1:8">
      <c r="A97" s="21">
        <v>91</v>
      </c>
      <c r="B97" s="1" t="s">
        <v>168</v>
      </c>
      <c r="C97" s="31"/>
      <c r="D97" s="32">
        <v>0.1</v>
      </c>
      <c r="E97" s="48">
        <f>C97*D97</f>
        <v>0</v>
      </c>
      <c r="F97" s="26" t="s">
        <v>169</v>
      </c>
      <c r="G97" s="7" t="s">
        <v>170</v>
      </c>
      <c r="H97" s="61"/>
    </row>
    <row r="98" spans="1:8">
      <c r="A98" s="21">
        <v>92</v>
      </c>
      <c r="B98" s="1" t="s">
        <v>171</v>
      </c>
      <c r="C98" s="31"/>
      <c r="D98" s="32">
        <v>0.3</v>
      </c>
      <c r="E98" s="48">
        <f>C98*D98</f>
        <v>0</v>
      </c>
      <c r="F98" s="26" t="s">
        <v>84</v>
      </c>
      <c r="G98" s="7" t="s">
        <v>170</v>
      </c>
      <c r="H98" s="61"/>
    </row>
    <row r="99" spans="1:8">
      <c r="A99" s="21">
        <v>93</v>
      </c>
      <c r="B99" s="4" t="s">
        <v>172</v>
      </c>
      <c r="C99" s="47"/>
      <c r="D99" s="28"/>
      <c r="E99" s="36"/>
      <c r="G99" s="7" t="s">
        <v>173</v>
      </c>
      <c r="H99" s="61"/>
    </row>
    <row r="100" spans="1:8">
      <c r="A100" s="21">
        <v>94</v>
      </c>
      <c r="B100" s="1" t="s">
        <v>174</v>
      </c>
      <c r="C100" s="31"/>
      <c r="D100" s="32">
        <v>0.1</v>
      </c>
      <c r="E100" s="48">
        <f>C100*D100</f>
        <v>0</v>
      </c>
      <c r="G100" s="7" t="s">
        <v>175</v>
      </c>
      <c r="H100" s="62"/>
    </row>
    <row r="101" spans="1:8">
      <c r="A101" s="21">
        <v>95</v>
      </c>
      <c r="B101" s="1" t="s">
        <v>176</v>
      </c>
      <c r="C101" s="31"/>
      <c r="D101" s="32">
        <v>0.3</v>
      </c>
      <c r="E101" s="48">
        <f>C101*D101</f>
        <v>0</v>
      </c>
      <c r="F101" s="26" t="s">
        <v>84</v>
      </c>
      <c r="G101" s="7" t="s">
        <v>177</v>
      </c>
      <c r="H101" s="61"/>
    </row>
    <row r="102" spans="1:8">
      <c r="A102" s="21">
        <v>96</v>
      </c>
      <c r="B102" s="4" t="s">
        <v>178</v>
      </c>
      <c r="C102" s="47"/>
      <c r="D102" s="28"/>
      <c r="E102" s="36"/>
      <c r="F102" s="26" t="s">
        <v>46</v>
      </c>
      <c r="G102" s="7" t="s">
        <v>179</v>
      </c>
      <c r="H102" s="37" t="s">
        <v>25</v>
      </c>
    </row>
    <row r="103" spans="1:8">
      <c r="A103" s="21">
        <v>97</v>
      </c>
      <c r="B103" s="1" t="s">
        <v>180</v>
      </c>
      <c r="C103" s="31"/>
      <c r="D103" s="32">
        <v>0.4</v>
      </c>
      <c r="E103" s="48">
        <f>C103*D103</f>
        <v>0</v>
      </c>
      <c r="F103" s="26" t="s">
        <v>46</v>
      </c>
      <c r="H103" s="38"/>
    </row>
    <row r="104" spans="1:8">
      <c r="A104" s="21">
        <v>98</v>
      </c>
      <c r="B104" s="1" t="s">
        <v>181</v>
      </c>
      <c r="C104" s="31"/>
      <c r="D104" s="32">
        <v>0.4</v>
      </c>
      <c r="E104" s="48">
        <f>C104*D104</f>
        <v>0</v>
      </c>
      <c r="F104" s="26" t="s">
        <v>46</v>
      </c>
      <c r="H104" s="39" t="s">
        <v>182</v>
      </c>
    </row>
    <row r="105" spans="1:8">
      <c r="A105" s="21">
        <v>99</v>
      </c>
      <c r="B105" s="4" t="s">
        <v>183</v>
      </c>
      <c r="C105" s="47"/>
      <c r="D105" s="28"/>
      <c r="E105" s="36"/>
      <c r="F105" s="26" t="s">
        <v>46</v>
      </c>
      <c r="H105" s="38"/>
    </row>
    <row r="106" spans="1:8">
      <c r="A106" s="21">
        <v>100</v>
      </c>
      <c r="B106" s="1" t="s">
        <v>184</v>
      </c>
      <c r="C106" s="31"/>
      <c r="D106" s="32">
        <v>0.4</v>
      </c>
      <c r="E106" s="48">
        <f>C106*D106</f>
        <v>0</v>
      </c>
      <c r="F106" s="26" t="s">
        <v>46</v>
      </c>
      <c r="H106" s="37"/>
    </row>
    <row r="107" spans="1:8">
      <c r="A107" s="21">
        <v>101</v>
      </c>
      <c r="B107" s="1" t="s">
        <v>185</v>
      </c>
      <c r="C107" s="31"/>
      <c r="D107" s="32">
        <v>1</v>
      </c>
      <c r="E107" s="48">
        <f>C107*D107</f>
        <v>0</v>
      </c>
      <c r="F107" s="26" t="s">
        <v>46</v>
      </c>
      <c r="H107" s="38"/>
    </row>
    <row r="108" spans="1:8">
      <c r="A108" s="21">
        <v>102</v>
      </c>
      <c r="B108" s="4" t="s">
        <v>186</v>
      </c>
      <c r="C108" s="47"/>
      <c r="D108" s="28"/>
      <c r="E108" s="36"/>
      <c r="F108" s="26" t="s">
        <v>46</v>
      </c>
      <c r="H108" s="37"/>
    </row>
    <row r="109" spans="1:8">
      <c r="A109" s="21">
        <v>103</v>
      </c>
      <c r="B109" s="1" t="s">
        <v>187</v>
      </c>
      <c r="C109" s="31"/>
      <c r="D109" s="32">
        <v>1</v>
      </c>
      <c r="E109" s="48">
        <f>C109*D109</f>
        <v>0</v>
      </c>
      <c r="F109" s="26" t="s">
        <v>46</v>
      </c>
      <c r="H109" s="38"/>
    </row>
    <row r="110" spans="1:8">
      <c r="A110" s="21">
        <v>104</v>
      </c>
      <c r="B110" s="1" t="s">
        <v>188</v>
      </c>
      <c r="C110" s="31"/>
      <c r="D110" s="32">
        <v>1</v>
      </c>
      <c r="E110" s="48">
        <f>C110*D110</f>
        <v>0</v>
      </c>
      <c r="F110" s="26" t="s">
        <v>46</v>
      </c>
      <c r="H110" s="37"/>
    </row>
    <row r="111" spans="1:8">
      <c r="A111" s="21">
        <v>105</v>
      </c>
      <c r="B111" s="5" t="s">
        <v>189</v>
      </c>
      <c r="C111" s="47"/>
      <c r="D111" s="28"/>
      <c r="E111" s="36"/>
      <c r="F111" s="26" t="s">
        <v>141</v>
      </c>
      <c r="H111" s="38"/>
    </row>
    <row r="112" spans="1:8">
      <c r="A112" s="21">
        <v>106</v>
      </c>
      <c r="B112" s="4" t="s">
        <v>190</v>
      </c>
      <c r="C112" s="31"/>
      <c r="D112" s="32">
        <v>1</v>
      </c>
      <c r="E112" s="48">
        <f>C112*D112</f>
        <v>0</v>
      </c>
      <c r="F112" s="26" t="s">
        <v>46</v>
      </c>
      <c r="H112" s="37"/>
    </row>
    <row r="113" spans="1:8">
      <c r="A113" s="21">
        <v>107</v>
      </c>
      <c r="B113" s="4" t="s">
        <v>191</v>
      </c>
      <c r="C113" s="31"/>
      <c r="D113" s="28"/>
      <c r="E113" s="48">
        <f>MAX(0,C113-SUM(E138:E141))</f>
        <v>0</v>
      </c>
      <c r="F113" s="26" t="s">
        <v>46</v>
      </c>
      <c r="H113" s="60" t="s">
        <v>192</v>
      </c>
    </row>
    <row r="114" spans="1:8">
      <c r="A114" s="21">
        <v>108</v>
      </c>
      <c r="B114" s="27" t="s">
        <v>193</v>
      </c>
      <c r="C114" s="47"/>
      <c r="D114" s="28"/>
      <c r="E114" s="36"/>
      <c r="G114" s="26" t="s">
        <v>18</v>
      </c>
      <c r="H114" s="61"/>
    </row>
    <row r="115" spans="1:8">
      <c r="A115" s="21">
        <v>109</v>
      </c>
      <c r="B115" s="5" t="s">
        <v>194</v>
      </c>
      <c r="C115" s="31"/>
      <c r="D115" s="32">
        <v>0</v>
      </c>
      <c r="E115" s="48">
        <f>C115*D115</f>
        <v>0</v>
      </c>
      <c r="G115" s="26" t="s">
        <v>18</v>
      </c>
      <c r="H115" s="61"/>
    </row>
    <row r="116" spans="1:8">
      <c r="A116" s="21">
        <v>110</v>
      </c>
      <c r="B116" s="5" t="s">
        <v>195</v>
      </c>
      <c r="C116" s="31"/>
      <c r="D116" s="63">
        <v>2.5000000000000001E-2</v>
      </c>
      <c r="E116" s="48">
        <f>C116*D116</f>
        <v>0</v>
      </c>
      <c r="G116" s="26" t="s">
        <v>18</v>
      </c>
      <c r="H116" s="61" t="s">
        <v>196</v>
      </c>
    </row>
    <row r="117" spans="1:8">
      <c r="A117" s="21">
        <v>111</v>
      </c>
      <c r="B117" s="5" t="s">
        <v>197</v>
      </c>
      <c r="C117" s="64"/>
      <c r="D117" s="63">
        <v>2.5000000000000001E-2</v>
      </c>
      <c r="E117" s="48">
        <f>C117*D117</f>
        <v>0</v>
      </c>
      <c r="G117" s="26" t="s">
        <v>18</v>
      </c>
      <c r="H117" s="61" t="s">
        <v>198</v>
      </c>
    </row>
    <row r="118" spans="1:8">
      <c r="A118" s="21">
        <v>112</v>
      </c>
      <c r="B118" s="5" t="s">
        <v>199</v>
      </c>
      <c r="C118" s="31"/>
      <c r="D118" s="63">
        <v>2.5000000000000001E-2</v>
      </c>
      <c r="E118" s="48">
        <f>C118*D118</f>
        <v>0</v>
      </c>
      <c r="G118" s="26" t="s">
        <v>18</v>
      </c>
      <c r="H118" s="62" t="s">
        <v>200</v>
      </c>
    </row>
    <row r="119" spans="1:8">
      <c r="A119" s="21">
        <v>113</v>
      </c>
      <c r="B119" s="5" t="s">
        <v>201</v>
      </c>
      <c r="C119" s="31"/>
      <c r="D119" s="63">
        <v>2.5000000000000001E-2</v>
      </c>
      <c r="E119" s="48">
        <f>C119*D119</f>
        <v>0</v>
      </c>
      <c r="F119" s="26" t="s">
        <v>202</v>
      </c>
      <c r="G119" s="26" t="s">
        <v>18</v>
      </c>
      <c r="H119" s="37" t="s">
        <v>25</v>
      </c>
    </row>
    <row r="120" spans="1:8">
      <c r="A120" s="21">
        <v>114</v>
      </c>
      <c r="B120" s="4" t="s">
        <v>203</v>
      </c>
      <c r="C120" s="31"/>
      <c r="D120" s="65"/>
      <c r="E120" s="36"/>
      <c r="G120" s="26" t="s">
        <v>18</v>
      </c>
      <c r="H120" s="37"/>
    </row>
    <row r="121" spans="1:8" s="16" customFormat="1">
      <c r="A121" s="21">
        <v>115</v>
      </c>
      <c r="B121" s="5" t="s">
        <v>204</v>
      </c>
      <c r="C121" s="31"/>
      <c r="D121" s="63">
        <v>2.5000000000000001E-2</v>
      </c>
      <c r="E121" s="48">
        <f>C121*D121</f>
        <v>0</v>
      </c>
      <c r="F121" s="55" t="s">
        <v>141</v>
      </c>
      <c r="G121" s="55" t="s">
        <v>18</v>
      </c>
      <c r="H121" s="37"/>
    </row>
    <row r="122" spans="1:8">
      <c r="A122" s="21">
        <v>116</v>
      </c>
      <c r="B122" s="5" t="s">
        <v>205</v>
      </c>
      <c r="C122" s="31"/>
      <c r="D122" s="32">
        <v>0.5</v>
      </c>
      <c r="E122" s="48">
        <f>C122*D122</f>
        <v>0</v>
      </c>
      <c r="F122" s="26" t="s">
        <v>46</v>
      </c>
      <c r="G122" s="26"/>
      <c r="H122" s="37"/>
    </row>
    <row r="123" spans="1:8">
      <c r="A123" s="21">
        <v>117</v>
      </c>
      <c r="B123" s="3" t="s">
        <v>287</v>
      </c>
      <c r="C123" s="2"/>
      <c r="D123" s="32">
        <v>1</v>
      </c>
      <c r="E123" s="48">
        <f>C123*D123</f>
        <v>0</v>
      </c>
      <c r="G123" s="26" t="s">
        <v>18</v>
      </c>
      <c r="H123" s="56" t="s">
        <v>206</v>
      </c>
    </row>
    <row r="124" spans="1:8">
      <c r="A124" s="21">
        <v>118</v>
      </c>
      <c r="B124" s="27" t="s">
        <v>207</v>
      </c>
      <c r="C124" s="42"/>
      <c r="D124" s="28"/>
      <c r="E124" s="36"/>
      <c r="G124" s="26" t="s">
        <v>18</v>
      </c>
    </row>
    <row r="125" spans="1:8">
      <c r="A125" s="21">
        <v>119</v>
      </c>
      <c r="B125" s="27" t="s">
        <v>208</v>
      </c>
      <c r="C125" s="47"/>
      <c r="D125" s="28"/>
      <c r="E125" s="36"/>
      <c r="G125" s="26" t="s">
        <v>18</v>
      </c>
      <c r="H125" s="37" t="s">
        <v>25</v>
      </c>
    </row>
    <row r="126" spans="1:8">
      <c r="A126" s="21">
        <v>120</v>
      </c>
      <c r="B126" s="6" t="s">
        <v>209</v>
      </c>
      <c r="C126" s="47"/>
      <c r="D126" s="28"/>
      <c r="E126" s="36"/>
      <c r="F126" s="26"/>
      <c r="G126" s="26" t="s">
        <v>18</v>
      </c>
      <c r="H126" s="37"/>
    </row>
    <row r="127" spans="1:8">
      <c r="A127" s="21">
        <v>121</v>
      </c>
      <c r="B127" s="4" t="s">
        <v>210</v>
      </c>
      <c r="C127" s="31"/>
      <c r="D127" s="32">
        <v>0</v>
      </c>
      <c r="E127" s="48">
        <f>C127*D127</f>
        <v>0</v>
      </c>
      <c r="G127" s="26" t="s">
        <v>18</v>
      </c>
      <c r="H127" s="37"/>
    </row>
    <row r="128" spans="1:8">
      <c r="A128" s="21">
        <v>122</v>
      </c>
      <c r="B128" s="1" t="s">
        <v>211</v>
      </c>
      <c r="C128" s="31"/>
      <c r="D128" s="28"/>
      <c r="E128" s="36"/>
      <c r="G128" s="26" t="s">
        <v>18</v>
      </c>
      <c r="H128" s="37"/>
    </row>
    <row r="129" spans="1:8">
      <c r="A129" s="21">
        <v>123</v>
      </c>
      <c r="B129" s="4" t="s">
        <v>212</v>
      </c>
      <c r="C129" s="31"/>
      <c r="D129" s="32">
        <v>0.15</v>
      </c>
      <c r="E129" s="48">
        <f>C129*D129</f>
        <v>0</v>
      </c>
      <c r="G129" s="26" t="s">
        <v>18</v>
      </c>
      <c r="H129" s="37"/>
    </row>
    <row r="130" spans="1:8">
      <c r="A130" s="21">
        <v>124</v>
      </c>
      <c r="B130" s="1" t="s">
        <v>213</v>
      </c>
      <c r="C130" s="31"/>
      <c r="D130" s="28"/>
      <c r="E130" s="36"/>
      <c r="G130" s="26" t="s">
        <v>18</v>
      </c>
      <c r="H130" s="37"/>
    </row>
    <row r="131" spans="1:8">
      <c r="A131" s="21">
        <v>125</v>
      </c>
      <c r="B131" s="4" t="s">
        <v>214</v>
      </c>
      <c r="C131" s="31"/>
      <c r="D131" s="32">
        <v>0.5</v>
      </c>
      <c r="E131" s="48">
        <f>C131*D131</f>
        <v>0</v>
      </c>
      <c r="F131" s="26" t="s">
        <v>46</v>
      </c>
      <c r="H131" s="37"/>
    </row>
    <row r="132" spans="1:8">
      <c r="A132" s="21">
        <v>126</v>
      </c>
      <c r="B132" s="1" t="s">
        <v>215</v>
      </c>
      <c r="C132" s="31"/>
      <c r="D132" s="28"/>
      <c r="E132" s="36"/>
      <c r="F132" s="26" t="s">
        <v>46</v>
      </c>
      <c r="H132" s="37"/>
    </row>
    <row r="133" spans="1:8">
      <c r="A133" s="21">
        <v>127</v>
      </c>
      <c r="B133" s="4" t="s">
        <v>216</v>
      </c>
      <c r="C133" s="31"/>
      <c r="D133" s="32">
        <v>0.5</v>
      </c>
      <c r="E133" s="48">
        <f>C133*D133</f>
        <v>0</v>
      </c>
      <c r="F133" s="26" t="s">
        <v>46</v>
      </c>
      <c r="H133" s="37"/>
    </row>
    <row r="134" spans="1:8" s="45" customFormat="1">
      <c r="A134" s="21">
        <v>128</v>
      </c>
      <c r="B134" s="4" t="s">
        <v>217</v>
      </c>
      <c r="C134" s="31"/>
      <c r="D134" s="32">
        <v>1</v>
      </c>
      <c r="E134" s="48">
        <f>C134*D134</f>
        <v>0</v>
      </c>
      <c r="F134" s="26" t="s">
        <v>218</v>
      </c>
      <c r="G134" s="7" t="s">
        <v>219</v>
      </c>
      <c r="H134" s="37"/>
    </row>
    <row r="135" spans="1:8">
      <c r="A135" s="21">
        <v>129</v>
      </c>
      <c r="B135" s="6" t="s">
        <v>220</v>
      </c>
      <c r="C135" s="31"/>
      <c r="D135" s="32">
        <v>1</v>
      </c>
      <c r="E135" s="48">
        <f>C135*D135</f>
        <v>0</v>
      </c>
      <c r="G135" s="26" t="s">
        <v>221</v>
      </c>
      <c r="H135" s="37"/>
    </row>
    <row r="136" spans="1:8">
      <c r="A136" s="21">
        <v>130</v>
      </c>
      <c r="B136" s="6" t="s">
        <v>222</v>
      </c>
      <c r="C136" s="31"/>
      <c r="D136" s="32">
        <v>0</v>
      </c>
      <c r="E136" s="48">
        <f>C136*D136</f>
        <v>0</v>
      </c>
      <c r="H136" s="37"/>
    </row>
    <row r="137" spans="1:8">
      <c r="A137" s="21">
        <v>131</v>
      </c>
      <c r="B137" s="27" t="s">
        <v>223</v>
      </c>
      <c r="C137" s="47"/>
      <c r="D137" s="28"/>
      <c r="E137" s="36"/>
      <c r="G137" s="26" t="s">
        <v>18</v>
      </c>
    </row>
    <row r="138" spans="1:8">
      <c r="A138" s="21">
        <v>132</v>
      </c>
      <c r="B138" s="6" t="s">
        <v>224</v>
      </c>
      <c r="C138" s="31"/>
      <c r="D138" s="32">
        <v>0.5</v>
      </c>
      <c r="E138" s="48">
        <f>C138*D138</f>
        <v>0</v>
      </c>
      <c r="G138" s="26" t="s">
        <v>18</v>
      </c>
      <c r="H138" s="60" t="s">
        <v>225</v>
      </c>
    </row>
    <row r="139" spans="1:8">
      <c r="A139" s="21">
        <v>133</v>
      </c>
      <c r="B139" s="6" t="s">
        <v>226</v>
      </c>
      <c r="C139" s="31"/>
      <c r="D139" s="32">
        <v>0.5</v>
      </c>
      <c r="E139" s="48">
        <f>C139*D139</f>
        <v>0</v>
      </c>
      <c r="G139" s="26" t="s">
        <v>18</v>
      </c>
      <c r="H139" s="49" t="s">
        <v>67</v>
      </c>
    </row>
    <row r="140" spans="1:8">
      <c r="A140" s="21">
        <v>134</v>
      </c>
      <c r="B140" s="6" t="s">
        <v>227</v>
      </c>
      <c r="C140" s="31"/>
      <c r="D140" s="32">
        <v>0.5</v>
      </c>
      <c r="E140" s="48">
        <f>C140*D140</f>
        <v>0</v>
      </c>
      <c r="G140" s="26" t="s">
        <v>18</v>
      </c>
      <c r="H140" s="50"/>
    </row>
    <row r="141" spans="1:8">
      <c r="A141" s="21">
        <v>135</v>
      </c>
      <c r="B141" s="6" t="s">
        <v>228</v>
      </c>
      <c r="C141" s="31"/>
      <c r="D141" s="32">
        <v>0.5</v>
      </c>
      <c r="E141" s="48">
        <f>C141*D141</f>
        <v>0</v>
      </c>
      <c r="F141" s="26" t="s">
        <v>218</v>
      </c>
      <c r="G141" s="7" t="s">
        <v>229</v>
      </c>
      <c r="H141" s="37" t="s">
        <v>25</v>
      </c>
    </row>
    <row r="142" spans="1:8">
      <c r="A142" s="21">
        <v>136</v>
      </c>
      <c r="B142" s="6" t="s">
        <v>230</v>
      </c>
      <c r="C142" s="31"/>
      <c r="D142" s="32">
        <v>1</v>
      </c>
      <c r="E142" s="48">
        <f>C142*D142</f>
        <v>0</v>
      </c>
      <c r="F142" s="26" t="s">
        <v>46</v>
      </c>
      <c r="H142" s="37"/>
    </row>
    <row r="143" spans="1:8">
      <c r="A143" s="21">
        <v>137</v>
      </c>
      <c r="B143" s="6" t="s">
        <v>231</v>
      </c>
      <c r="C143" s="47"/>
      <c r="D143" s="28"/>
      <c r="E143" s="36"/>
      <c r="G143" s="26" t="s">
        <v>232</v>
      </c>
      <c r="H143" s="37"/>
    </row>
    <row r="144" spans="1:8">
      <c r="A144" s="21">
        <v>138</v>
      </c>
      <c r="B144" s="4" t="s">
        <v>233</v>
      </c>
      <c r="C144" s="31"/>
      <c r="D144" s="32">
        <v>0</v>
      </c>
      <c r="E144" s="48">
        <f>C144*D144</f>
        <v>0</v>
      </c>
      <c r="G144" s="26" t="s">
        <v>234</v>
      </c>
      <c r="H144" s="39"/>
    </row>
    <row r="145" spans="1:8" s="16" customFormat="1">
      <c r="A145" s="21">
        <v>139</v>
      </c>
      <c r="B145" s="4" t="s">
        <v>235</v>
      </c>
      <c r="C145" s="54"/>
      <c r="D145" s="32">
        <v>0</v>
      </c>
      <c r="E145" s="36"/>
      <c r="F145" s="55" t="s">
        <v>236</v>
      </c>
      <c r="H145" s="37"/>
    </row>
    <row r="146" spans="1:8">
      <c r="A146" s="21">
        <v>140</v>
      </c>
      <c r="B146" s="4" t="s">
        <v>288</v>
      </c>
      <c r="C146" s="2"/>
      <c r="D146" s="32">
        <v>1</v>
      </c>
      <c r="E146" s="48">
        <f>C146*D146</f>
        <v>0</v>
      </c>
      <c r="G146" s="26" t="s">
        <v>237</v>
      </c>
      <c r="H146" s="37" t="s">
        <v>238</v>
      </c>
    </row>
    <row r="147" spans="1:8">
      <c r="A147" s="21">
        <v>141</v>
      </c>
      <c r="B147" s="6" t="s">
        <v>239</v>
      </c>
      <c r="C147" s="66"/>
      <c r="D147" s="32">
        <v>1</v>
      </c>
      <c r="E147" s="48">
        <f>C147*D147</f>
        <v>0</v>
      </c>
      <c r="F147" s="26" t="s">
        <v>46</v>
      </c>
      <c r="H147" s="37"/>
    </row>
    <row r="148" spans="1:8">
      <c r="A148" s="21">
        <v>142</v>
      </c>
      <c r="B148" s="27" t="s">
        <v>240</v>
      </c>
      <c r="C148" s="47"/>
      <c r="D148" s="28"/>
      <c r="E148" s="28"/>
      <c r="G148" s="26" t="s">
        <v>18</v>
      </c>
      <c r="H148" s="37"/>
    </row>
    <row r="149" spans="1:8" ht="13.5" thickBot="1">
      <c r="A149" s="21">
        <v>143</v>
      </c>
      <c r="B149" s="6" t="s">
        <v>289</v>
      </c>
      <c r="C149" s="58"/>
      <c r="D149" s="32">
        <v>1</v>
      </c>
      <c r="E149" s="48">
        <f>C149*D149</f>
        <v>0</v>
      </c>
      <c r="F149" s="26" t="s">
        <v>141</v>
      </c>
      <c r="G149" s="26" t="s">
        <v>18</v>
      </c>
      <c r="H149" s="37" t="s">
        <v>144</v>
      </c>
    </row>
    <row r="150" spans="1:8" ht="13.5" hidden="1" thickBot="1">
      <c r="A150" s="67">
        <v>144</v>
      </c>
      <c r="B150" s="68" t="s">
        <v>241</v>
      </c>
      <c r="C150" s="69"/>
      <c r="D150" s="70">
        <v>0.5</v>
      </c>
      <c r="E150" s="71">
        <f>C150*D150</f>
        <v>0</v>
      </c>
      <c r="F150" s="26" t="s">
        <v>242</v>
      </c>
      <c r="G150" s="26" t="s">
        <v>18</v>
      </c>
      <c r="H150" s="37" t="s">
        <v>144</v>
      </c>
    </row>
    <row r="151" spans="1:8" ht="18.75" customHeight="1">
      <c r="A151" s="72" t="s">
        <v>243</v>
      </c>
      <c r="B151" s="73"/>
      <c r="C151" s="74"/>
    </row>
    <row r="152" spans="1:8" ht="21">
      <c r="A152" s="40">
        <v>1</v>
      </c>
      <c r="B152" s="103" t="s">
        <v>244</v>
      </c>
      <c r="C152" s="104" t="e">
        <f>C153+C154+C155-E185-E186</f>
        <v>#VALUE!</v>
      </c>
      <c r="G152" s="26" t="s">
        <v>18</v>
      </c>
    </row>
    <row r="153" spans="1:8" ht="21">
      <c r="A153" s="40">
        <v>2</v>
      </c>
      <c r="B153" s="105" t="s">
        <v>245</v>
      </c>
      <c r="C153" s="104" t="e">
        <f>E9+E10+E12+E13+E14+E15+E16+E17</f>
        <v>#VALUE!</v>
      </c>
      <c r="G153" s="26" t="s">
        <v>18</v>
      </c>
    </row>
    <row r="154" spans="1:8" ht="21">
      <c r="A154" s="40">
        <v>3</v>
      </c>
      <c r="B154" s="105" t="s">
        <v>246</v>
      </c>
      <c r="C154" s="104" t="e">
        <f>E19+E20+E22+E23+E24+E25+E26</f>
        <v>#VALUE!</v>
      </c>
      <c r="F154" s="26" t="s">
        <v>141</v>
      </c>
      <c r="G154" s="26" t="s">
        <v>18</v>
      </c>
    </row>
    <row r="155" spans="1:8" ht="21">
      <c r="A155" s="40">
        <v>4</v>
      </c>
      <c r="B155" s="105" t="s">
        <v>247</v>
      </c>
      <c r="C155" s="104">
        <f>E27</f>
        <v>0</v>
      </c>
      <c r="F155" s="26" t="s">
        <v>46</v>
      </c>
    </row>
    <row r="156" spans="1:8" ht="21">
      <c r="A156" s="40">
        <v>5</v>
      </c>
      <c r="B156" s="103" t="s">
        <v>248</v>
      </c>
      <c r="C156" s="104">
        <f>C157-MIN(C164,C157*0.75)</f>
        <v>0</v>
      </c>
      <c r="G156" s="26" t="s">
        <v>18</v>
      </c>
    </row>
    <row r="157" spans="1:8" ht="21">
      <c r="A157" s="40">
        <v>6</v>
      </c>
      <c r="B157" s="105" t="s">
        <v>249</v>
      </c>
      <c r="C157" s="104">
        <f>SUM(C158:C163)</f>
        <v>0</v>
      </c>
      <c r="G157" s="26" t="s">
        <v>18</v>
      </c>
    </row>
    <row r="158" spans="1:8" ht="21">
      <c r="A158" s="40">
        <v>7</v>
      </c>
      <c r="B158" s="105" t="s">
        <v>250</v>
      </c>
      <c r="C158" s="104">
        <f>SUM(E31:E34)</f>
        <v>0</v>
      </c>
      <c r="G158" s="26" t="s">
        <v>18</v>
      </c>
    </row>
    <row r="159" spans="1:8" ht="21">
      <c r="A159" s="40">
        <v>8</v>
      </c>
      <c r="B159" s="105" t="s">
        <v>251</v>
      </c>
      <c r="C159" s="104">
        <f>SUM(E37:E40,E42:E46,E48:E52,E54:E63)</f>
        <v>0</v>
      </c>
      <c r="G159" s="26" t="s">
        <v>18</v>
      </c>
    </row>
    <row r="160" spans="1:8" ht="22.5" customHeight="1">
      <c r="A160" s="40">
        <v>9</v>
      </c>
      <c r="B160" s="105" t="s">
        <v>252</v>
      </c>
      <c r="C160" s="104">
        <f>SUM(E65,E70,E72,E75,E77,E80,E81)</f>
        <v>0</v>
      </c>
      <c r="G160" s="26" t="s">
        <v>18</v>
      </c>
    </row>
    <row r="161" spans="1:7" ht="21">
      <c r="A161" s="40">
        <v>10</v>
      </c>
      <c r="B161" s="106" t="s">
        <v>253</v>
      </c>
      <c r="C161" s="104">
        <f>SUM(E83:E113)</f>
        <v>0</v>
      </c>
      <c r="G161" s="26" t="s">
        <v>18</v>
      </c>
    </row>
    <row r="162" spans="1:7" ht="21">
      <c r="A162" s="40">
        <v>11</v>
      </c>
      <c r="B162" s="105" t="s">
        <v>254</v>
      </c>
      <c r="C162" s="104">
        <f>SUM(E115:E122)</f>
        <v>0</v>
      </c>
      <c r="G162" s="26" t="s">
        <v>18</v>
      </c>
    </row>
    <row r="163" spans="1:7" ht="21">
      <c r="A163" s="40">
        <v>12</v>
      </c>
      <c r="B163" s="105" t="s">
        <v>255</v>
      </c>
      <c r="C163" s="104">
        <f>E123</f>
        <v>0</v>
      </c>
      <c r="G163" s="26" t="s">
        <v>18</v>
      </c>
    </row>
    <row r="164" spans="1:7" ht="21">
      <c r="A164" s="40">
        <v>13</v>
      </c>
      <c r="B164" s="105" t="s">
        <v>256</v>
      </c>
      <c r="C164" s="104">
        <f>SUM(C165:C167)</f>
        <v>0</v>
      </c>
      <c r="G164" s="26" t="s">
        <v>18</v>
      </c>
    </row>
    <row r="165" spans="1:7" ht="21">
      <c r="A165" s="40">
        <v>14</v>
      </c>
      <c r="B165" s="105" t="s">
        <v>257</v>
      </c>
      <c r="C165" s="104">
        <f>SUM(E127:E136)</f>
        <v>0</v>
      </c>
      <c r="G165" s="26" t="s">
        <v>18</v>
      </c>
    </row>
    <row r="166" spans="1:7" ht="21">
      <c r="A166" s="40">
        <v>15</v>
      </c>
      <c r="B166" s="105" t="s">
        <v>258</v>
      </c>
      <c r="C166" s="104">
        <f>SUM(E138:E147)</f>
        <v>0</v>
      </c>
      <c r="G166" s="26" t="s">
        <v>18</v>
      </c>
    </row>
    <row r="167" spans="1:7" ht="21">
      <c r="A167" s="40">
        <v>16</v>
      </c>
      <c r="B167" s="105" t="s">
        <v>259</v>
      </c>
      <c r="C167" s="104">
        <f>SUM(E149:E150)</f>
        <v>0</v>
      </c>
      <c r="G167" s="26" t="s">
        <v>18</v>
      </c>
    </row>
    <row r="168" spans="1:7" ht="21.75" thickBot="1">
      <c r="A168" s="67">
        <v>17</v>
      </c>
      <c r="B168" s="107" t="s">
        <v>260</v>
      </c>
      <c r="C168" s="108" t="e">
        <f>C152/C156</f>
        <v>#VALUE!</v>
      </c>
      <c r="G168" s="26" t="s">
        <v>18</v>
      </c>
    </row>
    <row r="169" spans="1:7" ht="19.5" customHeight="1" thickBot="1">
      <c r="A169" s="77" t="s">
        <v>261</v>
      </c>
    </row>
    <row r="170" spans="1:7" ht="19.5" customHeight="1">
      <c r="A170" s="77"/>
      <c r="B170" s="80" t="s">
        <v>9</v>
      </c>
      <c r="C170" s="81" t="s">
        <v>0</v>
      </c>
      <c r="D170" s="82" t="s">
        <v>1</v>
      </c>
    </row>
    <row r="171" spans="1:7">
      <c r="A171" s="77"/>
      <c r="B171" s="83" t="s">
        <v>262</v>
      </c>
      <c r="C171" s="84" t="s">
        <v>263</v>
      </c>
      <c r="D171" s="85" t="s">
        <v>264</v>
      </c>
      <c r="E171" s="7"/>
      <c r="F171" s="26" t="s">
        <v>46</v>
      </c>
    </row>
    <row r="172" spans="1:7">
      <c r="A172" s="77"/>
      <c r="B172" s="86" t="s">
        <v>265</v>
      </c>
      <c r="C172" s="87"/>
      <c r="D172" s="88"/>
      <c r="E172" s="7"/>
      <c r="F172" s="26" t="s">
        <v>46</v>
      </c>
    </row>
    <row r="173" spans="1:7">
      <c r="A173" s="77"/>
      <c r="B173" s="86" t="s">
        <v>266</v>
      </c>
      <c r="C173" s="87"/>
      <c r="D173" s="88"/>
      <c r="E173" s="7"/>
      <c r="F173" s="26" t="s">
        <v>46</v>
      </c>
    </row>
    <row r="174" spans="1:7" ht="13.5" thickBot="1">
      <c r="A174" s="77"/>
      <c r="B174" s="89" t="s">
        <v>267</v>
      </c>
      <c r="C174" s="90"/>
      <c r="D174" s="91"/>
      <c r="E174" s="7"/>
      <c r="F174" s="26" t="s">
        <v>46</v>
      </c>
    </row>
    <row r="175" spans="1:7" ht="13.5" thickBot="1">
      <c r="A175" s="77"/>
      <c r="C175" s="92"/>
      <c r="D175" s="92"/>
      <c r="E175" s="7"/>
      <c r="F175" s="26" t="s">
        <v>46</v>
      </c>
    </row>
    <row r="176" spans="1:7">
      <c r="A176" s="77"/>
      <c r="B176" s="80" t="s">
        <v>9</v>
      </c>
      <c r="C176" s="81" t="s">
        <v>0</v>
      </c>
      <c r="D176" s="93" t="s">
        <v>1</v>
      </c>
      <c r="E176" s="82" t="s">
        <v>2</v>
      </c>
      <c r="F176" s="26"/>
    </row>
    <row r="177" spans="1:6" ht="25.5" customHeight="1">
      <c r="A177" s="77"/>
      <c r="B177" s="94" t="s">
        <v>268</v>
      </c>
      <c r="C177" s="84" t="s">
        <v>12</v>
      </c>
      <c r="D177" s="84" t="s">
        <v>13</v>
      </c>
      <c r="E177" s="95" t="s">
        <v>269</v>
      </c>
      <c r="F177" s="26" t="s">
        <v>46</v>
      </c>
    </row>
    <row r="178" spans="1:6" ht="14.25" customHeight="1">
      <c r="B178" s="86" t="s">
        <v>270</v>
      </c>
      <c r="C178" s="47">
        <f>-SUM(C66,C70,C72,C74,C128,D172)+SUM(C67,C71,C127,C129,C131,C172)</f>
        <v>0</v>
      </c>
      <c r="D178" s="32">
        <v>1</v>
      </c>
      <c r="E178" s="97">
        <f t="shared" ref="E178:E183" si="5">C178*D178</f>
        <v>0</v>
      </c>
      <c r="F178" s="26" t="s">
        <v>46</v>
      </c>
    </row>
    <row r="179" spans="1:6" ht="14.25" customHeight="1">
      <c r="B179" s="86" t="s">
        <v>271</v>
      </c>
      <c r="C179" s="47" t="e">
        <f>MAX(C9+C10+C11+C16+C17+C178,0)</f>
        <v>#VALUE!</v>
      </c>
      <c r="D179" s="32">
        <v>1</v>
      </c>
      <c r="E179" s="97" t="e">
        <f t="shared" si="5"/>
        <v>#VALUE!</v>
      </c>
      <c r="F179" s="26" t="s">
        <v>46</v>
      </c>
    </row>
    <row r="180" spans="1:6" ht="14.25" customHeight="1">
      <c r="B180" s="86" t="s">
        <v>272</v>
      </c>
      <c r="C180" s="47">
        <f>C68+C73-C130+C173-D173</f>
        <v>0</v>
      </c>
      <c r="D180" s="32">
        <v>0.85</v>
      </c>
      <c r="E180" s="97">
        <f t="shared" si="5"/>
        <v>0</v>
      </c>
      <c r="F180" s="26" t="s">
        <v>46</v>
      </c>
    </row>
    <row r="181" spans="1:6" ht="14.25" customHeight="1">
      <c r="B181" s="86" t="s">
        <v>273</v>
      </c>
      <c r="C181" s="47" t="e">
        <f>C19+#REF!+C21+C180</f>
        <v>#REF!</v>
      </c>
      <c r="D181" s="32">
        <v>0.85</v>
      </c>
      <c r="E181" s="97" t="e">
        <f t="shared" si="5"/>
        <v>#REF!</v>
      </c>
      <c r="F181" s="26" t="s">
        <v>46</v>
      </c>
    </row>
    <row r="182" spans="1:6" ht="14.25" customHeight="1">
      <c r="B182" s="86" t="s">
        <v>274</v>
      </c>
      <c r="C182" s="47">
        <f>C69+C76+C78+C174-C132-D174</f>
        <v>0</v>
      </c>
      <c r="D182" s="32">
        <v>0.5</v>
      </c>
      <c r="E182" s="97">
        <f t="shared" si="5"/>
        <v>0</v>
      </c>
      <c r="F182" s="26" t="s">
        <v>46</v>
      </c>
    </row>
    <row r="183" spans="1:6" ht="14.25" customHeight="1">
      <c r="B183" s="86" t="s">
        <v>275</v>
      </c>
      <c r="C183" s="47">
        <f>C27+C182</f>
        <v>0</v>
      </c>
      <c r="D183" s="32">
        <v>0.5</v>
      </c>
      <c r="E183" s="97">
        <f t="shared" si="5"/>
        <v>0</v>
      </c>
      <c r="F183" s="26" t="s">
        <v>46</v>
      </c>
    </row>
    <row r="184" spans="1:6" ht="14.25" customHeight="1">
      <c r="B184" s="86" t="s">
        <v>276</v>
      </c>
      <c r="C184" s="42"/>
      <c r="D184" s="42"/>
      <c r="E184" s="36"/>
      <c r="F184" s="26" t="s">
        <v>46</v>
      </c>
    </row>
    <row r="185" spans="1:6" ht="14.25" customHeight="1">
      <c r="B185" s="98" t="s">
        <v>277</v>
      </c>
      <c r="C185" s="42"/>
      <c r="D185" s="42"/>
      <c r="E185" s="97" t="e">
        <f>MAX(E183-15/85*(E179+E181),E183-15/60*E179,0)</f>
        <v>#VALUE!</v>
      </c>
      <c r="F185" s="26" t="s">
        <v>46</v>
      </c>
    </row>
    <row r="186" spans="1:6" ht="14.25" customHeight="1" thickBot="1">
      <c r="B186" s="99" t="s">
        <v>278</v>
      </c>
      <c r="C186" s="100"/>
      <c r="D186" s="100"/>
      <c r="E186" s="101" t="e">
        <f>MAX(E181+E183-E185-2/3*E179,0)</f>
        <v>#REF!</v>
      </c>
      <c r="F186" s="26" t="s">
        <v>46</v>
      </c>
    </row>
    <row r="187" spans="1:6">
      <c r="A187" s="118" t="s">
        <v>279</v>
      </c>
      <c r="B187" s="118"/>
      <c r="C187" s="119" t="s">
        <v>280</v>
      </c>
      <c r="D187" s="119"/>
      <c r="E187" s="102" t="s">
        <v>281</v>
      </c>
    </row>
    <row r="188" spans="1:6">
      <c r="A188" s="109"/>
      <c r="B188" s="109" t="s">
        <v>282</v>
      </c>
      <c r="C188" s="110"/>
      <c r="D188" s="110"/>
    </row>
    <row r="189" spans="1:6" ht="14.25">
      <c r="A189" s="111"/>
      <c r="B189" s="112" t="s">
        <v>283</v>
      </c>
      <c r="C189" s="110"/>
      <c r="D189" s="110"/>
    </row>
    <row r="190" spans="1:6" ht="14.25">
      <c r="A190" s="113"/>
      <c r="B190" s="112" t="s">
        <v>284</v>
      </c>
      <c r="C190" s="110"/>
      <c r="D190" s="110"/>
    </row>
  </sheetData>
  <mergeCells count="9">
    <mergeCell ref="G4:G5"/>
    <mergeCell ref="A187:B187"/>
    <mergeCell ref="C187:D187"/>
    <mergeCell ref="A1:E1"/>
    <mergeCell ref="A2:B2"/>
    <mergeCell ref="A3:E3"/>
    <mergeCell ref="A4:A5"/>
    <mergeCell ref="B4:B5"/>
    <mergeCell ref="F4:F5"/>
  </mergeCells>
  <phoneticPr fontId="2" type="noConversion"/>
  <printOptions horizontalCentered="1"/>
  <pageMargins left="0.39" right="0.39" top="0.31" bottom="0.47" header="0.39" footer="0.51"/>
  <pageSetup paperSize="9" scale="89" orientation="portrait" r:id="rId1"/>
  <headerFooter alignWithMargins="0"/>
  <rowBreaks count="4" manualBreakCount="4">
    <brk id="59" max="4" man="1"/>
    <brk id="113" max="4" man="1"/>
    <brk id="151" max="4" man="1"/>
    <brk id="190" max="6" man="1"/>
  </rowBreaks>
  <colBreaks count="1" manualBreakCount="1">
    <brk id="5" max="19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G25-I FINAL</vt:lpstr>
      <vt:lpstr>'G25-I FINAL'!Print_Area</vt:lpstr>
      <vt:lpstr>'G25-I FINAL'!Print_Titles</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cp:lastPrinted>2017-09-01T01:31:23Z</cp:lastPrinted>
  <dcterms:created xsi:type="dcterms:W3CDTF">2017-06-26T01:54:21Z</dcterms:created>
  <dcterms:modified xsi:type="dcterms:W3CDTF">2019-05-29T02:26:45Z</dcterms:modified>
</cp:coreProperties>
</file>