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kalaidos.sharepoint.com/sites/IFZK-2324-015-S3-426/Freigegebene Dokumente/Agiles Team 1/"/>
    </mc:Choice>
  </mc:AlternateContent>
  <xr:revisionPtr revIDLastSave="1623" documentId="8_{186BDCA1-A3BA-4BC0-8D8A-B91EB2891466}" xr6:coauthVersionLast="47" xr6:coauthVersionMax="47" xr10:uidLastSave="{26822850-7C5A-42EA-9C15-E56B1E166538}"/>
  <bookViews>
    <workbookView xWindow="57480" yWindow="-120" windowWidth="29040" windowHeight="15720" xr2:uid="{3D9BCF10-9770-4EF6-97B6-D5A1BE28175C}"/>
  </bookViews>
  <sheets>
    <sheet name="Sprint Overview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T6" i="1"/>
  <c r="S6" i="1"/>
  <c r="Q4" i="1"/>
  <c r="P7" i="1"/>
  <c r="Q7" i="1" s="1"/>
  <c r="R7" i="1" s="1"/>
  <c r="S7" i="1" s="1"/>
  <c r="T7" i="1" s="1"/>
  <c r="U7" i="1" s="1"/>
  <c r="P6" i="1"/>
  <c r="P5" i="1"/>
  <c r="P4" i="1"/>
  <c r="T5" i="1"/>
  <c r="S5" i="1"/>
  <c r="T4" i="1"/>
  <c r="S4" i="1"/>
  <c r="R4" i="1"/>
  <c r="K46" i="1"/>
  <c r="K52" i="1"/>
  <c r="K43" i="1"/>
  <c r="K44" i="1"/>
  <c r="K45" i="1" s="1"/>
  <c r="K29" i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2" i="1"/>
  <c r="K28" i="1"/>
  <c r="R5" i="1"/>
  <c r="Q5" i="1"/>
  <c r="Q6" i="1"/>
  <c r="R6" i="1"/>
  <c r="K47" i="1" l="1"/>
  <c r="K48" i="1" s="1"/>
  <c r="K53" i="1"/>
  <c r="K54" i="1" s="1"/>
  <c r="K55" i="1" s="1"/>
  <c r="K56" i="1" s="1"/>
</calcChain>
</file>

<file path=xl/sharedStrings.xml><?xml version="1.0" encoding="utf-8"?>
<sst xmlns="http://schemas.openxmlformats.org/spreadsheetml/2006/main" count="293" uniqueCount="86">
  <si>
    <t>ID</t>
  </si>
  <si>
    <t>Userstory</t>
  </si>
  <si>
    <t>Priorität(1-10)</t>
  </si>
  <si>
    <t>Akzeptanzkriterium</t>
  </si>
  <si>
    <t>Status</t>
  </si>
  <si>
    <t>Getestet</t>
  </si>
  <si>
    <t>Eredigt</t>
  </si>
  <si>
    <t>Aufwand(1-10)</t>
  </si>
  <si>
    <t>Sprint</t>
  </si>
  <si>
    <t>Als Product Owner will ich auf Github auf die Versionen der App zugreifen können.</t>
  </si>
  <si>
    <t>Product Owner und das Scrum-Team haben zugriff auf das Github</t>
  </si>
  <si>
    <t>Ready</t>
  </si>
  <si>
    <t>Ja</t>
  </si>
  <si>
    <t>Als User möchte ich Nachrichten senden und Antworten empfangen können, um mit anderen Usern Chats zu führen</t>
  </si>
  <si>
    <t>Nachrichten können gesendet und empfangen werden</t>
  </si>
  <si>
    <t>Setting</t>
  </si>
  <si>
    <t>Start</t>
  </si>
  <si>
    <t>Sprint 1</t>
  </si>
  <si>
    <t>Sprint 2</t>
  </si>
  <si>
    <t>Sprint 3</t>
  </si>
  <si>
    <t>Sprint 4</t>
  </si>
  <si>
    <t>Ende</t>
  </si>
  <si>
    <t>Als User möchte ich ein Textfeld haben, in dem ich meine Nachrichten schreiben und senden kann</t>
  </si>
  <si>
    <t>Ein Textfeld is vorhanden in dem Nachrichten geschrieben und abgesendet werden können</t>
  </si>
  <si>
    <t>Geplante Storypoints</t>
  </si>
  <si>
    <t>Als User möchte ich den Chatverlauf sehen, um Chats zurückverfolgen zu können</t>
  </si>
  <si>
    <t>Der Nutzer sieht ein Chatverlauf und wenn er die seite refresht kann er immer noch alle Rooms sehen die erstellt worden sind.</t>
  </si>
  <si>
    <t>Gemchte Storypoints</t>
  </si>
  <si>
    <t>Als User möchte ich den Namen meiner Gesprächspartner sehen können</t>
  </si>
  <si>
    <t>Der Name des Gesprächspartners ist im chatfenster leicht ersichtlich.</t>
  </si>
  <si>
    <t>Unser Burndowns</t>
  </si>
  <si>
    <t>Als User möchte möchte eine übersichtliche Oberfläche, damit die Anwendung einfach ist</t>
  </si>
  <si>
    <t>Wenn das UI funktionsfähig und leicht bedienbar ist</t>
  </si>
  <si>
    <t>Ideal Burndowns</t>
  </si>
  <si>
    <t>Als User möchte ich die Nachrichten im Chat in Sprechblasen sehen</t>
  </si>
  <si>
    <t>Die Nachrichten werden in Sprechblasen angezeigt</t>
  </si>
  <si>
    <t>Als User möchte ich dass die App auch auf mein Telefon angepasst wird, damit ich sie auch unterwegs ohne probleme nutzen kann</t>
  </si>
  <si>
    <t>Als User möchte ich mich anmelden können, um mein vorhandenes Nutzerkonto verwenden zu können</t>
  </si>
  <si>
    <t>Nutzer können sich mit ihren Accountdaten - E-Mail, Passwort, Nutzername - anmelden</t>
  </si>
  <si>
    <t>Als User möchte ich mich registrieren können, um die Plattform nutzen zu können</t>
  </si>
  <si>
    <t>Wenn User sich mit E-mail, Accountname und Passwort registrieren, und mit diesen einloggen können</t>
  </si>
  <si>
    <t>Als User möchte ich mehrere Chats zur Verfügung haben und zwischen diesen wechseln können</t>
  </si>
  <si>
    <t>Nutzer können neue Chats erstellen und zwischen diesen wechseln</t>
  </si>
  <si>
    <t>Nutzerdaten können nicht mehrmals verwendet werden (datenbank)</t>
  </si>
  <si>
    <t>Neue Nutzernamen werden mit Datenbank abgeglichen, eine Fehlermeldung wird bei doppelten angezeig</t>
  </si>
  <si>
    <t>Ich als User möchte, dass mein passwort geschützt und nicht von dritten einsehbar ist, damit meine Daten geschützt sind</t>
  </si>
  <si>
    <t>Das abgespeicherte Passwort soll gehash werden so das dass passwort nicht einsebar ist.</t>
  </si>
  <si>
    <t>Ich als User möchte mein Passwort zurücksetzen können um es anzupassen oder um Zugriff auf meinen Account zu erhalten</t>
  </si>
  <si>
    <t>Der Nutzer soll eine E-mail bekommen um das passwort zurückzusetzten</t>
  </si>
  <si>
    <t xml:space="preserve">Ich als User möchte ich nicht die sehr langen Nachrichten sehen </t>
  </si>
  <si>
    <t>Der nutzer kann maximal 700 charaktere schreiben und die nachricht wird wenn sie länger ist nicht weiter geführt, wenn man die ganze nachricht sehen will muss man show more klicken.</t>
  </si>
  <si>
    <t>Ich als User möchte wissen in welchem raum ich mich befinde</t>
  </si>
  <si>
    <t>Das UI wird so angepasst das der user sehen kann in welchem raum er isch befindet</t>
  </si>
  <si>
    <t>Ich als User möchte ein durcheinander vermeiden und nicht zu viele räume sehen.</t>
  </si>
  <si>
    <t>Es darf maximal ein raum erstellt werden pro user.</t>
  </si>
  <si>
    <t>Als User möchte ich meine Chats löschen können, damit ich wieder ein neuer chat erstellen kann.</t>
  </si>
  <si>
    <t>Nutzer können die Chats löschen</t>
  </si>
  <si>
    <t xml:space="preserve">Email Validierung bei registrierung </t>
  </si>
  <si>
    <t>der nutzer muss seine email validieren bevor er sich einloggen kann. email regex muss auch erstellt werden.</t>
  </si>
  <si>
    <t>Ich als User möchte mein passwort bestätigen bei der registrierung</t>
  </si>
  <si>
    <t>passwort muss vom user bestätigt werden damit er ein account erstellen kann</t>
  </si>
  <si>
    <t>Als User möchte ich über die Funktionen informiert werden, damit die Nutzung leicht ist</t>
  </si>
  <si>
    <t>Eine Hilfe-modal ist vorhanden und leicht zu finden</t>
  </si>
  <si>
    <t>Als user möchte ich meine einstellungen anpassen können</t>
  </si>
  <si>
    <t>Nutzer können Passwort und E-Mail ändern &amp; Theme</t>
  </si>
  <si>
    <t>als user möchte ich das die chatapp ein logo hat und einen einzigartigen namen</t>
  </si>
  <si>
    <t>logo für die app erstellen und einen einzigartigen namen verwenden.</t>
  </si>
  <si>
    <t xml:space="preserve">Aufwand(1-10) </t>
  </si>
  <si>
    <t>Als User möchte ich dass die Passwort-sicherheit schon zu Beginn verlangt wird</t>
  </si>
  <si>
    <t>Passwort-erstellung unterliegt Kriterien wie zB länge, Sonderzeichen etc. (Passwort regex erstellen)</t>
  </si>
  <si>
    <t>Release Backlog</t>
  </si>
  <si>
    <t>Als User möchte ich einzelne Beiträge löschen können um die Unterhaltung freier gestalten zu können</t>
  </si>
  <si>
    <t>Teilnehmer eines Chats (oder Host eines Chats) können Beiträge löschen</t>
  </si>
  <si>
    <t>Als User möchte ich Moderations-tools für meinen chat haben um unerwünschtes Verhalten zu unterbinden</t>
  </si>
  <si>
    <t>Chat-Hosts können Präferenzen setzen für die Chat-Inhalte (zB blacklist von wörtern)</t>
  </si>
  <si>
    <t>Als User möchte ich Bilder teilen können um nicht nur über Text kommunizieren zu müssen</t>
  </si>
  <si>
    <t>Chats unterstützen den Upload und die Darstellung von Bildern</t>
  </si>
  <si>
    <t>Als User möchte ich den Zugriff auf meinen chat regulieren können</t>
  </si>
  <si>
    <t>Chats benötigen zur Teilnahme ein vom Host festgelegtes Passwort</t>
  </si>
  <si>
    <t>Als User möchte ich meinen Chat löschen können und einen neuen Chat mit demselben Namen eröffnen können</t>
  </si>
  <si>
    <t>Chats können gelöscht und neu erstellt werden, ohne dass alte Chatverläufe dargestellt werden</t>
  </si>
  <si>
    <t>Als User möchte ich die App-Sprache ändern können um sie in meiner eigenen Sprache zu verwenden</t>
  </si>
  <si>
    <t>Die App hat verschiedene Anzeigesprachen die in den Einstellungen geändert werden können</t>
  </si>
  <si>
    <t>Als User möchte ich auf einen Blick erkennen, wem der Chat gehört, damit keine Verwechslungsgefahr besteht</t>
  </si>
  <si>
    <t>Die Chats in der Anzeige sind mit den Namen der Besitzer versehen</t>
  </si>
  <si>
    <t>Als User möchte ich Chatverläufe exportieren und herunterladen können, um sie lokal verwahren zu können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</si>
</sst>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242424"/>
      <name val="Aptos Narrow"/>
      <charset val="1"/>
    </font>
    <font>
      <sz val="14"/>
      <color rgb="FF59595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2" borderId="0" xfId="0" applyFill="1"/>
    <xf numFmtId="0" fontId="2" fillId="0" borderId="1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3" fillId="3" borderId="1" xfId="0" applyFont="1" applyFill="1" applyBorder="1"/>
    <xf numFmtId="0" fontId="1" fillId="3" borderId="1" xfId="0" applyFont="1" applyFill="1" applyBorder="1"/>
    <xf numFmtId="0" fontId="4" fillId="0" borderId="0" xfId="0" applyFont="1"/>
    <xf numFmtId="0" fontId="1" fillId="0" borderId="2" xfId="0" applyFont="1" applyBorder="1"/>
    <xf numFmtId="0" fontId="1" fillId="0" borderId="7" xfId="0" applyFont="1" applyBorder="1"/>
    <xf numFmtId="0" fontId="5" fillId="0" borderId="0" xfId="0" applyFont="1" applyAlignment="1">
      <alignment horizontal="center" vertical="center" readingOrder="1"/>
    </xf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3" fillId="0" borderId="0" xfId="0" applyFont="1" applyFill="1" applyBorder="1"/>
    <xf numFmtId="0" fontId="0" fillId="2" borderId="1" xfId="0" applyFill="1" applyBorder="1"/>
  </cellXfs>
  <cellStyles count="1">
    <cellStyle name="Standard" xfId="0" builtinId="0"/>
  </cellStyles>
  <dxfs count="7"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E9E676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9E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Overview'!$O$4</c:f>
              <c:strCache>
                <c:ptCount val="1"/>
                <c:pt idx="0">
                  <c:v>Geplante Storypoints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'Sprint Overview'!$P$3:$U$3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Ende</c:v>
                </c:pt>
              </c:strCache>
            </c:strRef>
          </c:cat>
          <c:val>
            <c:numRef>
              <c:f>'Sprint Overview'!$P$4:$U$4</c:f>
              <c:numCache>
                <c:formatCode>General</c:formatCode>
                <c:ptCount val="6"/>
                <c:pt idx="0">
                  <c:v>125</c:v>
                </c:pt>
                <c:pt idx="1">
                  <c:v>40</c:v>
                </c:pt>
                <c:pt idx="2">
                  <c:v>56</c:v>
                </c:pt>
                <c:pt idx="3">
                  <c:v>20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A-44FC-AAF4-D19F8C094FF2}"/>
            </c:ext>
          </c:extLst>
        </c:ser>
        <c:ser>
          <c:idx val="1"/>
          <c:order val="1"/>
          <c:tx>
            <c:strRef>
              <c:f>'Sprint Overview'!$O$5</c:f>
              <c:strCache>
                <c:ptCount val="1"/>
                <c:pt idx="0">
                  <c:v>Gemchte Storypoints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'Sprint Overview'!$P$3:$U$3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Ende</c:v>
                </c:pt>
              </c:strCache>
            </c:strRef>
          </c:cat>
          <c:val>
            <c:numRef>
              <c:f>'Sprint Overview'!$P$5:$U$5</c:f>
              <c:numCache>
                <c:formatCode>General</c:formatCode>
                <c:ptCount val="6"/>
                <c:pt idx="0">
                  <c:v>125</c:v>
                </c:pt>
                <c:pt idx="1">
                  <c:v>64</c:v>
                </c:pt>
                <c:pt idx="2">
                  <c:v>32</c:v>
                </c:pt>
                <c:pt idx="3">
                  <c:v>29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A-44FC-AAF4-D19F8C094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554447"/>
        <c:axId val="1612554927"/>
      </c:barChart>
      <c:lineChart>
        <c:grouping val="standard"/>
        <c:varyColors val="0"/>
        <c:ser>
          <c:idx val="2"/>
          <c:order val="2"/>
          <c:tx>
            <c:strRef>
              <c:f>'Sprint Overview'!$O$6</c:f>
              <c:strCache>
                <c:ptCount val="1"/>
                <c:pt idx="0">
                  <c:v>Unser Burndowns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'Sprint Overview'!$P$3:$U$3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Ende</c:v>
                </c:pt>
              </c:strCache>
            </c:strRef>
          </c:cat>
          <c:val>
            <c:numRef>
              <c:f>'Sprint Overview'!$P$6:$U$6</c:f>
              <c:numCache>
                <c:formatCode>General</c:formatCode>
                <c:ptCount val="6"/>
                <c:pt idx="0">
                  <c:v>125</c:v>
                </c:pt>
                <c:pt idx="1">
                  <c:v>64</c:v>
                </c:pt>
                <c:pt idx="2">
                  <c:v>32</c:v>
                </c:pt>
                <c:pt idx="3">
                  <c:v>29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A-44FC-AAF4-D19F8C094FF2}"/>
            </c:ext>
          </c:extLst>
        </c:ser>
        <c:ser>
          <c:idx val="3"/>
          <c:order val="3"/>
          <c:tx>
            <c:strRef>
              <c:f>'Sprint Overview'!$O$7</c:f>
              <c:strCache>
                <c:ptCount val="1"/>
                <c:pt idx="0">
                  <c:v>Ideal Burndowns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Overview'!$P$3:$U$3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Ende</c:v>
                </c:pt>
              </c:strCache>
            </c:strRef>
          </c:cat>
          <c:val>
            <c:numRef>
              <c:f>'Sprint Overview'!$P$7:$U$7</c:f>
              <c:numCache>
                <c:formatCode>General</c:formatCode>
                <c:ptCount val="6"/>
                <c:pt idx="0">
                  <c:v>125</c:v>
                </c:pt>
                <c:pt idx="1">
                  <c:v>100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A-44FC-AAF4-D19F8C094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54447"/>
        <c:axId val="1612554927"/>
      </c:lineChart>
      <c:catAx>
        <c:axId val="161255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2554927"/>
        <c:crosses val="autoZero"/>
        <c:auto val="1"/>
        <c:lblAlgn val="ctr"/>
        <c:lblOffset val="100"/>
        <c:noMultiLvlLbl val="0"/>
      </c:catAx>
      <c:valAx>
        <c:axId val="16125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255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Burndown Chart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(Spirnt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'Sprint Overview'!$J$42:$J$48</c:f>
              <c:strCache>
                <c:ptCount val="7"/>
                <c:pt idx="0">
                  <c:v>Start</c:v>
                </c:pt>
                <c:pt idx="6">
                  <c:v>Ende</c:v>
                </c:pt>
              </c:strCache>
            </c:strRef>
          </c:cat>
          <c:val>
            <c:numRef>
              <c:f>'Sprint Overview'!$K$42:$K$48</c:f>
              <c:numCache>
                <c:formatCode>General</c:formatCode>
                <c:ptCount val="7"/>
                <c:pt idx="0">
                  <c:v>32</c:v>
                </c:pt>
                <c:pt idx="1">
                  <c:v>26</c:v>
                </c:pt>
                <c:pt idx="2">
                  <c:v>19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C-4DFC-A914-CA2EB218F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719264"/>
        <c:axId val="797612880"/>
      </c:barChart>
      <c:catAx>
        <c:axId val="13877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612880"/>
        <c:crosses val="autoZero"/>
        <c:auto val="1"/>
        <c:lblAlgn val="ctr"/>
        <c:lblOffset val="100"/>
        <c:noMultiLvlLbl val="0"/>
      </c:catAx>
      <c:valAx>
        <c:axId val="7976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771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Burndown Chart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(Spirnt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'Sprint Overview'!$J$28:$J$39</c:f>
              <c:strCache>
                <c:ptCount val="12"/>
                <c:pt idx="0">
                  <c:v>Start</c:v>
                </c:pt>
                <c:pt idx="11">
                  <c:v>Ende</c:v>
                </c:pt>
              </c:strCache>
            </c:strRef>
          </c:cat>
          <c:val>
            <c:numRef>
              <c:f>'Sprint Overview'!$K$28:$K$39</c:f>
              <c:numCache>
                <c:formatCode>General</c:formatCode>
                <c:ptCount val="12"/>
                <c:pt idx="0">
                  <c:v>64</c:v>
                </c:pt>
                <c:pt idx="1">
                  <c:v>63</c:v>
                </c:pt>
                <c:pt idx="2">
                  <c:v>55</c:v>
                </c:pt>
                <c:pt idx="3">
                  <c:v>50</c:v>
                </c:pt>
                <c:pt idx="4">
                  <c:v>43</c:v>
                </c:pt>
                <c:pt idx="5">
                  <c:v>38</c:v>
                </c:pt>
                <c:pt idx="6">
                  <c:v>31</c:v>
                </c:pt>
                <c:pt idx="7">
                  <c:v>23</c:v>
                </c:pt>
                <c:pt idx="8">
                  <c:v>17</c:v>
                </c:pt>
                <c:pt idx="9">
                  <c:v>10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4-4C6B-A368-C22329743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359392"/>
        <c:axId val="1015359872"/>
      </c:barChart>
      <c:catAx>
        <c:axId val="10153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5359872"/>
        <c:crosses val="autoZero"/>
        <c:auto val="1"/>
        <c:lblAlgn val="ctr"/>
        <c:lblOffset val="100"/>
        <c:noMultiLvlLbl val="0"/>
      </c:catAx>
      <c:valAx>
        <c:axId val="10153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535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Burndown Chart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(Spirnt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'Sprint Overview'!$J$51:$J$56</c:f>
              <c:strCache>
                <c:ptCount val="6"/>
                <c:pt idx="0">
                  <c:v>Start</c:v>
                </c:pt>
                <c:pt idx="5">
                  <c:v>Ende</c:v>
                </c:pt>
              </c:strCache>
            </c:strRef>
          </c:cat>
          <c:val>
            <c:numRef>
              <c:f>'Sprint Overview'!$K$51:$K$56</c:f>
              <c:numCache>
                <c:formatCode>General</c:formatCode>
                <c:ptCount val="6"/>
                <c:pt idx="0">
                  <c:v>29</c:v>
                </c:pt>
                <c:pt idx="1">
                  <c:v>21</c:v>
                </c:pt>
                <c:pt idx="2">
                  <c:v>17</c:v>
                </c:pt>
                <c:pt idx="3">
                  <c:v>12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634-9FF3-21288816D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062816"/>
        <c:axId val="355064256"/>
      </c:barChart>
      <c:catAx>
        <c:axId val="3550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064256"/>
        <c:crosses val="autoZero"/>
        <c:auto val="1"/>
        <c:lblAlgn val="ctr"/>
        <c:lblOffset val="100"/>
        <c:noMultiLvlLbl val="0"/>
      </c:catAx>
      <c:valAx>
        <c:axId val="3550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06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229761</xdr:colOff>
      <xdr:row>1</xdr:row>
      <xdr:rowOff>135854</xdr:rowOff>
    </xdr:from>
    <xdr:to>
      <xdr:col>27</xdr:col>
      <xdr:colOff>12047</xdr:colOff>
      <xdr:row>17</xdr:row>
      <xdr:rowOff>11081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EFD6EB-7A5F-1CCB-3BFA-3567FDB3A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4870450</xdr:colOff>
      <xdr:row>69</xdr:row>
      <xdr:rowOff>15587</xdr:rowOff>
    </xdr:from>
    <xdr:to>
      <xdr:col>3</xdr:col>
      <xdr:colOff>1060450</xdr:colOff>
      <xdr:row>83</xdr:row>
      <xdr:rowOff>10968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6555B9E-3168-29FB-86B0-1381F2461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118918</xdr:colOff>
      <xdr:row>69</xdr:row>
      <xdr:rowOff>34636</xdr:rowOff>
    </xdr:from>
    <xdr:to>
      <xdr:col>1</xdr:col>
      <xdr:colOff>4413827</xdr:colOff>
      <xdr:row>83</xdr:row>
      <xdr:rowOff>30017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B5E97EC0-400B-71E3-7F37-98DF13EDC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1379104</xdr:colOff>
      <xdr:row>68</xdr:row>
      <xdr:rowOff>178955</xdr:rowOff>
    </xdr:from>
    <xdr:to>
      <xdr:col>3</xdr:col>
      <xdr:colOff>5946197</xdr:colOff>
      <xdr:row>83</xdr:row>
      <xdr:rowOff>58305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0FBCC0F-A6EF-7385-64D1-51B11A6EC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ABCD-5BB1-4F2F-B18F-8DAD06187055}">
  <dimension ref="A1:U76"/>
  <sheetViews>
    <sheetView tabSelected="1" topLeftCell="B1" zoomScale="70" zoomScaleNormal="70" workbookViewId="0">
      <pane ySplit="1" topLeftCell="A16" activePane="bottomLeft" state="frozen"/>
      <selection pane="bottomLeft" activeCell="D71" sqref="D71"/>
    </sheetView>
  </sheetViews>
  <sheetFormatPr baseColWidth="10" defaultColWidth="11.453125" defaultRowHeight="15" customHeight="1" x14ac:dyDescent="0.35"/>
  <cols>
    <col min="1" max="1" width="4" customWidth="1"/>
    <col min="2" max="2" width="107.1796875" customWidth="1"/>
    <col min="3" max="3" width="12.81640625" bestFit="1" customWidth="1"/>
    <col min="4" max="4" width="155.1796875" bestFit="1" customWidth="1"/>
    <col min="5" max="5" width="13.7265625" customWidth="1"/>
    <col min="6" max="6" width="11.453125" bestFit="1" customWidth="1"/>
    <col min="8" max="8" width="14" customWidth="1"/>
    <col min="9" max="9" width="11.453125" bestFit="1" customWidth="1"/>
    <col min="12" max="12" width="18.453125" customWidth="1"/>
    <col min="16384" max="16384" width="11.453125" bestFit="1" customWidth="1"/>
  </cols>
  <sheetData>
    <row r="1" spans="1:21" ht="14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</row>
    <row r="2" spans="1:21" ht="14.5" x14ac:dyDescent="0.35">
      <c r="A2" s="3">
        <v>1</v>
      </c>
      <c r="B2" s="3" t="s">
        <v>9</v>
      </c>
      <c r="C2" s="3">
        <v>10</v>
      </c>
      <c r="D2" s="3" t="s">
        <v>10</v>
      </c>
      <c r="E2" s="3" t="s">
        <v>11</v>
      </c>
      <c r="F2" s="3" t="s">
        <v>12</v>
      </c>
      <c r="G2" s="3" t="s">
        <v>12</v>
      </c>
      <c r="H2" s="11">
        <v>1</v>
      </c>
      <c r="I2" s="11">
        <v>1</v>
      </c>
    </row>
    <row r="3" spans="1:21" s="1" customFormat="1" ht="14.5" x14ac:dyDescent="0.35">
      <c r="A3" s="3">
        <v>2</v>
      </c>
      <c r="B3" s="3" t="s">
        <v>13</v>
      </c>
      <c r="C3" s="3">
        <v>10</v>
      </c>
      <c r="D3" s="3" t="s">
        <v>14</v>
      </c>
      <c r="E3" s="3" t="s">
        <v>11</v>
      </c>
      <c r="F3" s="3" t="s">
        <v>12</v>
      </c>
      <c r="G3" s="3" t="s">
        <v>12</v>
      </c>
      <c r="H3" s="11">
        <v>8</v>
      </c>
      <c r="I3" s="11">
        <v>1</v>
      </c>
      <c r="O3" s="1" t="s">
        <v>15</v>
      </c>
      <c r="P3" t="s">
        <v>16</v>
      </c>
      <c r="Q3" t="s">
        <v>17</v>
      </c>
      <c r="R3" t="s">
        <v>18</v>
      </c>
      <c r="S3" t="s">
        <v>19</v>
      </c>
      <c r="T3" s="13" t="s">
        <v>20</v>
      </c>
      <c r="U3" t="s">
        <v>21</v>
      </c>
    </row>
    <row r="4" spans="1:21" ht="14.5" x14ac:dyDescent="0.35">
      <c r="A4" s="3">
        <v>2.1</v>
      </c>
      <c r="B4" s="3" t="s">
        <v>22</v>
      </c>
      <c r="C4" s="3">
        <v>10</v>
      </c>
      <c r="D4" s="3" t="s">
        <v>23</v>
      </c>
      <c r="E4" s="3" t="s">
        <v>11</v>
      </c>
      <c r="F4" s="3" t="s">
        <v>12</v>
      </c>
      <c r="G4" s="3" t="s">
        <v>12</v>
      </c>
      <c r="H4" s="11">
        <v>5</v>
      </c>
      <c r="I4" s="11">
        <v>1</v>
      </c>
      <c r="O4" t="s">
        <v>24</v>
      </c>
      <c r="P4">
        <f>H29+H30+H31+H32+H33+H34+H36+H35+H37+H38+H39+H43+H44+H46+H45+H47+H48+H52+H53+H54+H55+H56+H61+H62</f>
        <v>125</v>
      </c>
      <c r="Q4">
        <f>H29+H30+H31+H32+H33+H35+H36</f>
        <v>40</v>
      </c>
      <c r="R4">
        <f>H43+H44+H45+H46+H47+H48+H34+H37+H38+H39</f>
        <v>56</v>
      </c>
      <c r="S4">
        <f>H52+H53+H54+H55</f>
        <v>20</v>
      </c>
      <c r="T4">
        <f>H56+H61+H62</f>
        <v>9</v>
      </c>
      <c r="U4">
        <v>0</v>
      </c>
    </row>
    <row r="5" spans="1:21" ht="14.5" x14ac:dyDescent="0.35">
      <c r="A5" s="3">
        <v>2.2000000000000002</v>
      </c>
      <c r="B5" s="3" t="s">
        <v>25</v>
      </c>
      <c r="C5" s="3">
        <v>9</v>
      </c>
      <c r="D5" s="3" t="s">
        <v>26</v>
      </c>
      <c r="E5" s="3" t="s">
        <v>11</v>
      </c>
      <c r="F5" s="3" t="s">
        <v>12</v>
      </c>
      <c r="G5" s="3" t="s">
        <v>12</v>
      </c>
      <c r="H5" s="11">
        <v>6</v>
      </c>
      <c r="I5" s="11">
        <v>2</v>
      </c>
      <c r="O5" t="s">
        <v>27</v>
      </c>
      <c r="P5">
        <f>H29+H30+H31+H32+H33+H34+H36+H35+H37+H38+H39+H43+H44+H46+H45+H47+H48+H52+H53+H54+H55+H56+H61+H62</f>
        <v>125</v>
      </c>
      <c r="Q5">
        <f>H29+H30+H31+H32+H33+H35+H34+H36+H38+H37+H39</f>
        <v>64</v>
      </c>
      <c r="R5">
        <f>H43+H44+H46+H45+H47+H48</f>
        <v>32</v>
      </c>
      <c r="S5">
        <f>H52+H53+H55+H54+H56</f>
        <v>29</v>
      </c>
      <c r="T5">
        <f>H61+H62</f>
        <v>0</v>
      </c>
      <c r="U5">
        <v>0</v>
      </c>
    </row>
    <row r="6" spans="1:21" ht="14.5" x14ac:dyDescent="0.35">
      <c r="A6" s="3">
        <v>2.2999999999999998</v>
      </c>
      <c r="B6" s="3" t="s">
        <v>28</v>
      </c>
      <c r="C6" s="3">
        <v>9</v>
      </c>
      <c r="D6" s="3" t="s">
        <v>29</v>
      </c>
      <c r="E6" s="3" t="s">
        <v>11</v>
      </c>
      <c r="F6" s="3" t="s">
        <v>12</v>
      </c>
      <c r="G6" s="3" t="s">
        <v>12</v>
      </c>
      <c r="H6" s="11">
        <v>7</v>
      </c>
      <c r="I6" s="11">
        <v>1</v>
      </c>
      <c r="O6" t="s">
        <v>30</v>
      </c>
      <c r="P6">
        <f>H29+H30+H31+H32+H33+H34+H36+H35+H37+H38+H39+H43+H44+H46+H45+H47+H48+H52+H53+H54+H55+H56+H61+H62</f>
        <v>125</v>
      </c>
      <c r="Q6">
        <f>H29+H30+H31+H32+H33+H34+H35+H36+H37+H38+H39</f>
        <v>64</v>
      </c>
      <c r="R6">
        <f>H43+H44+H45+H46+H47+H48</f>
        <v>32</v>
      </c>
      <c r="S6">
        <f>H52+H53+H54+H55+H56</f>
        <v>29</v>
      </c>
      <c r="T6">
        <f>H61+H62</f>
        <v>0</v>
      </c>
      <c r="U6">
        <v>0</v>
      </c>
    </row>
    <row r="7" spans="1:21" ht="14.5" x14ac:dyDescent="0.35">
      <c r="A7" s="3">
        <v>3</v>
      </c>
      <c r="B7" s="3" t="s">
        <v>31</v>
      </c>
      <c r="C7" s="3">
        <v>8</v>
      </c>
      <c r="D7" s="3" t="s">
        <v>32</v>
      </c>
      <c r="E7" s="3" t="s">
        <v>11</v>
      </c>
      <c r="F7" s="3" t="s">
        <v>12</v>
      </c>
      <c r="G7" s="3" t="s">
        <v>12</v>
      </c>
      <c r="H7" s="11">
        <v>5</v>
      </c>
      <c r="I7" s="11">
        <v>1</v>
      </c>
      <c r="O7" t="s">
        <v>33</v>
      </c>
      <c r="P7">
        <f>H29+H30+H31+H32+H33+H34+H36+H35+H37+H38+H39+H43+H44+H46+H45+H47+H48+H52+H53+H54+H55+H56+H61+H62</f>
        <v>125</v>
      </c>
      <c r="Q7">
        <f>P7-(P7/5)</f>
        <v>100</v>
      </c>
      <c r="R7">
        <f>Q7-(P7/5)</f>
        <v>75</v>
      </c>
      <c r="S7">
        <f>R7-(P7/5)</f>
        <v>50</v>
      </c>
      <c r="T7">
        <f>S7-(P7/5)</f>
        <v>25</v>
      </c>
      <c r="U7">
        <f>T7-(P7/5)</f>
        <v>0</v>
      </c>
    </row>
    <row r="8" spans="1:21" ht="14.5" x14ac:dyDescent="0.35">
      <c r="A8" s="21">
        <v>3.1</v>
      </c>
      <c r="B8" s="3" t="s">
        <v>34</v>
      </c>
      <c r="C8" s="3">
        <v>10</v>
      </c>
      <c r="D8" s="3" t="s">
        <v>35</v>
      </c>
      <c r="E8" s="3" t="s">
        <v>11</v>
      </c>
      <c r="F8" s="3" t="s">
        <v>12</v>
      </c>
      <c r="G8" s="3" t="s">
        <v>12</v>
      </c>
      <c r="H8" s="11">
        <v>7</v>
      </c>
      <c r="I8" s="11">
        <v>2</v>
      </c>
    </row>
    <row r="9" spans="1:21" ht="14.5" x14ac:dyDescent="0.35">
      <c r="A9" s="21">
        <v>3.2</v>
      </c>
      <c r="B9" s="3" t="s">
        <v>36</v>
      </c>
      <c r="C9" s="3">
        <v>10</v>
      </c>
      <c r="D9" s="3" t="s">
        <v>35</v>
      </c>
      <c r="E9" s="3" t="s">
        <v>11</v>
      </c>
      <c r="F9" s="3" t="s">
        <v>12</v>
      </c>
      <c r="G9" s="3" t="s">
        <v>12</v>
      </c>
      <c r="H9" s="11">
        <v>7</v>
      </c>
      <c r="I9" s="11">
        <v>1</v>
      </c>
    </row>
    <row r="10" spans="1:21" ht="14.5" x14ac:dyDescent="0.35">
      <c r="A10" s="3">
        <v>4</v>
      </c>
      <c r="B10" s="3" t="s">
        <v>37</v>
      </c>
      <c r="C10" s="3">
        <v>10</v>
      </c>
      <c r="D10" s="3" t="s">
        <v>38</v>
      </c>
      <c r="E10" s="3" t="s">
        <v>11</v>
      </c>
      <c r="F10" s="3" t="s">
        <v>12</v>
      </c>
      <c r="G10" s="3" t="s">
        <v>12</v>
      </c>
      <c r="H10" s="11">
        <v>8</v>
      </c>
      <c r="I10" s="11">
        <v>1</v>
      </c>
    </row>
    <row r="11" spans="1:21" ht="14.5" x14ac:dyDescent="0.35">
      <c r="A11" s="3">
        <v>5</v>
      </c>
      <c r="B11" s="3" t="s">
        <v>39</v>
      </c>
      <c r="C11" s="3">
        <v>10</v>
      </c>
      <c r="D11" s="3" t="s">
        <v>40</v>
      </c>
      <c r="E11" s="3" t="s">
        <v>11</v>
      </c>
      <c r="F11" s="3" t="s">
        <v>12</v>
      </c>
      <c r="G11" s="3" t="s">
        <v>12</v>
      </c>
      <c r="H11" s="11">
        <v>6</v>
      </c>
      <c r="I11" s="11">
        <v>1</v>
      </c>
    </row>
    <row r="12" spans="1:21" ht="14.5" x14ac:dyDescent="0.35">
      <c r="A12" s="3">
        <v>6</v>
      </c>
      <c r="B12" s="3" t="s">
        <v>41</v>
      </c>
      <c r="C12" s="3">
        <v>10</v>
      </c>
      <c r="D12" s="3" t="s">
        <v>42</v>
      </c>
      <c r="E12" s="3" t="s">
        <v>11</v>
      </c>
      <c r="F12" s="3" t="s">
        <v>12</v>
      </c>
      <c r="G12" s="3" t="s">
        <v>12</v>
      </c>
      <c r="H12" s="11">
        <v>7</v>
      </c>
      <c r="I12" s="11">
        <v>1</v>
      </c>
    </row>
    <row r="13" spans="1:21" ht="14.5" x14ac:dyDescent="0.35">
      <c r="A13" s="3">
        <v>7</v>
      </c>
      <c r="B13" s="3" t="s">
        <v>43</v>
      </c>
      <c r="C13" s="3">
        <v>10</v>
      </c>
      <c r="D13" s="3" t="s">
        <v>44</v>
      </c>
      <c r="E13" s="3" t="s">
        <v>11</v>
      </c>
      <c r="F13" s="3" t="s">
        <v>12</v>
      </c>
      <c r="G13" s="3" t="s">
        <v>12</v>
      </c>
      <c r="H13" s="11">
        <v>6</v>
      </c>
      <c r="I13" s="11">
        <v>1</v>
      </c>
    </row>
    <row r="14" spans="1:21" ht="14.5" x14ac:dyDescent="0.35">
      <c r="A14" s="3">
        <v>8</v>
      </c>
      <c r="B14" s="3" t="s">
        <v>45</v>
      </c>
      <c r="C14" s="3">
        <v>10</v>
      </c>
      <c r="D14" s="3" t="s">
        <v>46</v>
      </c>
      <c r="E14" s="3" t="s">
        <v>11</v>
      </c>
      <c r="F14" s="3" t="s">
        <v>12</v>
      </c>
      <c r="G14" s="3" t="s">
        <v>12</v>
      </c>
      <c r="H14" s="11">
        <v>4</v>
      </c>
      <c r="I14" s="11">
        <v>1</v>
      </c>
    </row>
    <row r="15" spans="1:21" ht="14.5" x14ac:dyDescent="0.35">
      <c r="A15" s="3">
        <v>9</v>
      </c>
      <c r="B15" s="3" t="s">
        <v>47</v>
      </c>
      <c r="C15" s="3">
        <v>7</v>
      </c>
      <c r="D15" s="3" t="s">
        <v>48</v>
      </c>
      <c r="E15" s="3" t="s">
        <v>11</v>
      </c>
      <c r="F15" s="3" t="s">
        <v>12</v>
      </c>
      <c r="G15" s="3" t="s">
        <v>12</v>
      </c>
      <c r="H15" s="11">
        <v>7</v>
      </c>
      <c r="I15" s="11">
        <v>2</v>
      </c>
    </row>
    <row r="16" spans="1:21" ht="12" customHeight="1" x14ac:dyDescent="0.35">
      <c r="A16" s="3">
        <v>10</v>
      </c>
      <c r="B16" s="3" t="s">
        <v>49</v>
      </c>
      <c r="C16" s="3">
        <v>6</v>
      </c>
      <c r="D16" s="3" t="s">
        <v>50</v>
      </c>
      <c r="E16" s="3" t="s">
        <v>11</v>
      </c>
      <c r="F16" s="3" t="s">
        <v>12</v>
      </c>
      <c r="G16" s="3" t="s">
        <v>12</v>
      </c>
      <c r="H16" s="11">
        <v>5</v>
      </c>
      <c r="I16" s="11">
        <v>2</v>
      </c>
    </row>
    <row r="17" spans="1:11" ht="14.5" x14ac:dyDescent="0.35">
      <c r="A17" s="3">
        <v>11</v>
      </c>
      <c r="B17" s="3" t="s">
        <v>51</v>
      </c>
      <c r="C17" s="3">
        <v>6</v>
      </c>
      <c r="D17" s="3" t="s">
        <v>52</v>
      </c>
      <c r="E17" s="3" t="s">
        <v>11</v>
      </c>
      <c r="F17" s="3" t="s">
        <v>12</v>
      </c>
      <c r="G17" s="3" t="s">
        <v>12</v>
      </c>
      <c r="H17" s="11">
        <v>3</v>
      </c>
      <c r="I17" s="11">
        <v>2</v>
      </c>
    </row>
    <row r="18" spans="1:11" ht="14.5" x14ac:dyDescent="0.35">
      <c r="A18" s="3">
        <v>12</v>
      </c>
      <c r="B18" s="3" t="s">
        <v>53</v>
      </c>
      <c r="C18" s="3">
        <v>7</v>
      </c>
      <c r="D18" s="3" t="s">
        <v>54</v>
      </c>
      <c r="E18" s="3" t="s">
        <v>11</v>
      </c>
      <c r="F18" s="3" t="s">
        <v>12</v>
      </c>
      <c r="G18" s="3" t="s">
        <v>12</v>
      </c>
      <c r="H18" s="11">
        <v>4</v>
      </c>
      <c r="I18" s="11">
        <v>2</v>
      </c>
    </row>
    <row r="19" spans="1:11" ht="12.75" customHeight="1" x14ac:dyDescent="0.35">
      <c r="A19" s="3">
        <v>13</v>
      </c>
      <c r="B19" s="3" t="s">
        <v>55</v>
      </c>
      <c r="C19" s="3">
        <v>7</v>
      </c>
      <c r="D19" s="3" t="s">
        <v>56</v>
      </c>
      <c r="E19" s="3" t="s">
        <v>11</v>
      </c>
      <c r="F19" s="3" t="s">
        <v>12</v>
      </c>
      <c r="G19" s="3" t="s">
        <v>12</v>
      </c>
      <c r="H19" s="11">
        <v>8</v>
      </c>
      <c r="I19" s="11">
        <v>3</v>
      </c>
    </row>
    <row r="20" spans="1:11" ht="12.75" customHeight="1" x14ac:dyDescent="0.35">
      <c r="A20" s="3">
        <v>14</v>
      </c>
      <c r="B20" s="3" t="s">
        <v>57</v>
      </c>
      <c r="C20" s="3">
        <v>6</v>
      </c>
      <c r="D20" s="3" t="s">
        <v>58</v>
      </c>
      <c r="E20" s="3" t="s">
        <v>11</v>
      </c>
      <c r="F20" s="3" t="s">
        <v>12</v>
      </c>
      <c r="G20" s="3" t="s">
        <v>12</v>
      </c>
      <c r="H20" s="11">
        <v>4</v>
      </c>
      <c r="I20" s="11">
        <v>3</v>
      </c>
    </row>
    <row r="21" spans="1:11" ht="14.5" x14ac:dyDescent="0.35">
      <c r="A21" s="3">
        <v>15</v>
      </c>
      <c r="B21" s="3" t="s">
        <v>59</v>
      </c>
      <c r="C21" s="3">
        <v>5</v>
      </c>
      <c r="D21" s="3" t="s">
        <v>60</v>
      </c>
      <c r="E21" s="3" t="s">
        <v>11</v>
      </c>
      <c r="F21" s="3" t="s">
        <v>12</v>
      </c>
      <c r="G21" s="3" t="s">
        <v>12</v>
      </c>
      <c r="H21" s="11">
        <v>5</v>
      </c>
      <c r="I21" s="11">
        <v>3</v>
      </c>
    </row>
    <row r="22" spans="1:11" ht="14.5" x14ac:dyDescent="0.35">
      <c r="A22" s="3">
        <v>16</v>
      </c>
      <c r="B22" s="3" t="s">
        <v>61</v>
      </c>
      <c r="C22" s="3">
        <v>5</v>
      </c>
      <c r="D22" s="3" t="s">
        <v>62</v>
      </c>
      <c r="E22" s="3" t="s">
        <v>11</v>
      </c>
      <c r="F22" s="3" t="s">
        <v>12</v>
      </c>
      <c r="G22" s="3" t="s">
        <v>12</v>
      </c>
      <c r="H22" s="11">
        <v>3</v>
      </c>
      <c r="I22" s="11">
        <v>3</v>
      </c>
    </row>
    <row r="23" spans="1:11" ht="14.5" x14ac:dyDescent="0.35">
      <c r="A23" s="3">
        <v>17</v>
      </c>
      <c r="B23" s="3" t="s">
        <v>63</v>
      </c>
      <c r="C23" s="3">
        <v>9</v>
      </c>
      <c r="D23" s="3" t="s">
        <v>64</v>
      </c>
      <c r="E23" s="3" t="s">
        <v>11</v>
      </c>
      <c r="F23" s="3" t="s">
        <v>12</v>
      </c>
      <c r="G23" s="3" t="s">
        <v>12</v>
      </c>
      <c r="H23" s="12">
        <v>9</v>
      </c>
      <c r="I23" s="11">
        <v>3</v>
      </c>
    </row>
    <row r="24" spans="1:11" ht="14.5" x14ac:dyDescent="0.35">
      <c r="A24" s="18"/>
      <c r="B24" s="18"/>
      <c r="C24" s="18"/>
      <c r="D24" s="18"/>
      <c r="E24" s="18"/>
      <c r="F24" s="18"/>
      <c r="G24" s="18"/>
      <c r="H24" s="19"/>
      <c r="I24" s="20"/>
    </row>
    <row r="25" spans="1:11" ht="14.5" x14ac:dyDescent="0.35">
      <c r="A25" s="18"/>
      <c r="B25" s="18"/>
      <c r="C25" s="18"/>
      <c r="D25" s="18"/>
      <c r="E25" s="18"/>
      <c r="F25" s="18"/>
      <c r="G25" s="18"/>
      <c r="H25" s="19"/>
      <c r="I25" s="20"/>
    </row>
    <row r="26" spans="1:11" ht="14.5" x14ac:dyDescent="0.35"/>
    <row r="27" spans="1:11" ht="14.5" x14ac:dyDescent="0.35">
      <c r="B27" s="1" t="s">
        <v>17</v>
      </c>
    </row>
    <row r="28" spans="1:11" ht="14.5" x14ac:dyDescent="0.35">
      <c r="A28" s="2" t="s">
        <v>0</v>
      </c>
      <c r="B28" s="8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67</v>
      </c>
      <c r="J28" t="s">
        <v>16</v>
      </c>
      <c r="K28">
        <f>H29+H30+H31+H32+H33+H34+H35+H36+H37+H38+H39</f>
        <v>64</v>
      </c>
    </row>
    <row r="29" spans="1:11" ht="14.5" x14ac:dyDescent="0.35">
      <c r="A29" s="3">
        <v>1</v>
      </c>
      <c r="B29" s="4" t="s">
        <v>9</v>
      </c>
      <c r="C29" s="3">
        <v>10</v>
      </c>
      <c r="D29" s="3" t="s">
        <v>10</v>
      </c>
      <c r="E29" s="3" t="s">
        <v>11</v>
      </c>
      <c r="F29" s="3" t="s">
        <v>12</v>
      </c>
      <c r="G29" s="3" t="s">
        <v>12</v>
      </c>
      <c r="H29" s="12">
        <v>1</v>
      </c>
      <c r="K29">
        <f>IF(G29="Ja",K28-H29,K28)</f>
        <v>63</v>
      </c>
    </row>
    <row r="30" spans="1:11" ht="14.5" x14ac:dyDescent="0.35">
      <c r="A30" s="3">
        <v>2</v>
      </c>
      <c r="B30" s="4" t="s">
        <v>13</v>
      </c>
      <c r="C30" s="3">
        <v>10</v>
      </c>
      <c r="D30" s="3" t="s">
        <v>14</v>
      </c>
      <c r="E30" s="3" t="s">
        <v>11</v>
      </c>
      <c r="F30" s="3" t="s">
        <v>12</v>
      </c>
      <c r="G30" s="3" t="s">
        <v>12</v>
      </c>
      <c r="H30" s="12">
        <v>8</v>
      </c>
      <c r="K30">
        <f t="shared" ref="K30:K39" si="0">IF(G30="Ja",K29-H30,K29)</f>
        <v>55</v>
      </c>
    </row>
    <row r="31" spans="1:11" ht="14.5" x14ac:dyDescent="0.35">
      <c r="A31" s="3">
        <v>2.1</v>
      </c>
      <c r="B31" s="4" t="s">
        <v>22</v>
      </c>
      <c r="C31" s="3">
        <v>10</v>
      </c>
      <c r="D31" s="3" t="s">
        <v>23</v>
      </c>
      <c r="E31" s="3" t="s">
        <v>11</v>
      </c>
      <c r="F31" s="3" t="s">
        <v>12</v>
      </c>
      <c r="G31" s="3" t="s">
        <v>12</v>
      </c>
      <c r="H31" s="12">
        <v>5</v>
      </c>
      <c r="K31">
        <f t="shared" si="0"/>
        <v>50</v>
      </c>
    </row>
    <row r="32" spans="1:11" ht="14.5" x14ac:dyDescent="0.35">
      <c r="A32" s="3">
        <v>2.2999999999999998</v>
      </c>
      <c r="B32" s="4" t="s">
        <v>28</v>
      </c>
      <c r="C32" s="3">
        <v>9</v>
      </c>
      <c r="D32" s="3" t="s">
        <v>29</v>
      </c>
      <c r="E32" s="3" t="s">
        <v>11</v>
      </c>
      <c r="F32" s="3" t="s">
        <v>12</v>
      </c>
      <c r="G32" s="3" t="s">
        <v>12</v>
      </c>
      <c r="H32" s="12">
        <v>7</v>
      </c>
      <c r="K32">
        <f t="shared" si="0"/>
        <v>43</v>
      </c>
    </row>
    <row r="33" spans="1:11" ht="14.5" x14ac:dyDescent="0.35">
      <c r="A33" s="3">
        <v>3</v>
      </c>
      <c r="B33" s="4" t="s">
        <v>31</v>
      </c>
      <c r="C33" s="3">
        <v>8</v>
      </c>
      <c r="D33" s="3" t="s">
        <v>32</v>
      </c>
      <c r="E33" s="3" t="s">
        <v>11</v>
      </c>
      <c r="F33" s="3" t="s">
        <v>12</v>
      </c>
      <c r="G33" s="3" t="s">
        <v>12</v>
      </c>
      <c r="H33" s="12">
        <v>5</v>
      </c>
      <c r="K33">
        <f t="shared" si="0"/>
        <v>38</v>
      </c>
    </row>
    <row r="34" spans="1:11" ht="14.5" x14ac:dyDescent="0.35">
      <c r="A34" s="6">
        <v>3.2</v>
      </c>
      <c r="B34" s="4" t="s">
        <v>36</v>
      </c>
      <c r="C34" s="3">
        <v>10</v>
      </c>
      <c r="D34" s="3" t="s">
        <v>35</v>
      </c>
      <c r="E34" s="3" t="s">
        <v>11</v>
      </c>
      <c r="F34" s="3" t="s">
        <v>12</v>
      </c>
      <c r="G34" s="3" t="s">
        <v>12</v>
      </c>
      <c r="H34" s="12">
        <v>7</v>
      </c>
      <c r="K34">
        <f t="shared" si="0"/>
        <v>31</v>
      </c>
    </row>
    <row r="35" spans="1:11" ht="14.5" x14ac:dyDescent="0.35">
      <c r="A35" s="3">
        <v>4</v>
      </c>
      <c r="B35" t="s">
        <v>37</v>
      </c>
      <c r="C35" s="3">
        <v>10</v>
      </c>
      <c r="D35" s="3" t="s">
        <v>38</v>
      </c>
      <c r="E35" s="3" t="s">
        <v>11</v>
      </c>
      <c r="F35" s="3" t="s">
        <v>12</v>
      </c>
      <c r="G35" s="3" t="s">
        <v>12</v>
      </c>
      <c r="H35" s="12">
        <v>8</v>
      </c>
      <c r="K35">
        <f t="shared" si="0"/>
        <v>23</v>
      </c>
    </row>
    <row r="36" spans="1:11" ht="14.5" x14ac:dyDescent="0.35">
      <c r="A36" s="3">
        <v>5</v>
      </c>
      <c r="B36" s="9" t="s">
        <v>39</v>
      </c>
      <c r="C36" s="3">
        <v>10</v>
      </c>
      <c r="D36" s="3" t="s">
        <v>40</v>
      </c>
      <c r="E36" s="3" t="s">
        <v>11</v>
      </c>
      <c r="F36" s="3" t="s">
        <v>12</v>
      </c>
      <c r="G36" s="3" t="s">
        <v>12</v>
      </c>
      <c r="H36" s="12">
        <v>6</v>
      </c>
      <c r="K36">
        <f t="shared" si="0"/>
        <v>17</v>
      </c>
    </row>
    <row r="37" spans="1:11" ht="14.5" x14ac:dyDescent="0.35">
      <c r="A37" s="3">
        <v>6</v>
      </c>
      <c r="B37" s="4" t="s">
        <v>41</v>
      </c>
      <c r="C37" s="3">
        <v>10</v>
      </c>
      <c r="D37" s="3" t="s">
        <v>42</v>
      </c>
      <c r="E37" s="3" t="s">
        <v>11</v>
      </c>
      <c r="F37" s="3" t="s">
        <v>12</v>
      </c>
      <c r="G37" s="3" t="s">
        <v>12</v>
      </c>
      <c r="H37" s="12">
        <v>7</v>
      </c>
      <c r="K37">
        <f t="shared" si="0"/>
        <v>10</v>
      </c>
    </row>
    <row r="38" spans="1:11" ht="14.5" x14ac:dyDescent="0.35">
      <c r="A38" s="4">
        <v>7</v>
      </c>
      <c r="B38" s="10" t="s">
        <v>43</v>
      </c>
      <c r="C38" s="3">
        <v>10</v>
      </c>
      <c r="D38" s="3" t="s">
        <v>44</v>
      </c>
      <c r="E38" s="3" t="s">
        <v>11</v>
      </c>
      <c r="F38" s="3" t="s">
        <v>12</v>
      </c>
      <c r="G38" s="3" t="s">
        <v>12</v>
      </c>
      <c r="H38" s="12">
        <v>6</v>
      </c>
      <c r="K38">
        <f t="shared" si="0"/>
        <v>4</v>
      </c>
    </row>
    <row r="39" spans="1:11" ht="14.5" x14ac:dyDescent="0.35">
      <c r="A39" s="3">
        <v>8</v>
      </c>
      <c r="B39" s="4" t="s">
        <v>45</v>
      </c>
      <c r="C39" s="3">
        <v>10</v>
      </c>
      <c r="D39" s="3" t="s">
        <v>46</v>
      </c>
      <c r="E39" s="3" t="s">
        <v>11</v>
      </c>
      <c r="F39" s="3" t="s">
        <v>12</v>
      </c>
      <c r="G39" s="3" t="s">
        <v>12</v>
      </c>
      <c r="H39" s="12">
        <v>4</v>
      </c>
      <c r="J39" s="1" t="s">
        <v>21</v>
      </c>
      <c r="K39">
        <f t="shared" si="0"/>
        <v>0</v>
      </c>
    </row>
    <row r="40" spans="1:11" ht="14.5" x14ac:dyDescent="0.35"/>
    <row r="41" spans="1:11" ht="14.5" x14ac:dyDescent="0.35">
      <c r="B41" s="1" t="s">
        <v>18</v>
      </c>
    </row>
    <row r="42" spans="1:11" ht="14.5" x14ac:dyDescent="0.35">
      <c r="A42" s="2" t="s">
        <v>0</v>
      </c>
      <c r="B42" s="8" t="s">
        <v>1</v>
      </c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J42" s="15" t="s">
        <v>16</v>
      </c>
      <c r="K42">
        <f>H43+H44+H45+H46+H47+H48</f>
        <v>32</v>
      </c>
    </row>
    <row r="43" spans="1:11" ht="14.5" x14ac:dyDescent="0.35">
      <c r="A43" s="3">
        <v>2.2000000000000002</v>
      </c>
      <c r="B43" s="4" t="s">
        <v>25</v>
      </c>
      <c r="C43" s="3">
        <v>9</v>
      </c>
      <c r="D43" s="3" t="s">
        <v>26</v>
      </c>
      <c r="E43" s="3" t="s">
        <v>11</v>
      </c>
      <c r="F43" s="3" t="s">
        <v>12</v>
      </c>
      <c r="G43" s="3" t="s">
        <v>12</v>
      </c>
      <c r="H43" s="12">
        <v>6</v>
      </c>
      <c r="K43">
        <f>IF(G43="Ja",K42-H43,K42)</f>
        <v>26</v>
      </c>
    </row>
    <row r="44" spans="1:11" ht="14.5" x14ac:dyDescent="0.35">
      <c r="A44" s="6">
        <v>3.1</v>
      </c>
      <c r="B44" s="4" t="s">
        <v>34</v>
      </c>
      <c r="C44" s="3">
        <v>10</v>
      </c>
      <c r="D44" s="3" t="s">
        <v>35</v>
      </c>
      <c r="E44" s="3" t="s">
        <v>11</v>
      </c>
      <c r="F44" s="3" t="s">
        <v>12</v>
      </c>
      <c r="G44" s="3" t="s">
        <v>12</v>
      </c>
      <c r="H44" s="12">
        <v>7</v>
      </c>
      <c r="K44">
        <f t="shared" ref="K44:K48" si="1">IF(G44="Ja",K43-H44,K43)</f>
        <v>19</v>
      </c>
    </row>
    <row r="45" spans="1:11" ht="14.5" x14ac:dyDescent="0.35">
      <c r="A45" s="3">
        <v>9</v>
      </c>
      <c r="B45" s="4" t="s">
        <v>47</v>
      </c>
      <c r="C45" s="3">
        <v>7</v>
      </c>
      <c r="D45" s="3" t="s">
        <v>48</v>
      </c>
      <c r="E45" s="3" t="s">
        <v>11</v>
      </c>
      <c r="F45" s="3" t="s">
        <v>12</v>
      </c>
      <c r="G45" s="3" t="s">
        <v>12</v>
      </c>
      <c r="H45" s="12">
        <v>7</v>
      </c>
      <c r="K45">
        <f t="shared" si="1"/>
        <v>12</v>
      </c>
    </row>
    <row r="46" spans="1:11" ht="14.5" x14ac:dyDescent="0.35">
      <c r="A46" s="3">
        <v>10</v>
      </c>
      <c r="B46" s="4" t="s">
        <v>49</v>
      </c>
      <c r="C46" s="3">
        <v>6</v>
      </c>
      <c r="D46" s="3" t="s">
        <v>50</v>
      </c>
      <c r="E46" s="3" t="s">
        <v>11</v>
      </c>
      <c r="F46" s="3" t="s">
        <v>12</v>
      </c>
      <c r="G46" s="3" t="s">
        <v>12</v>
      </c>
      <c r="H46" s="12">
        <v>5</v>
      </c>
      <c r="K46">
        <f>IF(G46="Ja",K45-H46,K45)</f>
        <v>7</v>
      </c>
    </row>
    <row r="47" spans="1:11" ht="14.5" x14ac:dyDescent="0.35">
      <c r="A47" s="3">
        <v>11</v>
      </c>
      <c r="B47" s="4" t="s">
        <v>51</v>
      </c>
      <c r="C47" s="3">
        <v>6</v>
      </c>
      <c r="D47" s="3" t="s">
        <v>52</v>
      </c>
      <c r="E47" s="3" t="s">
        <v>11</v>
      </c>
      <c r="F47" s="3" t="s">
        <v>12</v>
      </c>
      <c r="G47" s="3" t="s">
        <v>12</v>
      </c>
      <c r="H47" s="12">
        <v>3</v>
      </c>
      <c r="K47">
        <f t="shared" si="1"/>
        <v>4</v>
      </c>
    </row>
    <row r="48" spans="1:11" ht="14.5" x14ac:dyDescent="0.35">
      <c r="A48" s="3">
        <v>12</v>
      </c>
      <c r="B48" s="4" t="s">
        <v>53</v>
      </c>
      <c r="C48" s="3">
        <v>7</v>
      </c>
      <c r="D48" s="3" t="s">
        <v>54</v>
      </c>
      <c r="E48" s="3" t="s">
        <v>11</v>
      </c>
      <c r="F48" s="3" t="s">
        <v>12</v>
      </c>
      <c r="G48" s="3" t="s">
        <v>12</v>
      </c>
      <c r="H48" s="12">
        <v>4</v>
      </c>
      <c r="J48" s="1" t="s">
        <v>21</v>
      </c>
      <c r="K48">
        <f t="shared" si="1"/>
        <v>0</v>
      </c>
    </row>
    <row r="49" spans="1:11" ht="14.5" x14ac:dyDescent="0.35"/>
    <row r="50" spans="1:11" ht="14.5" x14ac:dyDescent="0.35">
      <c r="B50" s="1" t="s">
        <v>19</v>
      </c>
    </row>
    <row r="51" spans="1:11" ht="14.5" x14ac:dyDescent="0.35">
      <c r="A51" s="2" t="s">
        <v>0</v>
      </c>
      <c r="B51" s="8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  <c r="H51" s="2" t="s">
        <v>7</v>
      </c>
      <c r="J51" s="15" t="s">
        <v>16</v>
      </c>
      <c r="K51">
        <f>H52+H53+H54+H55+H56</f>
        <v>29</v>
      </c>
    </row>
    <row r="52" spans="1:11" ht="14.5" x14ac:dyDescent="0.35">
      <c r="A52" s="3">
        <v>13</v>
      </c>
      <c r="B52" s="4" t="s">
        <v>55</v>
      </c>
      <c r="C52" s="3">
        <v>7</v>
      </c>
      <c r="D52" s="3" t="s">
        <v>56</v>
      </c>
      <c r="E52" s="3" t="s">
        <v>11</v>
      </c>
      <c r="F52" s="3" t="s">
        <v>12</v>
      </c>
      <c r="G52" s="3" t="s">
        <v>12</v>
      </c>
      <c r="H52" s="12">
        <v>8</v>
      </c>
      <c r="K52">
        <f>IF(G52="Ja",K51-H52,K51)</f>
        <v>21</v>
      </c>
    </row>
    <row r="53" spans="1:11" ht="14.5" x14ac:dyDescent="0.35">
      <c r="A53" s="3">
        <v>14</v>
      </c>
      <c r="B53" s="4" t="s">
        <v>57</v>
      </c>
      <c r="C53" s="3">
        <v>6</v>
      </c>
      <c r="D53" s="3" t="s">
        <v>58</v>
      </c>
      <c r="E53" s="3" t="s">
        <v>11</v>
      </c>
      <c r="F53" s="3" t="s">
        <v>12</v>
      </c>
      <c r="G53" s="3" t="s">
        <v>12</v>
      </c>
      <c r="H53" s="12">
        <v>4</v>
      </c>
      <c r="K53">
        <f t="shared" ref="K53:K56" si="2">IF(G53="Ja",K52-H53,K52)</f>
        <v>17</v>
      </c>
    </row>
    <row r="54" spans="1:11" ht="14.5" x14ac:dyDescent="0.35">
      <c r="A54" s="3">
        <v>15</v>
      </c>
      <c r="B54" s="4" t="s">
        <v>59</v>
      </c>
      <c r="C54" s="3">
        <v>5</v>
      </c>
      <c r="D54" s="3" t="s">
        <v>60</v>
      </c>
      <c r="E54" s="3" t="s">
        <v>11</v>
      </c>
      <c r="F54" s="3" t="s">
        <v>12</v>
      </c>
      <c r="G54" s="3" t="s">
        <v>12</v>
      </c>
      <c r="H54" s="12">
        <v>5</v>
      </c>
      <c r="K54">
        <f>IF(G54="Ja",K53-H54,K53)</f>
        <v>12</v>
      </c>
    </row>
    <row r="55" spans="1:11" ht="14.5" x14ac:dyDescent="0.35">
      <c r="A55" s="3">
        <v>16</v>
      </c>
      <c r="B55" s="4" t="s">
        <v>61</v>
      </c>
      <c r="C55" s="3">
        <v>5</v>
      </c>
      <c r="D55" s="3" t="s">
        <v>62</v>
      </c>
      <c r="E55" s="3" t="s">
        <v>11</v>
      </c>
      <c r="F55" s="3" t="s">
        <v>12</v>
      </c>
      <c r="G55" s="3" t="s">
        <v>12</v>
      </c>
      <c r="H55" s="12">
        <v>3</v>
      </c>
      <c r="K55">
        <f t="shared" si="2"/>
        <v>9</v>
      </c>
    </row>
    <row r="56" spans="1:11" ht="14.5" x14ac:dyDescent="0.35">
      <c r="A56" s="3">
        <v>17</v>
      </c>
      <c r="B56" s="4" t="s">
        <v>63</v>
      </c>
      <c r="C56" s="3">
        <v>9</v>
      </c>
      <c r="D56" s="3" t="s">
        <v>64</v>
      </c>
      <c r="E56" s="3" t="s">
        <v>11</v>
      </c>
      <c r="F56" s="3" t="s">
        <v>12</v>
      </c>
      <c r="G56" s="3" t="s">
        <v>12</v>
      </c>
      <c r="H56" s="12">
        <v>9</v>
      </c>
      <c r="J56" s="1" t="s">
        <v>21</v>
      </c>
      <c r="K56">
        <f t="shared" si="2"/>
        <v>0</v>
      </c>
    </row>
    <row r="57" spans="1:11" ht="14.5" x14ac:dyDescent="0.35"/>
    <row r="58" spans="1:11" ht="14.5" x14ac:dyDescent="0.35">
      <c r="B58" s="14" t="s">
        <v>70</v>
      </c>
      <c r="C58" s="5"/>
    </row>
    <row r="59" spans="1:11" ht="14.5" x14ac:dyDescent="0.35">
      <c r="A59" s="17"/>
      <c r="B59" t="s">
        <v>68</v>
      </c>
      <c r="D59" t="s">
        <v>69</v>
      </c>
      <c r="E59" s="17"/>
      <c r="F59" s="17"/>
      <c r="G59" s="17"/>
      <c r="H59" s="17"/>
      <c r="J59" s="15"/>
    </row>
    <row r="60" spans="1:11" ht="14.5" x14ac:dyDescent="0.35">
      <c r="A60" s="18"/>
      <c r="B60" t="s">
        <v>65</v>
      </c>
      <c r="D60" t="s">
        <v>66</v>
      </c>
      <c r="E60" s="18"/>
      <c r="F60" s="18"/>
      <c r="G60" s="18"/>
      <c r="H60" s="18"/>
    </row>
    <row r="61" spans="1:11" ht="14.5" x14ac:dyDescent="0.35">
      <c r="A61" s="18"/>
      <c r="B61" t="s">
        <v>71</v>
      </c>
      <c r="D61" t="s">
        <v>72</v>
      </c>
      <c r="E61" s="18"/>
      <c r="F61" s="18"/>
      <c r="G61" s="18"/>
      <c r="H61" s="19"/>
    </row>
    <row r="62" spans="1:11" ht="14.5" x14ac:dyDescent="0.35">
      <c r="A62" s="18"/>
      <c r="B62" t="s">
        <v>73</v>
      </c>
      <c r="D62" t="s">
        <v>74</v>
      </c>
      <c r="E62" s="18"/>
      <c r="F62" s="18"/>
      <c r="G62" s="18"/>
      <c r="H62" s="19"/>
      <c r="J62" s="1"/>
    </row>
    <row r="63" spans="1:11" ht="14.5" x14ac:dyDescent="0.35">
      <c r="A63" s="18"/>
      <c r="B63" t="s">
        <v>75</v>
      </c>
      <c r="D63" t="s">
        <v>76</v>
      </c>
      <c r="E63" s="18"/>
      <c r="F63" s="18"/>
      <c r="G63" s="18"/>
      <c r="H63" s="18"/>
    </row>
    <row r="64" spans="1:11" ht="14.5" x14ac:dyDescent="0.35">
      <c r="B64" t="s">
        <v>77</v>
      </c>
      <c r="D64" t="s">
        <v>78</v>
      </c>
    </row>
    <row r="65" spans="2:7" ht="14.5" x14ac:dyDescent="0.35">
      <c r="B65" t="s">
        <v>79</v>
      </c>
      <c r="D65" t="s">
        <v>80</v>
      </c>
    </row>
    <row r="66" spans="2:7" ht="14.5" x14ac:dyDescent="0.35">
      <c r="B66" t="s">
        <v>81</v>
      </c>
      <c r="D66" t="s">
        <v>82</v>
      </c>
    </row>
    <row r="67" spans="2:7" ht="15" customHeight="1" x14ac:dyDescent="0.35">
      <c r="B67" t="s">
        <v>83</v>
      </c>
      <c r="D67" t="s">
        <v>84</v>
      </c>
    </row>
    <row r="68" spans="2:7" ht="15" customHeight="1" x14ac:dyDescent="0.35">
      <c r="B68" t="s">
        <v>85</v>
      </c>
    </row>
    <row r="76" spans="2:7" ht="15" customHeight="1" x14ac:dyDescent="0.35">
      <c r="G76" s="16"/>
    </row>
  </sheetData>
  <conditionalFormatting sqref="A59:E59 A61:E62 A2:E56">
    <cfRule type="expression" dxfId="6" priority="166">
      <formula>IF($E2="Ready",TRUE,FALSE)</formula>
    </cfRule>
    <cfRule type="expression" dxfId="5" priority="167">
      <formula>IF($E2="In Arbeit",TRUE,FALSE)</formula>
    </cfRule>
    <cfRule type="expression" dxfId="4" priority="168">
      <formula>IF($E2="Noch Offen",TRUE,FALSE)</formula>
    </cfRule>
  </conditionalFormatting>
  <conditionalFormatting sqref="F2:F25 F29:F39 F43:F48 F61:F62 F52:F56">
    <cfRule type="expression" dxfId="3" priority="175">
      <formula>IF($F2="Nein",TRUE,FALSE)</formula>
    </cfRule>
    <cfRule type="expression" dxfId="2" priority="176">
      <formula>IF($F2="Ja",TRUE,FALSE)</formula>
    </cfRule>
  </conditionalFormatting>
  <conditionalFormatting sqref="G2:G25 G29:G39 G43:G48 G61:G62 G52:G56">
    <cfRule type="expression" dxfId="1" priority="177">
      <formula>IF($G2="Ja",TRUE,FALSE)</formula>
    </cfRule>
    <cfRule type="expression" dxfId="0" priority="178">
      <formula>IF($G2="Nein",TRUE,FALSE)</formula>
    </cfRule>
  </conditionalFormatting>
  <dataValidations count="2">
    <dataValidation type="list" allowBlank="1" showInputMessage="1" showErrorMessage="1" sqref="E29:E39 E43:E48 E2:E25 E52:E56 E61:E62" xr:uid="{AF780529-8AAE-42AC-8A8B-3428D7E4A4F7}">
      <formula1>"Ready,In Arbeit,Noch Offen"</formula1>
    </dataValidation>
    <dataValidation type="list" allowBlank="1" showInputMessage="1" showErrorMessage="1" sqref="F29:G39 F43:G48 F2:G25 F52:G56 F61:G62" xr:uid="{873498A2-0080-4D53-A2B6-79A1C662AF24}">
      <formula1>"Ja,Nein,"</formula1>
    </dataValidation>
  </dataValidation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E2319BD411447408D6EA4D0F5A9429A" ma:contentTypeVersion="4" ma:contentTypeDescription="Ein neues Dokument erstellen." ma:contentTypeScope="" ma:versionID="ca56f809758b47c9c247f3908dc1ba84">
  <xsd:schema xmlns:xsd="http://www.w3.org/2001/XMLSchema" xmlns:xs="http://www.w3.org/2001/XMLSchema" xmlns:p="http://schemas.microsoft.com/office/2006/metadata/properties" xmlns:ns2="6709ff80-0017-458f-b90a-d97ab8677fba" targetNamespace="http://schemas.microsoft.com/office/2006/metadata/properties" ma:root="true" ma:fieldsID="b2bdeff86959ea14e702558a2b402b7a" ns2:_="">
    <xsd:import namespace="6709ff80-0017-458f-b90a-d97ab8677f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9ff80-0017-458f-b90a-d97ab8677f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AEFCDA-65E9-4B67-9BE6-9226AE514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9ff80-0017-458f-b90a-d97ab8677f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7C8AA4-D95E-4612-9227-5D2B9355CA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B9E090-8302-40F6-A40E-61CB8CC8575E}">
  <ds:schemaRefs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6709ff80-0017-458f-b90a-d97ab8677fb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 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Bichsel</dc:creator>
  <cp:keywords/>
  <dc:description/>
  <cp:lastModifiedBy>Jason Bichsel</cp:lastModifiedBy>
  <cp:revision/>
  <dcterms:created xsi:type="dcterms:W3CDTF">2024-09-18T07:49:10Z</dcterms:created>
  <dcterms:modified xsi:type="dcterms:W3CDTF">2024-10-01T12:36:09Z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0x0101004E2319BD411447408D6EA4D0F5A9429A</vt:lpwstr>
  </property>
</Properties>
</file>