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i\KAUST_postdoc\lithium\symb\dna_meth\descriptive_wgbs\overlap_rep_elements\"/>
    </mc:Choice>
  </mc:AlternateContent>
  <xr:revisionPtr revIDLastSave="0" documentId="13_ncr:1_{59D9F74E-EA13-433C-A4B4-CC7FF080B2B7}" xr6:coauthVersionLast="45" xr6:coauthVersionMax="45" xr10:uidLastSave="{00000000-0000-0000-0000-000000000000}"/>
  <bookViews>
    <workbookView xWindow="7395" yWindow="2160" windowWidth="21570" windowHeight="13575" xr2:uid="{00000000-000D-0000-FFFF-FFFF00000000}"/>
  </bookViews>
  <sheets>
    <sheet name="t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5" i="1" l="1"/>
  <c r="E25" i="1"/>
  <c r="D25" i="1"/>
  <c r="F24" i="1"/>
  <c r="E24" i="1"/>
  <c r="D24" i="1"/>
  <c r="G23" i="1"/>
  <c r="F23" i="1"/>
  <c r="E23" i="1"/>
  <c r="D23" i="1"/>
  <c r="C21" i="1"/>
  <c r="B21" i="1"/>
  <c r="C22" i="1"/>
  <c r="B22" i="1"/>
  <c r="E22" i="1"/>
  <c r="D22" i="1"/>
  <c r="F22" i="1"/>
  <c r="G25" i="1"/>
  <c r="G24" i="1"/>
  <c r="G22" i="1"/>
  <c r="C25" i="1"/>
  <c r="C24" i="1"/>
  <c r="C23" i="1"/>
  <c r="B25" i="1"/>
  <c r="B24" i="1"/>
  <c r="B23" i="1"/>
  <c r="D21" i="1" l="1"/>
  <c r="E21" i="1" l="1"/>
</calcChain>
</file>

<file path=xl/sharedStrings.xml><?xml version="1.0" encoding="utf-8"?>
<sst xmlns="http://schemas.openxmlformats.org/spreadsheetml/2006/main" count="53" uniqueCount="53">
  <si>
    <t>Raw output from script</t>
  </si>
  <si>
    <t>Plotting enrichment of methylated positions in repeat regions</t>
  </si>
  <si>
    <t>Category</t>
  </si>
  <si>
    <t>Total C</t>
  </si>
  <si>
    <t>Within repeat regions</t>
  </si>
  <si>
    <t>Outside repeat regions</t>
  </si>
  <si>
    <t>Methylated C</t>
  </si>
  <si>
    <t>Methylated CpG</t>
  </si>
  <si>
    <t>Methylated CHG</t>
  </si>
  <si>
    <t>Methylated CHH</t>
  </si>
  <si>
    <t>% outside</t>
  </si>
  <si>
    <t>% within</t>
  </si>
  <si>
    <t>Raw plot</t>
  </si>
  <si>
    <t>Odds ratio</t>
  </si>
  <si>
    <r>
      <t xml:space="preserve">Fisher </t>
    </r>
    <r>
      <rPr>
        <i/>
        <sz val="11"/>
        <color theme="1"/>
        <rFont val="Calibri"/>
        <family val="2"/>
        <scheme val="minor"/>
      </rPr>
      <t>p</t>
    </r>
  </si>
  <si>
    <t>repeat_family</t>
  </si>
  <si>
    <t>meth_CpG</t>
  </si>
  <si>
    <t>meth_CHG</t>
  </si>
  <si>
    <t>meth_CHH</t>
  </si>
  <si>
    <t>unmeth_CpG</t>
  </si>
  <si>
    <t>unmeth_CHG</t>
  </si>
  <si>
    <t>unmeth_CHH</t>
  </si>
  <si>
    <t>within_meth_C</t>
  </si>
  <si>
    <t>outside_meth_C</t>
  </si>
  <si>
    <t>odds_ratio_meth_C</t>
  </si>
  <si>
    <t>fisher_p_meth_C</t>
  </si>
  <si>
    <t>within_meth_CpG</t>
  </si>
  <si>
    <t>outside_meth_CpG</t>
  </si>
  <si>
    <t>odds_ratio_meth_CpG</t>
  </si>
  <si>
    <t>fisher_p_meth_CpG</t>
  </si>
  <si>
    <t>within_meth_CHG</t>
  </si>
  <si>
    <t>outside_meth_CHG</t>
  </si>
  <si>
    <t>odds_ratio_meth_CHG</t>
  </si>
  <si>
    <t>fisher_p_meth_CHG</t>
  </si>
  <si>
    <t>within_meth_CHH</t>
  </si>
  <si>
    <t>outside_meth_CHH</t>
  </si>
  <si>
    <t>odds_ratio_meth_CHH</t>
  </si>
  <si>
    <t>fisher_p_meth_CHH</t>
  </si>
  <si>
    <t>DNA</t>
  </si>
  <si>
    <t>LINE</t>
  </si>
  <si>
    <t>LTR</t>
  </si>
  <si>
    <t>Low_complexity</t>
  </si>
  <si>
    <t>RC</t>
  </si>
  <si>
    <t>SINE</t>
  </si>
  <si>
    <t>Satellite</t>
  </si>
  <si>
    <t>Simple_repeat</t>
  </si>
  <si>
    <t>3.16e-322</t>
  </si>
  <si>
    <t>Unknown</t>
  </si>
  <si>
    <t>rRNA</t>
  </si>
  <si>
    <t>snRNA</t>
  </si>
  <si>
    <t>sum_repeats</t>
  </si>
  <si>
    <t>not_repeats</t>
  </si>
  <si>
    <t>Prettified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</si>
</sst>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164" fontId="0" fillId="0" borderId="0" xfId="4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4A582"/>
      <color rgb="FF92C5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tmp!$D$20</c:f>
              <c:strCache>
                <c:ptCount val="1"/>
                <c:pt idx="0">
                  <c:v>% within</c:v>
                </c:pt>
              </c:strCache>
            </c:strRef>
          </c:tx>
          <c:spPr>
            <a:solidFill>
              <a:srgbClr val="F4A582"/>
            </a:solidFill>
            <a:ln>
              <a:noFill/>
            </a:ln>
            <a:effectLst/>
          </c:spPr>
          <c:invertIfNegative val="0"/>
          <c:cat>
            <c:strRef>
              <c:f>tmp!$A$21:$A$25</c:f>
              <c:strCache>
                <c:ptCount val="5"/>
                <c:pt idx="0">
                  <c:v>Total C</c:v>
                </c:pt>
                <c:pt idx="1">
                  <c:v>Methylated C</c:v>
                </c:pt>
                <c:pt idx="2">
                  <c:v>Methylated CpG</c:v>
                </c:pt>
                <c:pt idx="3">
                  <c:v>Methylated CHG</c:v>
                </c:pt>
                <c:pt idx="4">
                  <c:v>Methylated CHH</c:v>
                </c:pt>
              </c:strCache>
            </c:strRef>
          </c:cat>
          <c:val>
            <c:numRef>
              <c:f>tmp!$D$21:$D$25</c:f>
              <c:numCache>
                <c:formatCode>0.0%</c:formatCode>
                <c:ptCount val="5"/>
                <c:pt idx="0">
                  <c:v>0.2650825598413501</c:v>
                </c:pt>
                <c:pt idx="1">
                  <c:v>0.401422970147289</c:v>
                </c:pt>
                <c:pt idx="2">
                  <c:v>0.44322116863863897</c:v>
                </c:pt>
                <c:pt idx="3">
                  <c:v>0.438187986061431</c:v>
                </c:pt>
                <c:pt idx="4">
                  <c:v>0.35145525466956701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8-4CF1-9B0D-A8DA3091BAD2}"/>
            </c:ext>
          </c:extLst>
        </c:ser>
        <c:ser>
          <c:idx val="1"/>
          <c:order val="1"/>
          <c:tx>
            <c:strRef>
              <c:f>tmp!$E$20</c:f>
              <c:strCache>
                <c:ptCount val="1"/>
                <c:pt idx="0">
                  <c:v>% outside</c:v>
                </c:pt>
              </c:strCache>
            </c:strRef>
          </c:tx>
          <c:spPr>
            <a:solidFill>
              <a:srgbClr val="92C5DE"/>
            </a:solidFill>
            <a:ln>
              <a:noFill/>
            </a:ln>
            <a:effectLst/>
          </c:spPr>
          <c:invertIfNegative val="0"/>
          <c:cat>
            <c:strRef>
              <c:f>tmp!$A$21:$A$25</c:f>
              <c:strCache>
                <c:ptCount val="5"/>
                <c:pt idx="0">
                  <c:v>Total C</c:v>
                </c:pt>
                <c:pt idx="1">
                  <c:v>Methylated C</c:v>
                </c:pt>
                <c:pt idx="2">
                  <c:v>Methylated CpG</c:v>
                </c:pt>
                <c:pt idx="3">
                  <c:v>Methylated CHG</c:v>
                </c:pt>
                <c:pt idx="4">
                  <c:v>Methylated CHH</c:v>
                </c:pt>
              </c:strCache>
            </c:strRef>
          </c:cat>
          <c:val>
            <c:numRef>
              <c:f>tmp!$E$21:$E$25</c:f>
              <c:numCache>
                <c:formatCode>0.0%</c:formatCode>
                <c:ptCount val="5"/>
                <c:pt idx="0">
                  <c:v>0.7349174401586499</c:v>
                </c:pt>
                <c:pt idx="1">
                  <c:v>0.59857702985271</c:v>
                </c:pt>
                <c:pt idx="2">
                  <c:v>0.55677883136135997</c:v>
                </c:pt>
                <c:pt idx="3">
                  <c:v>0.56181201393856794</c:v>
                </c:pt>
                <c:pt idx="4">
                  <c:v>0.64854474533043205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88-4CF1-9B0D-A8DA3091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28966239"/>
        <c:axId val="1429010847"/>
      </c:barChart>
      <c:catAx>
        <c:axId val="142896623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429010847"/>
        <c:crosses val="autoZero"/>
        <c:auto val="1"/>
        <c:lblAlgn val="ctr"/>
        <c:lblOffset val="100"/>
        <c:noMultiLvlLbl val="0"/>
      </c:catAx>
      <c:valAx>
        <c:axId val="1429010847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Roboto" panose="02000000000000000000" pitchFamily="2" charset="0"/>
                <a:cs typeface="Arial" panose="020B0604020202020204" pitchFamily="34" charset="0"/>
              </a:defRPr>
            </a:pPr>
            <a:endParaRPr lang="en-US"/>
          </a:p>
        </c:txPr>
        <c:crossAx val="142896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Roboto" panose="02000000000000000000" pitchFamily="2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ea typeface="Roboto" panose="02000000000000000000" pitchFamily="2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28</xdr:row>
      <xdr:rowOff>0</xdr:rowOff>
    </xdr:from>
    <xdr:to>
      <xdr:col>5</xdr:col>
      <xdr:colOff>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5B18D-6F06-47B2-85CC-91FA7BA8F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tabSelected="1" workbookViewId="0"/>
  </sheetViews>
  <sheetFormatPr defaultRowHeight="15" x14ac:dyDescent="0.25"/>
  <cols>
    <col min="1" max="1" width="16.5703125" style="1" customWidth="1"/>
    <col min="2" max="2" width="20.5703125" style="1" bestFit="1" customWidth="1"/>
    <col min="3" max="3" width="21.7109375" style="1" bestFit="1" customWidth="1"/>
    <col min="4" max="4" width="10.42578125" style="1" bestFit="1" customWidth="1"/>
    <col min="5" max="5" width="12.5703125" style="1" bestFit="1" customWidth="1"/>
    <col min="6" max="7" width="12.7109375" style="1" bestFit="1" customWidth="1"/>
    <col min="8" max="8" width="14.7109375" style="6" bestFit="1" customWidth="1"/>
    <col min="9" max="9" width="15.7109375" style="6" bestFit="1" customWidth="1"/>
    <col min="10" max="10" width="18.5703125" style="6" bestFit="1" customWidth="1"/>
    <col min="11" max="11" width="16.28515625" style="1" bestFit="1" customWidth="1"/>
    <col min="12" max="12" width="17.28515625" style="6" bestFit="1" customWidth="1"/>
    <col min="13" max="13" width="18.28515625" style="6" bestFit="1" customWidth="1"/>
    <col min="14" max="14" width="21" style="6" bestFit="1" customWidth="1"/>
    <col min="15" max="15" width="18.85546875" style="1" bestFit="1" customWidth="1"/>
    <col min="16" max="16" width="17.42578125" style="6" bestFit="1" customWidth="1"/>
    <col min="17" max="17" width="18.42578125" style="6" bestFit="1" customWidth="1"/>
    <col min="18" max="18" width="21.140625" style="6" bestFit="1" customWidth="1"/>
    <col min="19" max="19" width="19" style="1" bestFit="1" customWidth="1"/>
    <col min="20" max="20" width="17.42578125" style="6" bestFit="1" customWidth="1"/>
    <col min="21" max="21" width="18.42578125" style="6" bestFit="1" customWidth="1"/>
    <col min="22" max="22" width="21.140625" style="6" bestFit="1" customWidth="1"/>
    <col min="23" max="23" width="19" style="1" bestFit="1" customWidth="1"/>
    <col min="24" max="16384" width="9.140625" style="1"/>
  </cols>
  <sheetData>
    <row r="1" spans="1:23" s="3" customFormat="1" ht="18.75" x14ac:dyDescent="0.3">
      <c r="A1" s="2" t="s">
        <v>1</v>
      </c>
      <c r="H1" s="9"/>
      <c r="I1" s="9"/>
      <c r="J1" s="9"/>
      <c r="L1" s="9"/>
      <c r="M1" s="9"/>
      <c r="N1" s="9"/>
      <c r="P1" s="9"/>
      <c r="Q1" s="9"/>
      <c r="R1" s="9"/>
      <c r="T1" s="9"/>
      <c r="U1" s="9"/>
      <c r="V1" s="9"/>
    </row>
    <row r="2" spans="1:23" s="3" customFormat="1" x14ac:dyDescent="0.25">
      <c r="H2" s="9"/>
      <c r="I2" s="9"/>
      <c r="J2" s="9"/>
      <c r="L2" s="9"/>
      <c r="M2" s="9"/>
      <c r="N2" s="9"/>
      <c r="P2" s="9"/>
      <c r="Q2" s="9"/>
      <c r="R2" s="9"/>
      <c r="T2" s="9"/>
      <c r="U2" s="9"/>
      <c r="V2" s="9"/>
    </row>
    <row r="3" spans="1:23" s="3" customFormat="1" x14ac:dyDescent="0.25">
      <c r="A3" s="4" t="s">
        <v>0</v>
      </c>
      <c r="H3" s="9"/>
      <c r="I3" s="9"/>
      <c r="J3" s="9"/>
      <c r="L3" s="9"/>
      <c r="M3" s="9"/>
      <c r="N3" s="9"/>
      <c r="P3" s="9"/>
      <c r="Q3" s="9"/>
      <c r="R3" s="9"/>
      <c r="T3" s="9"/>
      <c r="U3" s="9"/>
      <c r="V3" s="9"/>
    </row>
    <row r="4" spans="1:23" x14ac:dyDescent="0.25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6" t="s">
        <v>22</v>
      </c>
      <c r="I4" s="6" t="s">
        <v>23</v>
      </c>
      <c r="J4" s="6" t="s">
        <v>24</v>
      </c>
      <c r="K4" s="1" t="s">
        <v>25</v>
      </c>
      <c r="L4" s="6" t="s">
        <v>26</v>
      </c>
      <c r="M4" s="6" t="s">
        <v>27</v>
      </c>
      <c r="N4" s="6" t="s">
        <v>28</v>
      </c>
      <c r="O4" s="1" t="s">
        <v>29</v>
      </c>
      <c r="P4" s="6" t="s">
        <v>30</v>
      </c>
      <c r="Q4" s="6" t="s">
        <v>31</v>
      </c>
      <c r="R4" s="6" t="s">
        <v>32</v>
      </c>
      <c r="S4" s="1" t="s">
        <v>33</v>
      </c>
      <c r="T4" s="6" t="s">
        <v>34</v>
      </c>
      <c r="U4" s="6" t="s">
        <v>35</v>
      </c>
      <c r="V4" s="6" t="s">
        <v>36</v>
      </c>
      <c r="W4" s="1" t="s">
        <v>37</v>
      </c>
    </row>
    <row r="5" spans="1:23" x14ac:dyDescent="0.25">
      <c r="A5" s="1" t="s">
        <v>38</v>
      </c>
      <c r="B5" s="7">
        <v>3004</v>
      </c>
      <c r="C5" s="7">
        <v>1123</v>
      </c>
      <c r="D5" s="7">
        <v>4063</v>
      </c>
      <c r="E5" s="7">
        <v>721548</v>
      </c>
      <c r="F5" s="7">
        <v>612246</v>
      </c>
      <c r="G5" s="7">
        <v>3430139</v>
      </c>
      <c r="H5" s="6">
        <v>1.71082288700839E-2</v>
      </c>
      <c r="I5" s="6">
        <v>0.98289177112991599</v>
      </c>
      <c r="J5" s="6">
        <v>1.35740485388818</v>
      </c>
      <c r="K5" s="8">
        <v>2.4820468407996401E-150</v>
      </c>
      <c r="L5" s="6">
        <v>1.6805124332186502E-2</v>
      </c>
      <c r="M5" s="6">
        <v>0.98319487566781305</v>
      </c>
      <c r="N5" s="6">
        <v>1.5167311858265999</v>
      </c>
      <c r="O5" s="8">
        <v>1.2937470911832399E-99</v>
      </c>
      <c r="P5" s="6">
        <v>1.29577919830152E-2</v>
      </c>
      <c r="Q5" s="6">
        <v>0.98704220801698395</v>
      </c>
      <c r="R5" s="6">
        <v>1.5726723199860999</v>
      </c>
      <c r="S5" s="8">
        <v>8.4226177215246999E-45</v>
      </c>
      <c r="T5" s="6">
        <v>1.9048646013052201E-2</v>
      </c>
      <c r="U5" s="6">
        <v>0.98095135398694699</v>
      </c>
      <c r="V5" s="6">
        <v>1.3255105967686001</v>
      </c>
      <c r="W5" s="8">
        <v>6.0176115331707604E-65</v>
      </c>
    </row>
    <row r="6" spans="1:23" x14ac:dyDescent="0.25">
      <c r="A6" s="1" t="s">
        <v>39</v>
      </c>
      <c r="B6" s="7">
        <v>4383</v>
      </c>
      <c r="C6" s="7">
        <v>1957</v>
      </c>
      <c r="D6" s="7">
        <v>4542</v>
      </c>
      <c r="E6" s="7">
        <v>5490847</v>
      </c>
      <c r="F6" s="7">
        <v>7310882</v>
      </c>
      <c r="G6" s="7">
        <v>39067419</v>
      </c>
      <c r="H6" s="6">
        <v>2.2731592987088399E-2</v>
      </c>
      <c r="I6" s="6">
        <v>0.97726840701291096</v>
      </c>
      <c r="J6" s="6">
        <v>0.14547892521263101</v>
      </c>
      <c r="K6" s="1">
        <v>0</v>
      </c>
      <c r="L6" s="6">
        <v>2.4519593857514399E-2</v>
      </c>
      <c r="M6" s="6">
        <v>0.97548040614248499</v>
      </c>
      <c r="N6" s="6">
        <v>0.27127478877605299</v>
      </c>
      <c r="O6" s="1">
        <v>0</v>
      </c>
      <c r="P6" s="6">
        <v>2.2580942930330201E-2</v>
      </c>
      <c r="Q6" s="6">
        <v>0.97741905706966903</v>
      </c>
      <c r="R6" s="6">
        <v>0.21060380061602699</v>
      </c>
      <c r="S6" s="1">
        <v>0</v>
      </c>
      <c r="T6" s="6">
        <v>2.12943515115145E-2</v>
      </c>
      <c r="U6" s="6">
        <v>0.97870564848848496</v>
      </c>
      <c r="V6" s="6">
        <v>0.11055215532793999</v>
      </c>
      <c r="W6" s="1">
        <v>0</v>
      </c>
    </row>
    <row r="7" spans="1:23" x14ac:dyDescent="0.25">
      <c r="A7" s="1" t="s">
        <v>40</v>
      </c>
      <c r="B7" s="7">
        <v>5460</v>
      </c>
      <c r="C7" s="7">
        <v>3269</v>
      </c>
      <c r="D7" s="7">
        <v>9645</v>
      </c>
      <c r="E7" s="7">
        <v>693385</v>
      </c>
      <c r="F7" s="7">
        <v>722890</v>
      </c>
      <c r="G7" s="7">
        <v>2300735</v>
      </c>
      <c r="H7" s="6">
        <v>3.8381757907072399E-2</v>
      </c>
      <c r="I7" s="6">
        <v>0.96161824209292701</v>
      </c>
      <c r="J7" s="6">
        <v>4.0006102610648799</v>
      </c>
      <c r="K7" s="1">
        <v>0</v>
      </c>
      <c r="L7" s="6">
        <v>3.0544600151044699E-2</v>
      </c>
      <c r="M7" s="6">
        <v>0.96945539984895501</v>
      </c>
      <c r="N7" s="6">
        <v>2.9106827476023298</v>
      </c>
      <c r="O7" s="1">
        <v>0</v>
      </c>
      <c r="P7" s="6">
        <v>3.7719520919391597E-2</v>
      </c>
      <c r="Q7" s="6">
        <v>0.96228047908060799</v>
      </c>
      <c r="R7" s="6">
        <v>3.9710517516703998</v>
      </c>
      <c r="S7" s="1">
        <v>0</v>
      </c>
      <c r="T7" s="6">
        <v>4.5218850798889799E-2</v>
      </c>
      <c r="U7" s="6">
        <v>0.95478114920111001</v>
      </c>
      <c r="V7" s="6">
        <v>4.8430303912257404</v>
      </c>
      <c r="W7" s="1">
        <v>0</v>
      </c>
    </row>
    <row r="8" spans="1:23" x14ac:dyDescent="0.25">
      <c r="A8" s="1" t="s">
        <v>41</v>
      </c>
      <c r="B8" s="7">
        <v>1347</v>
      </c>
      <c r="C8" s="7">
        <v>264</v>
      </c>
      <c r="D8" s="7">
        <v>607</v>
      </c>
      <c r="E8" s="7">
        <v>124196</v>
      </c>
      <c r="F8" s="7">
        <v>146623</v>
      </c>
      <c r="G8" s="7">
        <v>1033676</v>
      </c>
      <c r="H8" s="6">
        <v>4.63321753771017E-3</v>
      </c>
      <c r="I8" s="6">
        <v>0.99536678246228905</v>
      </c>
      <c r="J8" s="6">
        <v>1.3380062301095601</v>
      </c>
      <c r="K8" s="8">
        <v>6.7617641565028096E-39</v>
      </c>
      <c r="L8" s="6">
        <v>7.5354535537467404E-3</v>
      </c>
      <c r="M8" s="6">
        <v>0.99246454644625304</v>
      </c>
      <c r="N8" s="6">
        <v>3.9508585040136102</v>
      </c>
      <c r="O8" s="1">
        <v>0</v>
      </c>
      <c r="P8" s="6">
        <v>3.0461772782867502E-3</v>
      </c>
      <c r="Q8" s="6">
        <v>0.99695382272171296</v>
      </c>
      <c r="R8" s="6">
        <v>1.5381380595357901</v>
      </c>
      <c r="S8" s="8">
        <v>7.0688051469862495E-11</v>
      </c>
      <c r="T8" s="6">
        <v>2.8458105168404401E-3</v>
      </c>
      <c r="U8" s="6">
        <v>0.99715418948315904</v>
      </c>
      <c r="V8" s="6">
        <v>0.65307035372544298</v>
      </c>
      <c r="W8" s="8">
        <v>2.3929119684646299E-29</v>
      </c>
    </row>
    <row r="9" spans="1:23" x14ac:dyDescent="0.25">
      <c r="A9" s="1" t="s">
        <v>42</v>
      </c>
      <c r="B9" s="7">
        <v>648</v>
      </c>
      <c r="C9" s="7">
        <v>380</v>
      </c>
      <c r="D9" s="7">
        <v>1527</v>
      </c>
      <c r="E9" s="7">
        <v>21051</v>
      </c>
      <c r="F9" s="7">
        <v>22735</v>
      </c>
      <c r="G9" s="7">
        <v>83528</v>
      </c>
      <c r="H9" s="6">
        <v>5.3371825107526904E-3</v>
      </c>
      <c r="I9" s="6">
        <v>0.99466281748924701</v>
      </c>
      <c r="J9" s="6">
        <v>15.853395285547601</v>
      </c>
      <c r="K9" s="1">
        <v>0</v>
      </c>
      <c r="L9" s="6">
        <v>3.62507342451959E-3</v>
      </c>
      <c r="M9" s="6">
        <v>0.99637492657547999</v>
      </c>
      <c r="N9" s="6">
        <v>11.187127131376201</v>
      </c>
      <c r="O9" s="1">
        <v>0</v>
      </c>
      <c r="P9" s="6">
        <v>4.3846491126854799E-3</v>
      </c>
      <c r="Q9" s="6">
        <v>0.99561535088731401</v>
      </c>
      <c r="R9" s="6">
        <v>14.3216786931249</v>
      </c>
      <c r="S9" s="8">
        <v>1.1943775088784599E-286</v>
      </c>
      <c r="T9" s="6">
        <v>7.1590653364338704E-3</v>
      </c>
      <c r="U9" s="6">
        <v>0.99284093466356604</v>
      </c>
      <c r="V9" s="6">
        <v>20.501532689478498</v>
      </c>
      <c r="W9" s="1">
        <v>0</v>
      </c>
    </row>
    <row r="10" spans="1:23" x14ac:dyDescent="0.25">
      <c r="A10" s="1" t="s">
        <v>43</v>
      </c>
      <c r="B10" s="7">
        <v>3</v>
      </c>
      <c r="C10" s="7">
        <v>0</v>
      </c>
      <c r="D10" s="7">
        <v>0</v>
      </c>
      <c r="E10" s="7">
        <v>5713</v>
      </c>
      <c r="F10" s="7">
        <v>5218</v>
      </c>
      <c r="G10" s="7">
        <v>20040</v>
      </c>
      <c r="H10" s="6">
        <v>6.2667505018622598E-6</v>
      </c>
      <c r="I10" s="6">
        <v>0.99999373324949803</v>
      </c>
      <c r="J10" s="6">
        <v>7.6131326969804403E-2</v>
      </c>
      <c r="K10" s="8">
        <v>1.8924292973742299E-13</v>
      </c>
      <c r="L10" s="6">
        <v>1.6782747335738801E-5</v>
      </c>
      <c r="M10" s="6">
        <v>0.99998321725266404</v>
      </c>
      <c r="N10" s="6">
        <v>0.19019815760237699</v>
      </c>
      <c r="O10" s="1">
        <v>2.0845945066338501E-4</v>
      </c>
      <c r="P10" s="6">
        <v>0</v>
      </c>
      <c r="Q10" s="6">
        <v>1</v>
      </c>
      <c r="R10" s="6">
        <v>0</v>
      </c>
      <c r="S10" s="1">
        <v>3.86284875728612E-3</v>
      </c>
      <c r="T10" s="6">
        <v>0</v>
      </c>
      <c r="U10" s="6">
        <v>1</v>
      </c>
      <c r="V10" s="6">
        <v>0</v>
      </c>
      <c r="W10" s="8">
        <v>3.8657865738331099E-8</v>
      </c>
    </row>
    <row r="11" spans="1:23" x14ac:dyDescent="0.25">
      <c r="A11" s="1" t="s">
        <v>44</v>
      </c>
      <c r="B11" s="7">
        <v>1330</v>
      </c>
      <c r="C11" s="7">
        <v>912</v>
      </c>
      <c r="D11" s="7">
        <v>2221</v>
      </c>
      <c r="E11" s="7">
        <v>66454</v>
      </c>
      <c r="F11" s="7">
        <v>85484</v>
      </c>
      <c r="G11" s="7">
        <v>511271</v>
      </c>
      <c r="H11" s="6">
        <v>9.3228358299370997E-3</v>
      </c>
      <c r="I11" s="6">
        <v>0.99067716417006202</v>
      </c>
      <c r="J11" s="6">
        <v>5.3297713992087798</v>
      </c>
      <c r="K11" s="1">
        <v>0</v>
      </c>
      <c r="L11" s="6">
        <v>7.4403513188442197E-3</v>
      </c>
      <c r="M11" s="6">
        <v>0.99255964868115498</v>
      </c>
      <c r="N11" s="6">
        <v>7.2963935574462804</v>
      </c>
      <c r="O11" s="1">
        <v>0</v>
      </c>
      <c r="P11" s="6">
        <v>1.05231578704451E-2</v>
      </c>
      <c r="Q11" s="6">
        <v>0.989476842129554</v>
      </c>
      <c r="R11" s="6">
        <v>9.1903593370228407</v>
      </c>
      <c r="S11" s="1">
        <v>0</v>
      </c>
      <c r="T11" s="6">
        <v>1.04127597329532E-2</v>
      </c>
      <c r="U11" s="6">
        <v>0.98958724026704603</v>
      </c>
      <c r="V11" s="6">
        <v>4.8788722151912696</v>
      </c>
      <c r="W11" s="1">
        <v>0</v>
      </c>
    </row>
    <row r="12" spans="1:23" x14ac:dyDescent="0.25">
      <c r="A12" s="1" t="s">
        <v>45</v>
      </c>
      <c r="B12" s="7">
        <v>27578</v>
      </c>
      <c r="C12" s="7">
        <v>17823</v>
      </c>
      <c r="D12" s="7">
        <v>9633</v>
      </c>
      <c r="E12" s="7">
        <v>1603543</v>
      </c>
      <c r="F12" s="7">
        <v>2755371</v>
      </c>
      <c r="G12" s="7">
        <v>15335533</v>
      </c>
      <c r="H12" s="6">
        <v>0.11496144903982899</v>
      </c>
      <c r="I12" s="6">
        <v>0.88503855096017003</v>
      </c>
      <c r="J12" s="6">
        <v>2.35184125276733</v>
      </c>
      <c r="K12" s="1">
        <v>0</v>
      </c>
      <c r="L12" s="6">
        <v>0.154278202008335</v>
      </c>
      <c r="M12" s="6">
        <v>0.84572179799166403</v>
      </c>
      <c r="N12" s="6">
        <v>7.1836327645956501</v>
      </c>
      <c r="O12" s="1">
        <v>0</v>
      </c>
      <c r="P12" s="6">
        <v>0.20565158193524499</v>
      </c>
      <c r="Q12" s="6">
        <v>0.79434841806475398</v>
      </c>
      <c r="R12" s="6">
        <v>6.6900709863039296</v>
      </c>
      <c r="S12" s="1">
        <v>0</v>
      </c>
      <c r="T12" s="6">
        <v>4.5162590953416799E-2</v>
      </c>
      <c r="U12" s="6">
        <v>0.95483740904658299</v>
      </c>
      <c r="V12" s="6">
        <v>0.68543306104342205</v>
      </c>
      <c r="W12" s="8" t="s">
        <v>46</v>
      </c>
    </row>
    <row r="13" spans="1:23" x14ac:dyDescent="0.25">
      <c r="A13" s="1" t="s">
        <v>47</v>
      </c>
      <c r="B13" s="7">
        <v>35407</v>
      </c>
      <c r="C13" s="7">
        <v>12223</v>
      </c>
      <c r="D13" s="7">
        <v>42694</v>
      </c>
      <c r="E13" s="7">
        <v>2439314</v>
      </c>
      <c r="F13" s="7">
        <v>2764163</v>
      </c>
      <c r="G13" s="7">
        <v>12290333</v>
      </c>
      <c r="H13" s="6">
        <v>0.18867932411006899</v>
      </c>
      <c r="I13" s="6">
        <v>0.81132067588992995</v>
      </c>
      <c r="J13" s="6">
        <v>4.7695906039397098</v>
      </c>
      <c r="K13" s="1">
        <v>0</v>
      </c>
      <c r="L13" s="6">
        <v>0.19807557830550099</v>
      </c>
      <c r="M13" s="6">
        <v>0.80192442169449796</v>
      </c>
      <c r="N13" s="6">
        <v>6.30944268959077</v>
      </c>
      <c r="O13" s="1">
        <v>0</v>
      </c>
      <c r="P13" s="6">
        <v>0.14103570027461701</v>
      </c>
      <c r="Q13" s="6">
        <v>0.85896429972538202</v>
      </c>
      <c r="R13" s="6">
        <v>4.2288906484275799</v>
      </c>
      <c r="S13" s="1">
        <v>0</v>
      </c>
      <c r="T13" s="6">
        <v>0.200163153551871</v>
      </c>
      <c r="U13" s="6">
        <v>0.79983684644812802</v>
      </c>
      <c r="V13" s="6">
        <v>4.5871623927922096</v>
      </c>
      <c r="W13" s="1">
        <v>0</v>
      </c>
    </row>
    <row r="14" spans="1:23" x14ac:dyDescent="0.25">
      <c r="A14" s="1" t="s">
        <v>48</v>
      </c>
      <c r="B14" s="7">
        <v>7</v>
      </c>
      <c r="C14" s="7">
        <v>4</v>
      </c>
      <c r="D14" s="7">
        <v>8</v>
      </c>
      <c r="E14" s="7">
        <v>712</v>
      </c>
      <c r="F14" s="7">
        <v>704</v>
      </c>
      <c r="G14" s="7">
        <v>1901</v>
      </c>
      <c r="H14" s="6">
        <v>3.9689419845127698E-5</v>
      </c>
      <c r="I14" s="6">
        <v>0.999960310580154</v>
      </c>
      <c r="J14" s="6">
        <v>4.5024815037147397</v>
      </c>
      <c r="K14" s="8">
        <v>1.2024842336755799E-7</v>
      </c>
      <c r="L14" s="6">
        <v>3.91597437833906E-5</v>
      </c>
      <c r="M14" s="6">
        <v>0.99996084025621601</v>
      </c>
      <c r="N14" s="6">
        <v>3.5613166049724598</v>
      </c>
      <c r="O14" s="1">
        <v>4.2280250068578804E-3</v>
      </c>
      <c r="P14" s="6">
        <v>4.6154201186162902E-5</v>
      </c>
      <c r="Q14" s="6">
        <v>0.99995384579881297</v>
      </c>
      <c r="R14" s="6">
        <v>4.8487929725936203</v>
      </c>
      <c r="S14" s="1">
        <v>1.0170862376352299E-2</v>
      </c>
      <c r="T14" s="6">
        <v>3.7506563648638502E-5</v>
      </c>
      <c r="U14" s="6">
        <v>0.99996249343635102</v>
      </c>
      <c r="V14" s="6">
        <v>4.6874047465754503</v>
      </c>
      <c r="W14" s="1">
        <v>4.0284340125447599E-4</v>
      </c>
    </row>
    <row r="15" spans="1:23" x14ac:dyDescent="0.25">
      <c r="A15" s="1" t="s">
        <v>49</v>
      </c>
      <c r="B15" s="7">
        <v>61</v>
      </c>
      <c r="C15" s="7">
        <v>21</v>
      </c>
      <c r="D15" s="7">
        <v>24</v>
      </c>
      <c r="E15" s="7">
        <v>2674</v>
      </c>
      <c r="F15" s="7">
        <v>1701</v>
      </c>
      <c r="G15" s="7">
        <v>7535</v>
      </c>
      <c r="H15" s="6">
        <v>2.2142518439913301E-4</v>
      </c>
      <c r="I15" s="6">
        <v>0.99977857481559995</v>
      </c>
      <c r="J15" s="6">
        <v>6.9969203609645598</v>
      </c>
      <c r="K15" s="8">
        <v>5.0753001135757699E-52</v>
      </c>
      <c r="L15" s="6">
        <v>3.4124919582669E-4</v>
      </c>
      <c r="M15" s="6">
        <v>0.99965875080417299</v>
      </c>
      <c r="N15" s="6">
        <v>8.2656884356462506</v>
      </c>
      <c r="O15" s="8">
        <v>2.1637582472952102E-34</v>
      </c>
      <c r="P15" s="6">
        <v>2.4230955622735499E-4</v>
      </c>
      <c r="Q15" s="6">
        <v>0.99975769044377205</v>
      </c>
      <c r="R15" s="6">
        <v>10.537573994638199</v>
      </c>
      <c r="S15" s="8">
        <v>6.39415824197852E-15</v>
      </c>
      <c r="T15" s="6">
        <v>1.12519690945915E-4</v>
      </c>
      <c r="U15" s="6">
        <v>0.99988748030905406</v>
      </c>
      <c r="V15" s="6">
        <v>3.5479284351981701</v>
      </c>
      <c r="W15" s="8">
        <v>2.18574402916422E-7</v>
      </c>
    </row>
    <row r="16" spans="1:23" x14ac:dyDescent="0.25">
      <c r="A16" s="1" t="s">
        <v>50</v>
      </c>
      <c r="B16" s="7">
        <v>79228</v>
      </c>
      <c r="C16" s="7">
        <v>37976</v>
      </c>
      <c r="D16" s="7">
        <v>74964</v>
      </c>
      <c r="E16" s="7">
        <v>11169437</v>
      </c>
      <c r="F16" s="7">
        <v>14428017</v>
      </c>
      <c r="G16" s="7">
        <v>74082110</v>
      </c>
      <c r="H16" s="6">
        <v>0.401422970147289</v>
      </c>
      <c r="I16" s="6">
        <v>0.59857702985271</v>
      </c>
      <c r="J16" s="6">
        <v>1.86091414959015</v>
      </c>
      <c r="K16" s="1">
        <v>0</v>
      </c>
      <c r="L16" s="6">
        <v>0.44322116863863897</v>
      </c>
      <c r="M16" s="6">
        <v>0.55677883136135997</v>
      </c>
      <c r="N16" s="6">
        <v>3.8186709488055399</v>
      </c>
      <c r="O16" s="1">
        <v>0</v>
      </c>
      <c r="P16" s="6">
        <v>0.438187986061431</v>
      </c>
      <c r="Q16" s="6">
        <v>0.56181201393856794</v>
      </c>
      <c r="R16" s="6">
        <v>3.2180374513299999</v>
      </c>
      <c r="S16" s="1">
        <v>0</v>
      </c>
      <c r="T16" s="6">
        <v>0.35145525466956701</v>
      </c>
      <c r="U16" s="6">
        <v>0.64854474533043205</v>
      </c>
      <c r="V16" s="6">
        <v>1.1959321283467399</v>
      </c>
      <c r="W16" s="1">
        <v>0</v>
      </c>
    </row>
    <row r="17" spans="1:7" x14ac:dyDescent="0.25">
      <c r="A17" s="1" t="s">
        <v>51</v>
      </c>
      <c r="B17" s="7">
        <v>99527</v>
      </c>
      <c r="C17" s="7">
        <v>48690</v>
      </c>
      <c r="D17" s="7">
        <v>138332</v>
      </c>
      <c r="E17" s="7">
        <v>53580374</v>
      </c>
      <c r="F17" s="7">
        <v>59528960</v>
      </c>
      <c r="G17" s="7">
        <v>163489468</v>
      </c>
    </row>
    <row r="18" spans="1:7" x14ac:dyDescent="0.25">
      <c r="B18" s="7"/>
      <c r="C18" s="7"/>
      <c r="D18" s="7"/>
      <c r="E18" s="7"/>
    </row>
    <row r="19" spans="1:7" x14ac:dyDescent="0.25">
      <c r="A19" s="4" t="s">
        <v>52</v>
      </c>
    </row>
    <row r="20" spans="1:7" x14ac:dyDescent="0.25">
      <c r="A20" s="1" t="s">
        <v>2</v>
      </c>
      <c r="B20" s="1" t="s">
        <v>4</v>
      </c>
      <c r="C20" s="1" t="s">
        <v>5</v>
      </c>
      <c r="D20" s="1" t="s">
        <v>11</v>
      </c>
      <c r="E20" s="1" t="s">
        <v>10</v>
      </c>
      <c r="F20" s="1" t="s">
        <v>13</v>
      </c>
      <c r="G20" s="1" t="s">
        <v>14</v>
      </c>
    </row>
    <row r="21" spans="1:7" x14ac:dyDescent="0.25">
      <c r="A21" s="1" t="s">
        <v>3</v>
      </c>
      <c r="B21" s="7">
        <f>SUM(B16:G16)</f>
        <v>99871732</v>
      </c>
      <c r="C21" s="7">
        <f>SUM(B17:G17)</f>
        <v>276885351</v>
      </c>
      <c r="D21" s="5">
        <f>B21/SUM($B21:$C21)</f>
        <v>0.2650825598413501</v>
      </c>
      <c r="E21" s="5">
        <f>C21/SUM($B21:$C21)</f>
        <v>0.7349174401586499</v>
      </c>
      <c r="F21" s="6"/>
    </row>
    <row r="22" spans="1:7" x14ac:dyDescent="0.25">
      <c r="A22" s="1" t="s">
        <v>6</v>
      </c>
      <c r="B22" s="7">
        <f>SUM(B16:D16)</f>
        <v>192168</v>
      </c>
      <c r="C22" s="7">
        <f>SUM(B17:D17)</f>
        <v>286549</v>
      </c>
      <c r="D22" s="5">
        <f>H16</f>
        <v>0.401422970147289</v>
      </c>
      <c r="E22" s="5">
        <f>I16</f>
        <v>0.59857702985271</v>
      </c>
      <c r="F22" s="6">
        <f>J16</f>
        <v>1.86091414959015</v>
      </c>
      <c r="G22" s="1">
        <f>K16</f>
        <v>0</v>
      </c>
    </row>
    <row r="23" spans="1:7" x14ac:dyDescent="0.25">
      <c r="A23" s="1" t="s">
        <v>7</v>
      </c>
      <c r="B23" s="7">
        <f>B16</f>
        <v>79228</v>
      </c>
      <c r="C23" s="7">
        <f>B17</f>
        <v>99527</v>
      </c>
      <c r="D23" s="5">
        <f>L16</f>
        <v>0.44322116863863897</v>
      </c>
      <c r="E23" s="5">
        <f>M16</f>
        <v>0.55677883136135997</v>
      </c>
      <c r="F23" s="6">
        <f>N16</f>
        <v>3.8186709488055399</v>
      </c>
      <c r="G23" s="1">
        <f>O16</f>
        <v>0</v>
      </c>
    </row>
    <row r="24" spans="1:7" x14ac:dyDescent="0.25">
      <c r="A24" s="1" t="s">
        <v>8</v>
      </c>
      <c r="B24" s="7">
        <f>C16</f>
        <v>37976</v>
      </c>
      <c r="C24" s="7">
        <f>C17</f>
        <v>48690</v>
      </c>
      <c r="D24" s="5">
        <f>P16</f>
        <v>0.438187986061431</v>
      </c>
      <c r="E24" s="5">
        <f>Q16</f>
        <v>0.56181201393856794</v>
      </c>
      <c r="F24" s="6">
        <f>R16</f>
        <v>3.2180374513299999</v>
      </c>
      <c r="G24" s="1">
        <f>S16</f>
        <v>0</v>
      </c>
    </row>
    <row r="25" spans="1:7" x14ac:dyDescent="0.25">
      <c r="A25" s="1" t="s">
        <v>9</v>
      </c>
      <c r="B25" s="7">
        <f>D16</f>
        <v>74964</v>
      </c>
      <c r="C25" s="7">
        <f>D17</f>
        <v>138332</v>
      </c>
      <c r="D25" s="5">
        <f>T16</f>
        <v>0.35145525466956701</v>
      </c>
      <c r="E25" s="5">
        <f>U16</f>
        <v>0.64854474533043205</v>
      </c>
      <c r="F25" s="6">
        <f>V16</f>
        <v>1.1959321283467399</v>
      </c>
      <c r="G25" s="1">
        <f>W16</f>
        <v>0</v>
      </c>
    </row>
    <row r="28" spans="1:7" x14ac:dyDescent="0.25">
      <c r="A28" s="4" t="s">
        <v>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liewy</dc:creator>
  <cp:lastModifiedBy>Yi Jin</cp:lastModifiedBy>
  <dcterms:created xsi:type="dcterms:W3CDTF">2018-05-13T09:19:26Z</dcterms:created>
  <dcterms:modified xsi:type="dcterms:W3CDTF">2019-11-27T10:00:17Z</dcterms:modified>
</cp:coreProperties>
</file>