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-management\Data\"/>
    </mc:Choice>
  </mc:AlternateContent>
  <xr:revisionPtr revIDLastSave="0" documentId="13_ncr:1_{96252FBA-62F0-4DBB-BB72-E18C0D41F348}" xr6:coauthVersionLast="47" xr6:coauthVersionMax="47" xr10:uidLastSave="{00000000-0000-0000-0000-000000000000}"/>
  <bookViews>
    <workbookView xWindow="-93" yWindow="-93" windowWidth="25786" windowHeight="13866" xr2:uid="{A8A59860-FF61-4BB9-B8D7-8F4864DA27C3}"/>
  </bookViews>
  <sheets>
    <sheet name="Транзакции_UBS_E (2)" sheetId="1" r:id="rId1"/>
  </sheets>
  <externalReferences>
    <externalReference r:id="rId2"/>
  </externalReferences>
  <definedNames>
    <definedName name="Cur_year">[1]Транзакции_IB!$A$5</definedName>
    <definedName name="Date">[1]Портфель!$C$2</definedName>
    <definedName name="Restricted">[1]Портфель!$G$12</definedName>
    <definedName name="Unrestricted">[1]Портфель!$G$11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3" i="1" l="1"/>
  <c r="D63" i="1"/>
  <c r="J62" i="1"/>
  <c r="D62" i="1"/>
  <c r="J61" i="1"/>
  <c r="D61" i="1"/>
  <c r="D60" i="1"/>
  <c r="U55" i="1"/>
  <c r="E47" i="1" s="1"/>
  <c r="J47" i="1" s="1"/>
  <c r="N55" i="1"/>
  <c r="R55" i="1" s="1"/>
  <c r="D55" i="1"/>
  <c r="E55" i="1" s="1"/>
  <c r="G51" i="1"/>
  <c r="J51" i="1" s="1"/>
  <c r="J60" i="1" s="1"/>
  <c r="G50" i="1"/>
  <c r="J50" i="1" s="1"/>
  <c r="N49" i="1"/>
  <c r="R49" i="1" s="1"/>
  <c r="G49" i="1"/>
  <c r="J49" i="1" s="1"/>
  <c r="G48" i="1"/>
  <c r="J48" i="1" s="1"/>
  <c r="V47" i="1"/>
  <c r="AB47" i="1" s="1"/>
  <c r="U47" i="1"/>
  <c r="Z47" i="1" s="1"/>
  <c r="N47" i="1"/>
  <c r="R47" i="1" s="1"/>
  <c r="F47" i="1"/>
  <c r="AB46" i="1"/>
  <c r="AD46" i="1" s="1"/>
  <c r="W46" i="1"/>
  <c r="U46" i="1"/>
  <c r="Z46" i="1" s="1"/>
  <c r="AB45" i="1"/>
  <c r="AD45" i="1" s="1"/>
  <c r="Z45" i="1"/>
  <c r="G45" i="1"/>
  <c r="J45" i="1" s="1"/>
  <c r="V44" i="1"/>
  <c r="AB44" i="1" s="1"/>
  <c r="U44" i="1"/>
  <c r="N44" i="1"/>
  <c r="R44" i="1" s="1"/>
  <c r="J44" i="1"/>
  <c r="F44" i="1"/>
  <c r="E44" i="1"/>
  <c r="W43" i="1"/>
  <c r="Z23" i="1" s="1"/>
  <c r="U43" i="1"/>
  <c r="AB43" i="1" s="1"/>
  <c r="AB42" i="1"/>
  <c r="AD42" i="1" s="1"/>
  <c r="Z42" i="1"/>
  <c r="G42" i="1"/>
  <c r="J42" i="1" s="1"/>
  <c r="V41" i="1"/>
  <c r="AB41" i="1" s="1"/>
  <c r="U41" i="1"/>
  <c r="Z41" i="1" s="1"/>
  <c r="N41" i="1"/>
  <c r="R41" i="1" s="1"/>
  <c r="F41" i="1"/>
  <c r="J4" i="1" s="1"/>
  <c r="F55" i="1" s="1"/>
  <c r="E41" i="1"/>
  <c r="AB40" i="1"/>
  <c r="AD40" i="1" s="1"/>
  <c r="W40" i="1"/>
  <c r="U40" i="1"/>
  <c r="Z40" i="1" s="1"/>
  <c r="R40" i="1"/>
  <c r="AB39" i="1"/>
  <c r="AD39" i="1" s="1"/>
  <c r="Z39" i="1"/>
  <c r="U39" i="1"/>
  <c r="N39" i="1"/>
  <c r="P21" i="1" s="1" a="1"/>
  <c r="J39" i="1"/>
  <c r="G39" i="1"/>
  <c r="W38" i="1"/>
  <c r="V38" i="1"/>
  <c r="Z4" i="1" s="1"/>
  <c r="U38" i="1"/>
  <c r="Z38" i="1" s="1"/>
  <c r="Z37" i="1"/>
  <c r="W37" i="1"/>
  <c r="V37" i="1"/>
  <c r="U37" i="1"/>
  <c r="X21" i="1" s="1" a="1"/>
  <c r="X21" i="1" s="1"/>
  <c r="J37" i="1"/>
  <c r="G37" i="1"/>
  <c r="AB36" i="1"/>
  <c r="AD36" i="1" s="1"/>
  <c r="U36" i="1"/>
  <c r="Z36" i="1" s="1"/>
  <c r="R36" i="1"/>
  <c r="J36" i="1"/>
  <c r="G36" i="1"/>
  <c r="G35" i="1"/>
  <c r="J35" i="1" s="1"/>
  <c r="J34" i="1"/>
  <c r="G34" i="1"/>
  <c r="E33" i="1"/>
  <c r="J33" i="1" s="1"/>
  <c r="J32" i="1"/>
  <c r="G32" i="1"/>
  <c r="J31" i="1"/>
  <c r="E30" i="1"/>
  <c r="Z24" i="1"/>
  <c r="R24" i="1"/>
  <c r="J24" i="1"/>
  <c r="B24" i="1" s="1"/>
  <c r="R23" i="1"/>
  <c r="P21" i="1"/>
  <c r="R21" i="1" s="1"/>
  <c r="R19" i="1"/>
  <c r="J19" i="1"/>
  <c r="R18" i="1" a="1"/>
  <c r="R18" i="1" s="1"/>
  <c r="J13" i="1"/>
  <c r="B13" i="1" s="1"/>
  <c r="J12" i="1"/>
  <c r="B12" i="1"/>
  <c r="H10" i="1" a="1"/>
  <c r="H10" i="1" s="1"/>
  <c r="J8" i="1"/>
  <c r="L6" i="1"/>
  <c r="D6" i="1"/>
  <c r="D59" i="1" s="1"/>
  <c r="A6" i="1"/>
  <c r="T6" i="1" s="1"/>
  <c r="J55" i="1" l="1"/>
  <c r="J64" i="1" s="1"/>
  <c r="E59" i="1"/>
  <c r="Y23" i="1"/>
  <c r="AD47" i="1"/>
  <c r="AC47" i="1"/>
  <c r="AE45" i="1"/>
  <c r="AF45" i="1"/>
  <c r="R20" i="1"/>
  <c r="Q21" i="1"/>
  <c r="AC44" i="1"/>
  <c r="AD44" i="1"/>
  <c r="Q24" i="1"/>
  <c r="H21" i="1" a="1"/>
  <c r="H21" i="1" s="1"/>
  <c r="Z5" i="1"/>
  <c r="AD41" i="1"/>
  <c r="AC41" i="1"/>
  <c r="AD43" i="1"/>
  <c r="AC43" i="1"/>
  <c r="AB38" i="1"/>
  <c r="F59" i="1"/>
  <c r="J30" i="1"/>
  <c r="AC36" i="1"/>
  <c r="AB37" i="1"/>
  <c r="AC40" i="1"/>
  <c r="J41" i="1"/>
  <c r="Z44" i="1"/>
  <c r="AC45" i="1"/>
  <c r="AC46" i="1"/>
  <c r="Z55" i="1"/>
  <c r="R4" i="1"/>
  <c r="R5" i="1" s="1"/>
  <c r="J18" i="1" a="1"/>
  <c r="J18" i="1" s="1"/>
  <c r="I24" i="1" s="1"/>
  <c r="Z18" i="1" a="1"/>
  <c r="Z18" i="1" s="1"/>
  <c r="Z19" i="1"/>
  <c r="J23" i="1"/>
  <c r="R39" i="1"/>
  <c r="R27" i="1" s="1"/>
  <c r="AC39" i="1"/>
  <c r="AC42" i="1"/>
  <c r="Z43" i="1"/>
  <c r="Z27" i="1" s="1"/>
  <c r="D64" i="1"/>
  <c r="J7" i="1" l="1"/>
  <c r="J59" i="1"/>
  <c r="J16" i="1" s="1"/>
  <c r="I23" i="1"/>
  <c r="B23" i="1"/>
  <c r="J27" i="1"/>
  <c r="J5" i="1"/>
  <c r="Q20" i="1"/>
  <c r="R25" i="1"/>
  <c r="R26" i="1" s="1"/>
  <c r="AC48" i="1"/>
  <c r="AD38" i="1"/>
  <c r="AC38" i="1"/>
  <c r="J21" i="1"/>
  <c r="J22" i="1"/>
  <c r="Y22" i="1"/>
  <c r="Y24" i="1"/>
  <c r="AD37" i="1"/>
  <c r="AD48" i="1" s="1"/>
  <c r="AC37" i="1"/>
  <c r="Q22" i="1"/>
  <c r="Q23" i="1"/>
  <c r="Z21" i="1"/>
  <c r="B22" i="1" l="1"/>
  <c r="I22" i="1"/>
  <c r="Y21" i="1"/>
  <c r="Z20" i="1"/>
  <c r="I21" i="1"/>
  <c r="B21" i="1"/>
  <c r="J20" i="1"/>
  <c r="I12" i="1"/>
  <c r="I13" i="1"/>
  <c r="J10" i="1"/>
  <c r="J11" i="1"/>
  <c r="I10" i="1" l="1"/>
  <c r="J9" i="1"/>
  <c r="B10" i="1"/>
  <c r="Z25" i="1"/>
  <c r="Z26" i="1" s="1"/>
  <c r="Y20" i="1"/>
  <c r="J25" i="1"/>
  <c r="B20" i="1"/>
  <c r="I20" i="1"/>
  <c r="I11" i="1"/>
  <c r="B11" i="1"/>
  <c r="J26" i="1" l="1"/>
  <c r="I25" i="1"/>
  <c r="J14" i="1"/>
  <c r="B9" i="1"/>
  <c r="I9" i="1"/>
  <c r="I14" i="1" l="1"/>
  <c r="J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YL</author>
  </authors>
  <commentList>
    <comment ref="G49" authorId="0" shapeId="0" xr:uid="{03338FC6-1934-4926-B9AA-E3382B37A939}">
      <text>
        <r>
          <rPr>
            <b/>
            <sz val="9"/>
            <color indexed="81"/>
            <rFont val="Tahoma"/>
            <family val="2"/>
            <charset val="204"/>
          </rPr>
          <t>YL:</t>
        </r>
        <r>
          <rPr>
            <sz val="9"/>
            <color indexed="81"/>
            <rFont val="Tahoma"/>
            <family val="2"/>
            <charset val="204"/>
          </rPr>
          <t xml:space="preserve">
50% of dividends from capital contribution and 50% from retained earnings. The latter is taxed at 35% (Swiss withholding tax)</t>
        </r>
      </text>
    </comment>
    <comment ref="G50" authorId="0" shapeId="0" xr:uid="{F79F7F8A-B320-4843-9DE4-7D075CC622B6}">
      <text>
        <r>
          <rPr>
            <b/>
            <sz val="9"/>
            <color indexed="81"/>
            <rFont val="Tahoma"/>
            <family val="2"/>
            <charset val="204"/>
          </rPr>
          <t>YL:</t>
        </r>
        <r>
          <rPr>
            <sz val="9"/>
            <color indexed="81"/>
            <rFont val="Tahoma"/>
            <family val="2"/>
            <charset val="204"/>
          </rPr>
          <t xml:space="preserve">
50% of dividends from capital contribution and 50% from retained earnings. The latter is taxed at 35% (Swiss withholding tax)</t>
        </r>
      </text>
    </comment>
    <comment ref="C55" authorId="0" shapeId="0" xr:uid="{792F3654-1E55-4787-90E9-BFA779632CA4}">
      <text>
        <r>
          <rPr>
            <b/>
            <sz val="9"/>
            <color indexed="81"/>
            <rFont val="Tahoma"/>
            <family val="2"/>
            <charset val="204"/>
          </rPr>
          <t>YL:</t>
        </r>
        <r>
          <rPr>
            <sz val="9"/>
            <color indexed="81"/>
            <rFont val="Tahoma"/>
            <family val="2"/>
            <charset val="204"/>
          </rPr>
          <t xml:space="preserve">
Keep "L" to reference the last line</t>
        </r>
      </text>
    </comment>
  </commentList>
</comments>
</file>

<file path=xl/sharedStrings.xml><?xml version="1.0" encoding="utf-8"?>
<sst xmlns="http://schemas.openxmlformats.org/spreadsheetml/2006/main" count="98" uniqueCount="30">
  <si>
    <t>x</t>
  </si>
  <si>
    <t>UBS</t>
  </si>
  <si>
    <t>DCCP</t>
  </si>
  <si>
    <t>EOP</t>
  </si>
  <si>
    <t>CH0244767585</t>
  </si>
  <si>
    <t>Количество</t>
  </si>
  <si>
    <t>Fee</t>
  </si>
  <si>
    <t>Размер инввестиции</t>
  </si>
  <si>
    <t>Цена входа</t>
  </si>
  <si>
    <t>Текущая цена</t>
  </si>
  <si>
    <t>Ann,</t>
  </si>
  <si>
    <t>Рост цены</t>
  </si>
  <si>
    <t>Exit price</t>
  </si>
  <si>
    <t>Realized</t>
  </si>
  <si>
    <t>Unrealized</t>
  </si>
  <si>
    <t>Дивиденды</t>
  </si>
  <si>
    <t xml:space="preserve">Дивиденды </t>
  </si>
  <si>
    <t>Комиссии</t>
  </si>
  <si>
    <t>Net result</t>
  </si>
  <si>
    <t>%</t>
  </si>
  <si>
    <t>IRR</t>
  </si>
  <si>
    <t>All  time</t>
  </si>
  <si>
    <t>Y</t>
  </si>
  <si>
    <t>Дата</t>
  </si>
  <si>
    <t>Цена</t>
  </si>
  <si>
    <t>Кол-во</t>
  </si>
  <si>
    <t>Div</t>
  </si>
  <si>
    <t>Комиссия</t>
  </si>
  <si>
    <r>
      <t>CF (</t>
    </r>
    <r>
      <rPr>
        <sz val="10"/>
        <color theme="0"/>
        <rFont val="Calibri"/>
        <family val="2"/>
        <charset val="204"/>
      </rPr>
      <t>£</t>
    </r>
    <r>
      <rPr>
        <sz val="8.5"/>
        <color theme="0"/>
        <rFont val="Century Gothic"/>
        <family val="2"/>
      </rPr>
      <t>)</t>
    </r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</si>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</sst>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#,##0.0_);\(#,##0.0\)"/>
    <numFmt numFmtId="166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0"/>
      <color theme="0"/>
      <name val="Calibri"/>
      <family val="2"/>
      <charset val="204"/>
    </font>
    <font>
      <sz val="8.5"/>
      <color theme="0"/>
      <name val="Century Gothic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37" fontId="0" fillId="0" borderId="0" xfId="0" applyNumberForma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Continuous"/>
    </xf>
    <xf numFmtId="37" fontId="1" fillId="0" borderId="0" xfId="0" applyNumberFormat="1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37" fontId="1" fillId="0" borderId="1" xfId="0" applyNumberFormat="1" applyFont="1" applyBorder="1" applyAlignment="1">
      <alignment horizontal="centerContinuous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centerContinuous"/>
    </xf>
    <xf numFmtId="37" fontId="1" fillId="0" borderId="0" xfId="0" applyNumberFormat="1" applyFont="1" applyAlignment="1">
      <alignment horizontal="right"/>
    </xf>
    <xf numFmtId="10" fontId="1" fillId="3" borderId="0" xfId="0" applyNumberFormat="1" applyFont="1" applyFill="1" applyAlignment="1">
      <alignment horizontal="centerContinuous"/>
    </xf>
    <xf numFmtId="164" fontId="1" fillId="4" borderId="0" xfId="0" applyNumberFormat="1" applyFont="1" applyFill="1" applyAlignment="1">
      <alignment horizontal="centerContinuous" vertical="distributed"/>
    </xf>
    <xf numFmtId="0" fontId="1" fillId="4" borderId="0" xfId="0" applyFont="1" applyFill="1" applyAlignment="1">
      <alignment horizontal="centerContinuous" vertical="distributed"/>
    </xf>
    <xf numFmtId="37" fontId="1" fillId="4" borderId="0" xfId="0" applyNumberFormat="1" applyFont="1" applyFill="1" applyAlignment="1">
      <alignment horizontal="centerContinuous" vertical="distributed"/>
    </xf>
    <xf numFmtId="3" fontId="1" fillId="4" borderId="0" xfId="0" applyNumberFormat="1" applyFont="1" applyFill="1" applyAlignment="1">
      <alignment horizontal="centerContinuous" vertical="distributed"/>
    </xf>
    <xf numFmtId="3" fontId="1" fillId="0" borderId="0" xfId="0" applyNumberFormat="1" applyFont="1" applyAlignment="1">
      <alignment horizontal="centerContinuous" vertical="distributed"/>
    </xf>
    <xf numFmtId="165" fontId="1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horizontal="centerContinuous"/>
    </xf>
    <xf numFmtId="37" fontId="1" fillId="0" borderId="2" xfId="0" applyNumberFormat="1" applyFont="1" applyBorder="1" applyAlignment="1">
      <alignment horizontal="centerContinuous"/>
    </xf>
    <xf numFmtId="0" fontId="1" fillId="3" borderId="2" xfId="0" applyFont="1" applyFill="1" applyBorder="1" applyAlignment="1">
      <alignment horizontal="centerContinuous"/>
    </xf>
    <xf numFmtId="37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Continuous"/>
    </xf>
    <xf numFmtId="37" fontId="2" fillId="0" borderId="3" xfId="0" applyNumberFormat="1" applyFont="1" applyBorder="1" applyAlignment="1">
      <alignment horizontal="centerContinuous"/>
    </xf>
    <xf numFmtId="9" fontId="3" fillId="3" borderId="0" xfId="0" applyNumberFormat="1" applyFont="1" applyFill="1" applyAlignment="1">
      <alignment horizontal="centerContinuous"/>
    </xf>
    <xf numFmtId="37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left" indent="1"/>
    </xf>
    <xf numFmtId="37" fontId="2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Continuous"/>
    </xf>
    <xf numFmtId="37" fontId="2" fillId="0" borderId="0" xfId="0" applyNumberFormat="1" applyFont="1" applyAlignment="1">
      <alignment horizontal="right"/>
    </xf>
    <xf numFmtId="0" fontId="4" fillId="0" borderId="0" xfId="0" applyFont="1"/>
    <xf numFmtId="9" fontId="3" fillId="3" borderId="2" xfId="0" applyNumberFormat="1" applyFont="1" applyFill="1" applyBorder="1" applyAlignment="1">
      <alignment horizontal="centerContinuous"/>
    </xf>
    <xf numFmtId="0" fontId="3" fillId="0" borderId="0" xfId="0" applyFont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centerContinuous"/>
    </xf>
    <xf numFmtId="37" fontId="3" fillId="0" borderId="3" xfId="0" applyNumberFormat="1" applyFont="1" applyBorder="1" applyAlignment="1">
      <alignment horizontal="centerContinuous"/>
    </xf>
    <xf numFmtId="166" fontId="3" fillId="0" borderId="3" xfId="0" applyNumberFormat="1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166" fontId="3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9" fontId="3" fillId="3" borderId="3" xfId="0" applyNumberFormat="1" applyFont="1" applyFill="1" applyBorder="1" applyAlignment="1">
      <alignment horizontal="centerContinuous"/>
    </xf>
    <xf numFmtId="9" fontId="4" fillId="3" borderId="0" xfId="0" applyNumberFormat="1" applyFont="1" applyFill="1" applyAlignment="1">
      <alignment horizontal="centerContinuous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Continuous" vertical="center" wrapText="1"/>
    </xf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65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4" fontId="0" fillId="0" borderId="4" xfId="0" applyNumberFormat="1" applyBorder="1"/>
    <xf numFmtId="165" fontId="0" fillId="0" borderId="4" xfId="0" applyNumberFormat="1" applyBorder="1" applyAlignment="1">
      <alignment horizontal="center"/>
    </xf>
    <xf numFmtId="37" fontId="0" fillId="0" borderId="4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3" xfId="0" applyNumberFormat="1" applyBorder="1"/>
    <xf numFmtId="165" fontId="0" fillId="0" borderId="3" xfId="0" applyNumberFormat="1" applyBorder="1" applyAlignment="1">
      <alignment horizontal="center"/>
    </xf>
    <xf numFmtId="37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4" fontId="0" fillId="0" borderId="2" xfId="0" applyNumberFormat="1" applyBorder="1"/>
    <xf numFmtId="165" fontId="0" fillId="0" borderId="2" xfId="0" applyNumberFormat="1" applyBorder="1" applyAlignment="1">
      <alignment horizontal="center"/>
    </xf>
    <xf numFmtId="37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2000bcdce8660306/Personal/Galaxy_2201%20v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ртфель"/>
      <sheetName val="Портфель_2022"/>
      <sheetName val="Портфель_2021"/>
      <sheetName val="Output"/>
      <sheetName val="Result"/>
      <sheetName val="Комиссии"/>
      <sheetName val="Check"/>
      <sheetName val="Data&gt;&gt;"/>
      <sheetName val="FX_data"/>
      <sheetName val="ETFs"/>
      <sheetName val="Mutual funds UK"/>
      <sheetName val="Russian equities"/>
      <sheetName val="Russian bonds"/>
      <sheetName val="IB&gt;&gt;"/>
      <sheetName val="Портфель_IB"/>
      <sheetName val="Портфель_2022_IB"/>
      <sheetName val="Портфель_2021_IB"/>
      <sheetName val="Портфель_2020_IB"/>
      <sheetName val="Result_IB"/>
      <sheetName val="Транзакции_IB"/>
      <sheetName val="Assignments"/>
      <sheetName val="CF_IB"/>
      <sheetName val="Option series"/>
      <sheetName val="Options stats"/>
      <sheetName val="Опционы_IB"/>
      <sheetName val="Long_options_IB"/>
      <sheetName val="FX_IB"/>
      <sheetName val="Option perf."/>
      <sheetName val="БКС&gt;&gt;"/>
      <sheetName val="Портфель_БКС"/>
      <sheetName val="Портфель_2022_БКС"/>
      <sheetName val="Портфель_2021_БКС"/>
      <sheetName val="Портфель_2020_БКС"/>
      <sheetName val="Портфель_2019_БКС"/>
      <sheetName val="Портфель_2018_БКС"/>
      <sheetName val="Result_БКС"/>
      <sheetName val="CF_БКС"/>
      <sheetName val="Equity_БКС"/>
      <sheetName val="Fixed income_БКС"/>
      <sheetName val="Транзакции_USD_БКС"/>
      <sheetName val="FX_БКС"/>
      <sheetName val="Тинькофф&gt;&gt;"/>
      <sheetName val="Портфель_T"/>
      <sheetName val="Портфель_2022_T"/>
      <sheetName val="Портфель_2021_T"/>
      <sheetName val="Портфель_2020_T"/>
      <sheetName val="Result_T"/>
      <sheetName val="CF_T"/>
      <sheetName val="Equity_T"/>
      <sheetName val="Fixed income_T"/>
      <sheetName val="Транзакции_USD_T"/>
      <sheetName val="FX_T"/>
      <sheetName val="Альфа&gt;&gt;"/>
      <sheetName val="Портфель_Альфа"/>
      <sheetName val="Портфель_2022_Альфа"/>
      <sheetName val="Портфель_2021_Альфа"/>
      <sheetName val="Result_Альфа"/>
      <sheetName val="CF_Альфа"/>
      <sheetName val="Equity_Альфа"/>
      <sheetName val="Fixed income_Альфа"/>
      <sheetName val="Транзакции_USD_Альфа"/>
      <sheetName val="FX_Альфа"/>
      <sheetName val="МТСБ&gt;&gt;"/>
      <sheetName val="Портфель_МТСБ"/>
      <sheetName val="Портфель_2022_МТСБ"/>
      <sheetName val="Портфель_2021_МТСБ"/>
      <sheetName val="Портфель_2020_МТСБ"/>
      <sheetName val="Result_МТСБ"/>
      <sheetName val="CF_МТСБ"/>
      <sheetName val="Транзакции_МТСБ"/>
      <sheetName val="CS&gt;&gt;"/>
      <sheetName val="Портфель_CS"/>
      <sheetName val="Портфель_2022_CS"/>
      <sheetName val="Портфель_2021_CS"/>
      <sheetName val="Портфель_2019_CS"/>
      <sheetName val="Портфель_2020_CS"/>
      <sheetName val="Result_CS"/>
      <sheetName val="CF_CS"/>
      <sheetName val="Транзакции_CS"/>
      <sheetName val=" Система Капитал&gt;&gt;"/>
      <sheetName val="Портфель_СК"/>
      <sheetName val="Портфель_2022_СК"/>
      <sheetName val="Портфель_2021_СК"/>
      <sheetName val="Портфель_2020_СК"/>
      <sheetName val="Портфель_2019_СК"/>
      <sheetName val="Result_СК"/>
      <sheetName val="CF_СК"/>
      <sheetName val="Транзакции_СК"/>
      <sheetName val="ВТБ&gt;&gt;"/>
      <sheetName val="Портфель_ВТБ"/>
      <sheetName val="Портфель_2022_ВТБ"/>
      <sheetName val="Портфель_2021_ВТБ"/>
      <sheetName val="Портфель_2020_ВТБ"/>
      <sheetName val="Result_ВТБ"/>
      <sheetName val="CF_ВТБ"/>
      <sheetName val="Equity_ВТБ"/>
      <sheetName val="Fixed income_ВТБ"/>
      <sheetName val="Транзакции_USD_ВТБ"/>
      <sheetName val="FX_ВТБ"/>
      <sheetName val="Сбер&gt;&gt;"/>
      <sheetName val="Портфель_Сбер"/>
      <sheetName val="Портфель_2022_Сбер"/>
      <sheetName val="Портфель_2021_Сбер"/>
      <sheetName val="Портфель_2020_Сбер"/>
      <sheetName val="Result_Сбер"/>
      <sheetName val="CF_Сбер"/>
      <sheetName val="Транзакции_Сбер"/>
      <sheetName val="Портфель_2020_О"/>
      <sheetName val="JISA&gt;&gt;"/>
      <sheetName val="Портфель_JISA"/>
      <sheetName val="Портфель_2022_JISA"/>
      <sheetName val="Портфель_2021_JISA"/>
      <sheetName val="Портфель_2014_JISA"/>
      <sheetName val="Портфель_2015_JISA"/>
      <sheetName val="Портфель_2016_JISA"/>
      <sheetName val="Портфель_2017_JISA"/>
      <sheetName val="Портфель_2018_JISA"/>
      <sheetName val="Портфель_2020_JISA"/>
      <sheetName val="Портфель_2019_JISA"/>
      <sheetName val="Result_JISA"/>
      <sheetName val="CF_JISA"/>
      <sheetName val="Транзакции_JISA"/>
      <sheetName val="SIPP&gt;&gt;"/>
      <sheetName val="Портфель_SIPP"/>
      <sheetName val="Портфель_2022_SIPP"/>
      <sheetName val="Портфель_2021_SIPP"/>
      <sheetName val="Портфель_2020_SIPP"/>
      <sheetName val="Result_SIPP"/>
      <sheetName val="CF_SIPP"/>
      <sheetName val="Транзакции_SIPP"/>
      <sheetName val="UBS_E&gt;&gt;"/>
      <sheetName val="Портфель_UBS_E"/>
      <sheetName val="Портфель_2010_UBS_E"/>
      <sheetName val="Портфель_2011_UBS_E"/>
      <sheetName val="Портфель_2012_UBS_E"/>
      <sheetName val="Портфель_2013_UBS_E"/>
      <sheetName val="Портфель_2014_UBS_E"/>
      <sheetName val="Портфель_2016_UBS_E"/>
      <sheetName val="Портфель_2015_UBS_E"/>
      <sheetName val="Портфель_2017_UBS_E"/>
      <sheetName val="Портфель_2018_UBS_E"/>
      <sheetName val="Портфель_2022_UBS_E"/>
      <sheetName val="Портфель_2021_UBS_E"/>
      <sheetName val="Портфель_2019_UBS_E"/>
      <sheetName val="Портфель_2020_UBS_E"/>
      <sheetName val="Result_UBS_E"/>
      <sheetName val="CF_UBS_E"/>
      <sheetName val="Транзакции_UBS_E (2)"/>
      <sheetName val="Транзакции_UBS_E"/>
      <sheetName val="UBS_P&gt;&gt;"/>
      <sheetName val="Портфель_UBS_P"/>
      <sheetName val="Портфель_2008_P_UBS"/>
      <sheetName val="Портфель_2009_UBS"/>
      <sheetName val="Портфель_2010_UBS"/>
      <sheetName val="Портфель_2011_UBS_P"/>
      <sheetName val="Портфель_2012_UBS"/>
      <sheetName val="Портфель_2013_UBS"/>
      <sheetName val="Портфель_2014_UBS"/>
      <sheetName val="Портфель_2015_UBS"/>
      <sheetName val="Портфель_2022_UBS_P"/>
      <sheetName val="Портфель_2021_UBS_P"/>
      <sheetName val="Портфель_2016_UBS"/>
      <sheetName val="Портфель_2017_UBS"/>
      <sheetName val="Портфель_2018_UBS"/>
      <sheetName val="Портфель_2019_UBS_P"/>
      <sheetName val="Портфель_2020_UBS_P"/>
      <sheetName val="Result_UBS_P"/>
      <sheetName val="CF_UBS_P"/>
      <sheetName val="Транзакции_UBS_P"/>
      <sheetName val="Transact SIPP&gt;&gt;"/>
      <sheetName val="Портфель_T_SIPP"/>
      <sheetName val="Портфель_2022_T_SIPP"/>
      <sheetName val="Портфель_2021_T_SIPP"/>
      <sheetName val="Портфель_2017_T_SIPP"/>
      <sheetName val="Портфель_2018_T_SIPP"/>
      <sheetName val="Портфель_2019_T_SIPP"/>
      <sheetName val="Портфель_2020_T_SIPP"/>
      <sheetName val="Result_T_SIPP"/>
      <sheetName val="CF_T_SIPP"/>
      <sheetName val="Транзакции_T_SIPP"/>
      <sheetName val="Transact ISA&gt;&gt;"/>
      <sheetName val="Портфель_T_ISA"/>
      <sheetName val="Портфель_2016_T_ISA"/>
      <sheetName val="Портфель_2015_T_ISA"/>
      <sheetName val="Портфель_2018_T_ISA"/>
      <sheetName val="Портфель_2017_T_ISA"/>
      <sheetName val="Портфель_2022_T_ISA"/>
      <sheetName val="Портфель_2021_T_ISA"/>
      <sheetName val="Портфель_2019_T_ISA"/>
      <sheetName val="Портфель_2020_T_ISA"/>
      <sheetName val="Result_T_ISA"/>
      <sheetName val="CF_T_ISA"/>
      <sheetName val="Транзакции_T_ISA"/>
      <sheetName val="Открытие&gt;&gt;"/>
      <sheetName val="Портфель_О"/>
      <sheetName val="Портфель_2021_О"/>
      <sheetName val="Result_О"/>
      <sheetName val="CF_О"/>
      <sheetName val="Транзакции_О"/>
      <sheetName val="Sterling&gt;&gt;"/>
      <sheetName val="Портфель_Sterling"/>
      <sheetName val="Портфель_2012_Sterling"/>
      <sheetName val="Портфель_2011_Sterling"/>
      <sheetName val="Портфель_2010_Sterling"/>
      <sheetName val="Result_Sterling"/>
      <sheetName val="CF_Sterling"/>
      <sheetName val="Транзакции_Sterling"/>
    </sheetNames>
    <sheetDataSet>
      <sheetData sheetId="0">
        <row r="2">
          <cell r="C2">
            <v>44561</v>
          </cell>
        </row>
        <row r="11">
          <cell r="G11" t="b">
            <v>1</v>
          </cell>
        </row>
        <row r="12">
          <cell r="G12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Dates</v>
          </cell>
          <cell r="B1" t="str">
            <v>RUBUSD</v>
          </cell>
          <cell r="C1" t="str">
            <v>GBPUSD</v>
          </cell>
          <cell r="D1" t="str">
            <v>GBPRUB</v>
          </cell>
          <cell r="E1" t="str">
            <v>USDPLN</v>
          </cell>
          <cell r="F1" t="str">
            <v>GBPCHF</v>
          </cell>
        </row>
        <row r="2">
          <cell r="A2">
            <v>39685</v>
          </cell>
          <cell r="B2">
            <v>24.468</v>
          </cell>
          <cell r="C2">
            <v>1.8492999999999999</v>
          </cell>
          <cell r="D2">
            <v>45.248672399999997</v>
          </cell>
        </row>
        <row r="3">
          <cell r="A3">
            <v>39716</v>
          </cell>
          <cell r="B3">
            <v>25.023</v>
          </cell>
          <cell r="C3">
            <v>1.8401000000000001</v>
          </cell>
          <cell r="D3">
            <v>46.0448223</v>
          </cell>
        </row>
        <row r="4">
          <cell r="A4">
            <v>39746</v>
          </cell>
          <cell r="B4">
            <v>27.193999999999999</v>
          </cell>
          <cell r="C4">
            <v>1.5923</v>
          </cell>
          <cell r="D4">
            <v>43.301006200000003</v>
          </cell>
        </row>
        <row r="5">
          <cell r="A5">
            <v>39777</v>
          </cell>
          <cell r="B5">
            <v>27.265000000000001</v>
          </cell>
          <cell r="C5">
            <v>1.542</v>
          </cell>
          <cell r="D5">
            <v>42.042630000000003</v>
          </cell>
        </row>
        <row r="6">
          <cell r="A6">
            <v>39807</v>
          </cell>
          <cell r="B6">
            <v>27.827000000000002</v>
          </cell>
          <cell r="C6">
            <v>1.4750000000000001</v>
          </cell>
          <cell r="D6">
            <v>41.044825000000003</v>
          </cell>
        </row>
        <row r="7">
          <cell r="A7">
            <v>39813</v>
          </cell>
          <cell r="B7">
            <v>30.524999999999999</v>
          </cell>
          <cell r="C7">
            <v>1.4646999999999999</v>
          </cell>
          <cell r="D7">
            <v>44.709967499999998</v>
          </cell>
        </row>
        <row r="8">
          <cell r="A8">
            <v>39838</v>
          </cell>
          <cell r="B8">
            <v>32.777000000000001</v>
          </cell>
          <cell r="C8">
            <v>1.3971</v>
          </cell>
          <cell r="D8">
            <v>45.792746700000002</v>
          </cell>
        </row>
        <row r="9">
          <cell r="A9">
            <v>39869</v>
          </cell>
          <cell r="B9">
            <v>35.686999999999998</v>
          </cell>
          <cell r="C9">
            <v>1.421</v>
          </cell>
          <cell r="D9">
            <v>50.711227000000001</v>
          </cell>
        </row>
        <row r="10">
          <cell r="A10">
            <v>39897</v>
          </cell>
          <cell r="B10">
            <v>33.526000000000003</v>
          </cell>
          <cell r="C10">
            <v>1.4553</v>
          </cell>
          <cell r="D10">
            <v>48.790387800000005</v>
          </cell>
        </row>
        <row r="11">
          <cell r="A11">
            <v>39903</v>
          </cell>
          <cell r="B11">
            <v>33.284500000000001</v>
          </cell>
          <cell r="C11">
            <v>1.4632000000000001</v>
          </cell>
          <cell r="D11">
            <v>48.699972549999998</v>
          </cell>
        </row>
        <row r="12">
          <cell r="A12">
            <v>39928</v>
          </cell>
          <cell r="B12">
            <v>33.042999999999999</v>
          </cell>
          <cell r="C12">
            <v>1.4711000000000001</v>
          </cell>
          <cell r="D12">
            <v>48.609557299999999</v>
          </cell>
        </row>
        <row r="13">
          <cell r="A13">
            <v>39958</v>
          </cell>
          <cell r="B13">
            <v>30.902999999999999</v>
          </cell>
          <cell r="C13">
            <v>1.5906</v>
          </cell>
          <cell r="D13">
            <v>49.154311799999995</v>
          </cell>
        </row>
        <row r="14">
          <cell r="A14">
            <v>39972</v>
          </cell>
          <cell r="B14">
            <v>31.41</v>
          </cell>
          <cell r="C14">
            <v>1.6036999999999999</v>
          </cell>
          <cell r="D14">
            <v>50.372216999999999</v>
          </cell>
        </row>
        <row r="15">
          <cell r="A15">
            <v>39989</v>
          </cell>
          <cell r="B15">
            <v>31.207000000000001</v>
          </cell>
          <cell r="C15">
            <v>1.6368</v>
          </cell>
          <cell r="D15">
            <v>51.079617599999999</v>
          </cell>
        </row>
        <row r="16">
          <cell r="A16">
            <v>39994</v>
          </cell>
          <cell r="B16">
            <v>31.091999999999999</v>
          </cell>
          <cell r="C16">
            <v>1.6404000000000001</v>
          </cell>
          <cell r="D16">
            <v>51.002902800000001</v>
          </cell>
        </row>
        <row r="17">
          <cell r="A17">
            <v>40019</v>
          </cell>
          <cell r="B17">
            <v>30.977</v>
          </cell>
          <cell r="C17">
            <v>1.6439999999999999</v>
          </cell>
          <cell r="D17">
            <v>50.926187999999996</v>
          </cell>
        </row>
        <row r="18">
          <cell r="A18">
            <v>40050</v>
          </cell>
          <cell r="B18">
            <v>32.404299999999999</v>
          </cell>
          <cell r="C18">
            <v>1.6312</v>
          </cell>
          <cell r="D18">
            <v>52.857894160000001</v>
          </cell>
        </row>
        <row r="19">
          <cell r="A19">
            <v>40081</v>
          </cell>
          <cell r="B19">
            <v>30.123000000000001</v>
          </cell>
          <cell r="C19">
            <v>1.5972</v>
          </cell>
          <cell r="D19">
            <v>48.112455599999997</v>
          </cell>
        </row>
        <row r="20">
          <cell r="A20">
            <v>40086</v>
          </cell>
          <cell r="B20">
            <v>29.522600000000001</v>
          </cell>
          <cell r="C20">
            <v>1.6120000000000001</v>
          </cell>
          <cell r="D20">
            <v>47.58154528</v>
          </cell>
        </row>
        <row r="21">
          <cell r="A21">
            <v>40111</v>
          </cell>
          <cell r="B21">
            <v>28.9222</v>
          </cell>
          <cell r="C21">
            <v>1.6268</v>
          </cell>
          <cell r="D21">
            <v>47.050634960000004</v>
          </cell>
        </row>
        <row r="22">
          <cell r="A22">
            <v>40142</v>
          </cell>
          <cell r="B22">
            <v>28.77</v>
          </cell>
          <cell r="C22">
            <v>1.6702999999999999</v>
          </cell>
          <cell r="D22">
            <v>48.054530999999997</v>
          </cell>
        </row>
        <row r="23">
          <cell r="A23">
            <v>40172</v>
          </cell>
          <cell r="B23">
            <v>29.555</v>
          </cell>
          <cell r="C23">
            <v>1.6013999999999999</v>
          </cell>
          <cell r="D23">
            <v>47.329377000000001</v>
          </cell>
        </row>
        <row r="24">
          <cell r="A24">
            <v>40178</v>
          </cell>
          <cell r="B24">
            <v>29.995200000000001</v>
          </cell>
          <cell r="C24">
            <v>1.6171</v>
          </cell>
          <cell r="D24">
            <v>48.505237919999999</v>
          </cell>
        </row>
        <row r="25">
          <cell r="A25">
            <v>40203</v>
          </cell>
          <cell r="B25">
            <v>30.104099999999999</v>
          </cell>
          <cell r="C25">
            <v>1.6245000000000001</v>
          </cell>
          <cell r="D25">
            <v>48.904110449999997</v>
          </cell>
        </row>
        <row r="26">
          <cell r="A26">
            <v>40218</v>
          </cell>
          <cell r="B26">
            <v>30.3277</v>
          </cell>
          <cell r="C26">
            <v>1.569</v>
          </cell>
          <cell r="D26">
            <v>47.584161299999998</v>
          </cell>
        </row>
        <row r="27">
          <cell r="A27">
            <v>40224</v>
          </cell>
          <cell r="B27">
            <v>30.2196</v>
          </cell>
          <cell r="C27">
            <v>1.5665</v>
          </cell>
          <cell r="D27">
            <v>47.339003400000003</v>
          </cell>
        </row>
        <row r="28">
          <cell r="A28">
            <v>40234</v>
          </cell>
          <cell r="B28">
            <v>30.003</v>
          </cell>
          <cell r="C28">
            <v>1.5239</v>
          </cell>
          <cell r="D28">
            <v>45.721571699999998</v>
          </cell>
        </row>
        <row r="29">
          <cell r="A29">
            <v>40240</v>
          </cell>
          <cell r="B29">
            <v>29.76</v>
          </cell>
          <cell r="C29">
            <v>1.5098</v>
          </cell>
          <cell r="D29">
            <v>44.931648000000003</v>
          </cell>
        </row>
        <row r="30">
          <cell r="A30">
            <v>40247</v>
          </cell>
          <cell r="B30">
            <v>29.5898</v>
          </cell>
          <cell r="C30">
            <v>1.4965999999999999</v>
          </cell>
          <cell r="D30">
            <v>44.284094679999995</v>
          </cell>
        </row>
        <row r="31">
          <cell r="A31">
            <v>40262</v>
          </cell>
          <cell r="B31">
            <v>29.523900000000001</v>
          </cell>
          <cell r="C31">
            <v>1.4844999999999999</v>
          </cell>
          <cell r="D31">
            <v>43.828229550000003</v>
          </cell>
        </row>
        <row r="32">
          <cell r="A32">
            <v>40268</v>
          </cell>
          <cell r="B32">
            <v>29.26595</v>
          </cell>
          <cell r="C32">
            <v>1.5107999999999999</v>
          </cell>
          <cell r="D32">
            <v>44.208213174999997</v>
          </cell>
        </row>
        <row r="33">
          <cell r="A33">
            <v>40280</v>
          </cell>
          <cell r="B33">
            <v>29.007999999999999</v>
          </cell>
          <cell r="C33">
            <v>1.5370999999999999</v>
          </cell>
          <cell r="D33">
            <v>44.588196799999999</v>
          </cell>
        </row>
        <row r="34">
          <cell r="A34">
            <v>40293</v>
          </cell>
          <cell r="B34">
            <v>29.038</v>
          </cell>
          <cell r="C34">
            <v>1.5465</v>
          </cell>
          <cell r="D34">
            <v>44.907266999999997</v>
          </cell>
        </row>
        <row r="35">
          <cell r="A35">
            <v>40308</v>
          </cell>
          <cell r="B35">
            <v>30.4344</v>
          </cell>
          <cell r="C35">
            <v>1.4857</v>
          </cell>
          <cell r="D35">
            <v>45.216388080000002</v>
          </cell>
        </row>
        <row r="36">
          <cell r="A36">
            <v>40323</v>
          </cell>
          <cell r="B36">
            <v>31.4315</v>
          </cell>
          <cell r="C36">
            <v>1.4408000000000001</v>
          </cell>
          <cell r="D36">
            <v>45.286505200000001</v>
          </cell>
        </row>
        <row r="37">
          <cell r="A37">
            <v>40333</v>
          </cell>
          <cell r="B37">
            <v>31.504999999999999</v>
          </cell>
          <cell r="C37">
            <v>1.4444999999999999</v>
          </cell>
          <cell r="D37">
            <v>45.508972499999999</v>
          </cell>
        </row>
        <row r="38">
          <cell r="A38">
            <v>40339</v>
          </cell>
          <cell r="B38">
            <v>31.555</v>
          </cell>
          <cell r="C38">
            <v>1.4705999999999999</v>
          </cell>
          <cell r="D38">
            <v>46.404782999999995</v>
          </cell>
        </row>
        <row r="39">
          <cell r="A39">
            <v>40350</v>
          </cell>
          <cell r="B39">
            <v>30.822800000000001</v>
          </cell>
          <cell r="C39">
            <v>1.4755</v>
          </cell>
          <cell r="D39">
            <v>45.4790414</v>
          </cell>
        </row>
        <row r="40">
          <cell r="A40">
            <v>40354</v>
          </cell>
          <cell r="B40">
            <v>30.9815</v>
          </cell>
          <cell r="C40">
            <v>1.5064</v>
          </cell>
          <cell r="D40">
            <v>46.670531599999997</v>
          </cell>
        </row>
        <row r="41">
          <cell r="A41">
            <v>40359</v>
          </cell>
          <cell r="B41">
            <v>30.923249999999999</v>
          </cell>
          <cell r="C41">
            <v>1.5051999999999999</v>
          </cell>
          <cell r="D41">
            <v>46.545745799999999</v>
          </cell>
        </row>
        <row r="42">
          <cell r="A42">
            <v>40368</v>
          </cell>
          <cell r="B42">
            <v>30.864999999999998</v>
          </cell>
          <cell r="C42">
            <v>1.504</v>
          </cell>
          <cell r="D42">
            <v>46.420960000000001</v>
          </cell>
        </row>
        <row r="43">
          <cell r="A43">
            <v>40384</v>
          </cell>
          <cell r="B43">
            <v>30.265000000000001</v>
          </cell>
          <cell r="C43">
            <v>1.5487</v>
          </cell>
          <cell r="D43">
            <v>46.871405500000002</v>
          </cell>
        </row>
        <row r="44">
          <cell r="A44">
            <v>40400</v>
          </cell>
          <cell r="B44">
            <v>30.013000000000002</v>
          </cell>
          <cell r="C44">
            <v>1.5854999999999999</v>
          </cell>
          <cell r="D44">
            <v>47.585611499999999</v>
          </cell>
        </row>
        <row r="45">
          <cell r="A45">
            <v>40415</v>
          </cell>
          <cell r="B45">
            <v>30.946999999999999</v>
          </cell>
          <cell r="C45">
            <v>1.5468999999999999</v>
          </cell>
          <cell r="D45">
            <v>47.8719143</v>
          </cell>
        </row>
        <row r="46">
          <cell r="A46">
            <v>40424</v>
          </cell>
          <cell r="B46">
            <v>30.602</v>
          </cell>
          <cell r="C46">
            <v>1.546</v>
          </cell>
          <cell r="D46">
            <v>47.310692000000003</v>
          </cell>
          <cell r="E46">
            <v>3.0482999999999998</v>
          </cell>
          <cell r="F46">
            <v>1.5723</v>
          </cell>
        </row>
        <row r="47">
          <cell r="A47">
            <v>40425</v>
          </cell>
          <cell r="B47">
            <v>30.602</v>
          </cell>
          <cell r="C47">
            <v>1.546</v>
          </cell>
          <cell r="D47">
            <v>47.310692000000003</v>
          </cell>
          <cell r="E47">
            <v>3.0482999999999998</v>
          </cell>
          <cell r="F47">
            <v>1.5723</v>
          </cell>
        </row>
        <row r="48">
          <cell r="A48">
            <v>40431</v>
          </cell>
          <cell r="B48">
            <v>30.861000000000001</v>
          </cell>
          <cell r="C48">
            <v>1.5353000000000001</v>
          </cell>
          <cell r="D48">
            <v>47.380893300000004</v>
          </cell>
        </row>
        <row r="49">
          <cell r="A49">
            <v>40446</v>
          </cell>
          <cell r="B49">
            <v>30.507999999999999</v>
          </cell>
          <cell r="C49">
            <v>1.5807</v>
          </cell>
          <cell r="D49">
            <v>48.223995599999995</v>
          </cell>
        </row>
        <row r="50">
          <cell r="A50">
            <v>40451</v>
          </cell>
          <cell r="B50">
            <v>30.166</v>
          </cell>
          <cell r="C50">
            <v>1.5880000000000001</v>
          </cell>
          <cell r="D50">
            <v>47.901111399999998</v>
          </cell>
        </row>
        <row r="51">
          <cell r="A51">
            <v>40459</v>
          </cell>
          <cell r="B51">
            <v>29.824000000000002</v>
          </cell>
          <cell r="C51">
            <v>1.5952999999999999</v>
          </cell>
          <cell r="D51">
            <v>47.578227200000001</v>
          </cell>
        </row>
        <row r="52">
          <cell r="A52">
            <v>40476</v>
          </cell>
          <cell r="B52">
            <v>30.268000000000001</v>
          </cell>
          <cell r="C52">
            <v>1.5707</v>
          </cell>
          <cell r="D52">
            <v>47.5419476</v>
          </cell>
        </row>
        <row r="53">
          <cell r="A53">
            <v>40492</v>
          </cell>
          <cell r="B53">
            <v>30.707000000000001</v>
          </cell>
          <cell r="C53">
            <v>1.6117999999999999</v>
          </cell>
          <cell r="D53">
            <v>49.493542599999998</v>
          </cell>
        </row>
        <row r="54">
          <cell r="A54">
            <v>40507</v>
          </cell>
          <cell r="B54">
            <v>31.135000000000002</v>
          </cell>
          <cell r="C54">
            <v>1.5755999999999999</v>
          </cell>
          <cell r="D54">
            <v>49.056305999999999</v>
          </cell>
        </row>
        <row r="55">
          <cell r="A55">
            <v>40522</v>
          </cell>
          <cell r="B55">
            <v>30.927499999999998</v>
          </cell>
          <cell r="C55">
            <v>1.5770999999999999</v>
          </cell>
          <cell r="D55">
            <v>48.775760249999998</v>
          </cell>
        </row>
        <row r="56">
          <cell r="A56">
            <v>40537</v>
          </cell>
          <cell r="B56">
            <v>30.350200000000001</v>
          </cell>
          <cell r="C56">
            <v>1.5438000000000001</v>
          </cell>
          <cell r="D56">
            <v>46.85463876</v>
          </cell>
        </row>
        <row r="57">
          <cell r="A57">
            <v>40543</v>
          </cell>
          <cell r="B57">
            <v>30.556999999999999</v>
          </cell>
          <cell r="C57">
            <v>1.5606</v>
          </cell>
          <cell r="D57">
            <v>47.687254199999998</v>
          </cell>
          <cell r="F57">
            <v>1.4575</v>
          </cell>
        </row>
        <row r="58">
          <cell r="A58">
            <v>40553</v>
          </cell>
          <cell r="B58">
            <v>30.4252</v>
          </cell>
          <cell r="C58">
            <v>1.5586</v>
          </cell>
          <cell r="D58">
            <v>47.420716720000001</v>
          </cell>
        </row>
        <row r="59">
          <cell r="A59">
            <v>40568</v>
          </cell>
          <cell r="B59">
            <v>29.701000000000001</v>
          </cell>
          <cell r="C59">
            <v>1.5813999999999999</v>
          </cell>
          <cell r="D59">
            <v>46.969161399999997</v>
          </cell>
        </row>
        <row r="60">
          <cell r="A60">
            <v>40584</v>
          </cell>
          <cell r="B60">
            <v>29.307400000000001</v>
          </cell>
          <cell r="C60">
            <v>1.6093</v>
          </cell>
          <cell r="D60">
            <v>47.164398820000002</v>
          </cell>
        </row>
        <row r="61">
          <cell r="A61">
            <v>40599</v>
          </cell>
          <cell r="B61">
            <v>28.925000000000001</v>
          </cell>
          <cell r="C61">
            <v>1.6113999999999999</v>
          </cell>
          <cell r="D61">
            <v>46.609744999999997</v>
          </cell>
        </row>
        <row r="62">
          <cell r="A62">
            <v>40611</v>
          </cell>
          <cell r="B62">
            <v>28.3552</v>
          </cell>
          <cell r="C62">
            <v>1.6196999999999999</v>
          </cell>
          <cell r="D62">
            <v>45.926917439999997</v>
          </cell>
        </row>
        <row r="63">
          <cell r="A63">
            <v>40626</v>
          </cell>
          <cell r="B63">
            <v>28.3154</v>
          </cell>
          <cell r="C63">
            <v>1.6117999999999999</v>
          </cell>
          <cell r="D63">
            <v>45.638761719999998</v>
          </cell>
        </row>
        <row r="64">
          <cell r="A64">
            <v>40627</v>
          </cell>
          <cell r="B64">
            <v>28.285399999999999</v>
          </cell>
          <cell r="C64">
            <v>1.6041000000000001</v>
          </cell>
          <cell r="D64">
            <v>45.372610139999999</v>
          </cell>
        </row>
        <row r="65">
          <cell r="A65">
            <v>40633</v>
          </cell>
          <cell r="B65">
            <v>28.154150000000001</v>
          </cell>
          <cell r="C65">
            <v>1.6211</v>
          </cell>
          <cell r="D65">
            <v>45.638461315000001</v>
          </cell>
        </row>
        <row r="66">
          <cell r="A66">
            <v>40641</v>
          </cell>
          <cell r="B66">
            <v>28.0229</v>
          </cell>
          <cell r="C66">
            <v>1.6380999999999999</v>
          </cell>
          <cell r="D66">
            <v>45.904312489999995</v>
          </cell>
        </row>
        <row r="67">
          <cell r="A67">
            <v>40658</v>
          </cell>
          <cell r="B67">
            <v>27.842500000000001</v>
          </cell>
          <cell r="C67">
            <v>1.65</v>
          </cell>
          <cell r="D67">
            <v>45.940125000000002</v>
          </cell>
        </row>
        <row r="68">
          <cell r="A68">
            <v>40673</v>
          </cell>
          <cell r="B68">
            <v>27.7425</v>
          </cell>
          <cell r="C68">
            <v>1.6367</v>
          </cell>
          <cell r="D68">
            <v>45.406149749999997</v>
          </cell>
        </row>
        <row r="69">
          <cell r="A69">
            <v>40674</v>
          </cell>
          <cell r="B69">
            <v>27.6937</v>
          </cell>
          <cell r="C69">
            <v>1.6364000000000001</v>
          </cell>
          <cell r="D69">
            <v>45.317970680000002</v>
          </cell>
        </row>
        <row r="70">
          <cell r="A70">
            <v>40679</v>
          </cell>
          <cell r="B70">
            <v>28.116499999999998</v>
          </cell>
          <cell r="C70">
            <v>1.6207</v>
          </cell>
          <cell r="D70">
            <v>45.56841155</v>
          </cell>
        </row>
        <row r="71">
          <cell r="A71">
            <v>40688</v>
          </cell>
          <cell r="B71">
            <v>28.352399999999999</v>
          </cell>
          <cell r="C71">
            <v>1.6275999999999999</v>
          </cell>
          <cell r="D71">
            <v>46.146366239999999</v>
          </cell>
        </row>
        <row r="72">
          <cell r="A72">
            <v>40704</v>
          </cell>
          <cell r="B72">
            <v>27.825099999999999</v>
          </cell>
          <cell r="C72">
            <v>1.6223000000000001</v>
          </cell>
          <cell r="D72">
            <v>45.140659730000003</v>
          </cell>
        </row>
        <row r="73">
          <cell r="A73">
            <v>40710</v>
          </cell>
          <cell r="B73">
            <v>28.172699999999999</v>
          </cell>
          <cell r="C73">
            <v>1.6156999999999999</v>
          </cell>
          <cell r="D73">
            <v>45.518631389999996</v>
          </cell>
        </row>
        <row r="74">
          <cell r="A74">
            <v>40719</v>
          </cell>
          <cell r="B74">
            <v>27.552</v>
          </cell>
          <cell r="C74">
            <v>1.5958000000000001</v>
          </cell>
          <cell r="D74">
            <v>43.967481599999999</v>
          </cell>
        </row>
        <row r="75">
          <cell r="A75">
            <v>40724</v>
          </cell>
          <cell r="B75">
            <v>27.759399999999999</v>
          </cell>
          <cell r="C75">
            <v>1.6007500000000001</v>
          </cell>
          <cell r="D75">
            <v>44.436886180000002</v>
          </cell>
        </row>
        <row r="76">
          <cell r="A76">
            <v>40732</v>
          </cell>
          <cell r="B76">
            <v>27.966799999999999</v>
          </cell>
          <cell r="C76">
            <v>1.6056999999999999</v>
          </cell>
          <cell r="D76">
            <v>44.906290759999997</v>
          </cell>
        </row>
        <row r="77">
          <cell r="A77">
            <v>40749</v>
          </cell>
          <cell r="B77">
            <v>27.6829</v>
          </cell>
          <cell r="C77">
            <v>1.6276999999999999</v>
          </cell>
          <cell r="D77">
            <v>45.059456329999996</v>
          </cell>
        </row>
        <row r="78">
          <cell r="A78">
            <v>40765</v>
          </cell>
          <cell r="B78">
            <v>29.6752</v>
          </cell>
          <cell r="C78">
            <v>1.6115999999999999</v>
          </cell>
          <cell r="D78">
            <v>47.824552319999995</v>
          </cell>
        </row>
        <row r="79">
          <cell r="A79">
            <v>40780</v>
          </cell>
          <cell r="B79">
            <v>28.886199999999999</v>
          </cell>
          <cell r="C79">
            <v>1.6278999999999999</v>
          </cell>
          <cell r="D79">
            <v>47.023844979999993</v>
          </cell>
        </row>
        <row r="80">
          <cell r="A80">
            <v>40795</v>
          </cell>
          <cell r="B80">
            <v>29.989000000000001</v>
          </cell>
          <cell r="C80">
            <v>1.5878000000000001</v>
          </cell>
          <cell r="D80">
            <v>47.616534200000004</v>
          </cell>
        </row>
        <row r="81">
          <cell r="A81">
            <v>40811</v>
          </cell>
          <cell r="B81">
            <v>31.942699999999999</v>
          </cell>
          <cell r="C81">
            <v>1.5491999999999999</v>
          </cell>
          <cell r="D81">
            <v>49.485630839999992</v>
          </cell>
        </row>
        <row r="82">
          <cell r="A82">
            <v>40816</v>
          </cell>
          <cell r="B82">
            <v>31.743949999999998</v>
          </cell>
          <cell r="C82">
            <v>1.55735</v>
          </cell>
          <cell r="D82">
            <v>49.434820719999991</v>
          </cell>
        </row>
        <row r="83">
          <cell r="A83">
            <v>40826</v>
          </cell>
          <cell r="B83">
            <v>31.545200000000001</v>
          </cell>
          <cell r="C83">
            <v>1.5654999999999999</v>
          </cell>
          <cell r="D83">
            <v>49.384010599999996</v>
          </cell>
        </row>
        <row r="84">
          <cell r="A84">
            <v>40841</v>
          </cell>
          <cell r="B84">
            <v>30.465199999999999</v>
          </cell>
          <cell r="C84">
            <v>1.5994999999999999</v>
          </cell>
          <cell r="D84">
            <v>48.729087399999997</v>
          </cell>
        </row>
        <row r="85">
          <cell r="A85">
            <v>40857</v>
          </cell>
          <cell r="B85">
            <v>30.526499999999999</v>
          </cell>
          <cell r="C85">
            <v>1.5934999999999999</v>
          </cell>
          <cell r="D85">
            <v>48.643977749999998</v>
          </cell>
        </row>
        <row r="86">
          <cell r="A86">
            <v>40872</v>
          </cell>
          <cell r="B86">
            <v>31.476199999999999</v>
          </cell>
          <cell r="C86">
            <v>1.5437000000000001</v>
          </cell>
          <cell r="D86">
            <v>48.589809940000002</v>
          </cell>
        </row>
        <row r="87">
          <cell r="A87">
            <v>40886</v>
          </cell>
          <cell r="B87">
            <v>31.420200000000001</v>
          </cell>
          <cell r="C87">
            <v>1.5667</v>
          </cell>
          <cell r="D87">
            <v>49.226027340000002</v>
          </cell>
        </row>
        <row r="88">
          <cell r="A88">
            <v>40902</v>
          </cell>
          <cell r="B88">
            <v>30.932700000000001</v>
          </cell>
          <cell r="C88">
            <v>1.5592999999999999</v>
          </cell>
          <cell r="D88">
            <v>48.233359109999995</v>
          </cell>
        </row>
        <row r="89">
          <cell r="A89">
            <v>40908</v>
          </cell>
          <cell r="B89">
            <v>31.988700000000001</v>
          </cell>
          <cell r="C89">
            <v>1.5521</v>
          </cell>
          <cell r="D89">
            <v>49.649661270000003</v>
          </cell>
          <cell r="F89">
            <v>1.4559</v>
          </cell>
        </row>
        <row r="90">
          <cell r="A90">
            <v>40918</v>
          </cell>
          <cell r="B90">
            <v>31.5502</v>
          </cell>
          <cell r="C90">
            <v>1.5479000000000001</v>
          </cell>
          <cell r="D90">
            <v>48.836554580000005</v>
          </cell>
        </row>
        <row r="91">
          <cell r="A91">
            <v>40933</v>
          </cell>
          <cell r="B91">
            <v>30.4452</v>
          </cell>
          <cell r="C91">
            <v>1.5657000000000001</v>
          </cell>
          <cell r="D91">
            <v>47.66804964</v>
          </cell>
        </row>
        <row r="92">
          <cell r="A92">
            <v>40964</v>
          </cell>
          <cell r="B92">
            <v>29.167999999999999</v>
          </cell>
          <cell r="C92">
            <v>1.5871999999999999</v>
          </cell>
          <cell r="D92">
            <v>46.295449599999998</v>
          </cell>
        </row>
        <row r="93">
          <cell r="A93">
            <v>40993</v>
          </cell>
          <cell r="B93">
            <v>29.274000000000001</v>
          </cell>
          <cell r="C93">
            <v>1.5873999999999999</v>
          </cell>
          <cell r="D93">
            <v>46.469547599999999</v>
          </cell>
        </row>
        <row r="94">
          <cell r="A94">
            <v>40999</v>
          </cell>
          <cell r="B94">
            <v>29.293599999999998</v>
          </cell>
          <cell r="C94">
            <v>1.6017999999999999</v>
          </cell>
          <cell r="D94">
            <v>46.922770720000003</v>
          </cell>
        </row>
        <row r="95">
          <cell r="A95">
            <v>41024</v>
          </cell>
          <cell r="B95">
            <v>29.313199999999998</v>
          </cell>
          <cell r="C95">
            <v>1.6162000000000001</v>
          </cell>
          <cell r="D95">
            <v>47.37599384</v>
          </cell>
        </row>
        <row r="96">
          <cell r="A96">
            <v>41039</v>
          </cell>
          <cell r="B96">
            <v>30.139199999999999</v>
          </cell>
          <cell r="C96">
            <v>1.6133</v>
          </cell>
          <cell r="D96">
            <v>48.62357136</v>
          </cell>
          <cell r="E96">
            <v>3.2709999999999999</v>
          </cell>
          <cell r="F96">
            <v>1.4991671293725706</v>
          </cell>
        </row>
        <row r="97">
          <cell r="A97">
            <v>41054</v>
          </cell>
          <cell r="B97">
            <v>31.995000000000001</v>
          </cell>
          <cell r="C97">
            <v>1.5664</v>
          </cell>
          <cell r="D97">
            <v>50.116968</v>
          </cell>
        </row>
        <row r="98">
          <cell r="A98">
            <v>41085</v>
          </cell>
          <cell r="B98">
            <v>33.178199999999997</v>
          </cell>
          <cell r="C98">
            <v>1.5567</v>
          </cell>
          <cell r="D98">
            <v>51.648503939999998</v>
          </cell>
        </row>
        <row r="99">
          <cell r="A99">
            <v>41090</v>
          </cell>
          <cell r="B99">
            <v>32.947599999999994</v>
          </cell>
          <cell r="C99">
            <v>1.5497000000000001</v>
          </cell>
          <cell r="D99">
            <v>51.060509920000001</v>
          </cell>
        </row>
        <row r="100">
          <cell r="A100">
            <v>41102</v>
          </cell>
          <cell r="B100">
            <v>32.716999999999999</v>
          </cell>
          <cell r="C100">
            <v>1.5427</v>
          </cell>
          <cell r="D100">
            <v>50.472515899999998</v>
          </cell>
        </row>
        <row r="101">
          <cell r="A101">
            <v>41110</v>
          </cell>
          <cell r="B101">
            <v>32.007800000000003</v>
          </cell>
          <cell r="C101">
            <v>1.5619000000000001</v>
          </cell>
          <cell r="D101">
            <v>49.992982820000009</v>
          </cell>
        </row>
        <row r="102">
          <cell r="A102">
            <v>41115</v>
          </cell>
          <cell r="B102">
            <v>32.662999999999997</v>
          </cell>
          <cell r="C102">
            <v>1.5489999999999999</v>
          </cell>
          <cell r="D102">
            <v>50.594986999999996</v>
          </cell>
        </row>
        <row r="103">
          <cell r="A103">
            <v>41122</v>
          </cell>
          <cell r="B103">
            <v>32.412199999999999</v>
          </cell>
          <cell r="C103">
            <v>1.5543</v>
          </cell>
          <cell r="D103">
            <v>50.378282460000001</v>
          </cell>
        </row>
        <row r="104">
          <cell r="A104">
            <v>41146</v>
          </cell>
          <cell r="B104">
            <v>31.797000000000001</v>
          </cell>
          <cell r="C104">
            <v>1.5804</v>
          </cell>
          <cell r="D104">
            <v>50.251978800000003</v>
          </cell>
        </row>
        <row r="105">
          <cell r="A105">
            <v>41177</v>
          </cell>
          <cell r="B105">
            <v>31.168800000000001</v>
          </cell>
          <cell r="C105">
            <v>1.619</v>
          </cell>
          <cell r="D105">
            <v>50.462287199999999</v>
          </cell>
        </row>
        <row r="106">
          <cell r="A106">
            <v>41182</v>
          </cell>
          <cell r="B106">
            <v>31.238500000000002</v>
          </cell>
          <cell r="C106">
            <v>1.6154500000000001</v>
          </cell>
          <cell r="D106">
            <v>50.46398739</v>
          </cell>
        </row>
        <row r="107">
          <cell r="A107">
            <v>41207</v>
          </cell>
          <cell r="B107">
            <v>31.308199999999999</v>
          </cell>
          <cell r="C107">
            <v>1.6119000000000001</v>
          </cell>
          <cell r="D107">
            <v>50.465687580000001</v>
          </cell>
        </row>
        <row r="108">
          <cell r="A108">
            <v>41238</v>
          </cell>
          <cell r="B108">
            <v>31.011500000000002</v>
          </cell>
          <cell r="C108">
            <v>1.6024</v>
          </cell>
          <cell r="D108">
            <v>49.692827600000001</v>
          </cell>
        </row>
        <row r="109">
          <cell r="A109">
            <v>41268</v>
          </cell>
          <cell r="B109">
            <v>30.702999999999999</v>
          </cell>
          <cell r="C109">
            <v>1.6135999999999999</v>
          </cell>
          <cell r="D109">
            <v>49.542360799999997</v>
          </cell>
        </row>
        <row r="110">
          <cell r="A110">
            <v>41274</v>
          </cell>
          <cell r="B110">
            <v>30.501999999999999</v>
          </cell>
          <cell r="C110">
            <v>1.6235999999999999</v>
          </cell>
          <cell r="D110">
            <v>49.523047199999993</v>
          </cell>
          <cell r="F110">
            <v>1.4849000000000001</v>
          </cell>
        </row>
        <row r="111">
          <cell r="A111">
            <v>41299</v>
          </cell>
          <cell r="B111">
            <v>30.018999999999998</v>
          </cell>
          <cell r="C111">
            <v>1.5802</v>
          </cell>
          <cell r="D111">
            <v>47.436023800000001</v>
          </cell>
        </row>
        <row r="112">
          <cell r="A112">
            <v>41330</v>
          </cell>
          <cell r="B112">
            <v>30.551200000000001</v>
          </cell>
          <cell r="C112">
            <v>1.516</v>
          </cell>
          <cell r="D112">
            <v>46.3156192</v>
          </cell>
        </row>
        <row r="113">
          <cell r="A113">
            <v>41334</v>
          </cell>
          <cell r="B113">
            <v>30.686</v>
          </cell>
          <cell r="C113">
            <v>1.5037</v>
          </cell>
          <cell r="D113">
            <v>46.142538200000004</v>
          </cell>
          <cell r="E113">
            <v>3.1716000000000002</v>
          </cell>
          <cell r="F113">
            <v>1.4278982765267803</v>
          </cell>
        </row>
        <row r="114">
          <cell r="A114">
            <v>41356</v>
          </cell>
          <cell r="B114">
            <v>30.841000000000001</v>
          </cell>
          <cell r="C114">
            <v>1.5227999999999999</v>
          </cell>
          <cell r="D114">
            <v>46.964674799999997</v>
          </cell>
        </row>
        <row r="115">
          <cell r="A115">
            <v>41358</v>
          </cell>
          <cell r="B115">
            <v>30.868500000000001</v>
          </cell>
          <cell r="C115">
            <v>1.5176000000000001</v>
          </cell>
          <cell r="D115">
            <v>46.8460356</v>
          </cell>
        </row>
        <row r="116">
          <cell r="A116">
            <v>41364</v>
          </cell>
          <cell r="B116">
            <v>30.999850000000002</v>
          </cell>
          <cell r="C116">
            <v>1.5305500000000001</v>
          </cell>
          <cell r="D116">
            <v>47.448521400000004</v>
          </cell>
        </row>
        <row r="117">
          <cell r="A117">
            <v>41389</v>
          </cell>
          <cell r="B117">
            <v>31.1312</v>
          </cell>
          <cell r="C117">
            <v>1.5435000000000001</v>
          </cell>
          <cell r="D117">
            <v>48.051007200000001</v>
          </cell>
        </row>
        <row r="118">
          <cell r="A118">
            <v>41404</v>
          </cell>
          <cell r="B118">
            <v>31.347999999999999</v>
          </cell>
          <cell r="C118">
            <v>1.5125</v>
          </cell>
          <cell r="D118">
            <v>47.413849999999996</v>
          </cell>
          <cell r="F118">
            <v>1.459434255517563</v>
          </cell>
        </row>
        <row r="119">
          <cell r="A119">
            <v>41419</v>
          </cell>
          <cell r="B119">
            <v>31.347999999999999</v>
          </cell>
          <cell r="C119">
            <v>1.5125</v>
          </cell>
          <cell r="D119">
            <v>47.413849999999996</v>
          </cell>
        </row>
        <row r="120">
          <cell r="A120">
            <v>41450</v>
          </cell>
          <cell r="B120">
            <v>32.713299999999997</v>
          </cell>
          <cell r="C120">
            <v>1.5412999999999999</v>
          </cell>
          <cell r="D120">
            <v>50.421009289999994</v>
          </cell>
        </row>
        <row r="121">
          <cell r="A121">
            <v>41455</v>
          </cell>
          <cell r="B121">
            <v>32.652450000000002</v>
          </cell>
          <cell r="C121">
            <v>1.5402499999999999</v>
          </cell>
          <cell r="D121">
            <v>50.293000004999996</v>
          </cell>
        </row>
        <row r="122">
          <cell r="A122">
            <v>41480</v>
          </cell>
          <cell r="B122">
            <v>32.5916</v>
          </cell>
          <cell r="C122">
            <v>1.5391999999999999</v>
          </cell>
          <cell r="D122">
            <v>50.164990719999999</v>
          </cell>
        </row>
        <row r="123">
          <cell r="A123">
            <v>41511</v>
          </cell>
          <cell r="B123">
            <v>33.01</v>
          </cell>
          <cell r="C123">
            <v>1.5571999999999999</v>
          </cell>
          <cell r="D123">
            <v>51.403171999999991</v>
          </cell>
        </row>
        <row r="124">
          <cell r="A124">
            <v>41542</v>
          </cell>
          <cell r="B124">
            <v>32.078299999999999</v>
          </cell>
          <cell r="C124">
            <v>1.6074999999999999</v>
          </cell>
          <cell r="D124">
            <v>51.565867249999997</v>
          </cell>
        </row>
        <row r="125">
          <cell r="A125">
            <v>41547</v>
          </cell>
          <cell r="B125">
            <v>31.915199999999999</v>
          </cell>
          <cell r="C125">
            <v>1.6118999999999999</v>
          </cell>
          <cell r="D125">
            <v>51.443393239999999</v>
          </cell>
        </row>
        <row r="126">
          <cell r="A126">
            <v>41572</v>
          </cell>
          <cell r="B126">
            <v>31.752099999999999</v>
          </cell>
          <cell r="C126">
            <v>1.6163000000000001</v>
          </cell>
          <cell r="D126">
            <v>51.320919230000001</v>
          </cell>
        </row>
        <row r="127">
          <cell r="A127">
            <v>41603</v>
          </cell>
          <cell r="B127">
            <v>32.8962</v>
          </cell>
          <cell r="C127">
            <v>1.6160000000000001</v>
          </cell>
          <cell r="D127">
            <v>53.160259200000006</v>
          </cell>
        </row>
        <row r="128">
          <cell r="A128">
            <v>41633</v>
          </cell>
          <cell r="B128">
            <v>32.620199999999997</v>
          </cell>
          <cell r="C128">
            <v>1.635</v>
          </cell>
          <cell r="D128">
            <v>53.334026999999992</v>
          </cell>
        </row>
        <row r="129">
          <cell r="A129">
            <v>41639</v>
          </cell>
          <cell r="B129">
            <v>32.706000000000003</v>
          </cell>
          <cell r="C129">
            <v>1.6556999999999999</v>
          </cell>
          <cell r="D129">
            <v>54.151324200000005</v>
          </cell>
          <cell r="F129">
            <v>1.4749359834823128</v>
          </cell>
        </row>
        <row r="130">
          <cell r="A130">
            <v>41664</v>
          </cell>
          <cell r="B130">
            <v>28.9771</v>
          </cell>
          <cell r="C130">
            <v>1.6482000000000001</v>
          </cell>
          <cell r="D130">
            <v>47.760056220000003</v>
          </cell>
        </row>
        <row r="131">
          <cell r="A131">
            <v>41695</v>
          </cell>
          <cell r="B131">
            <v>35.698099999999997</v>
          </cell>
          <cell r="C131">
            <v>1.6673</v>
          </cell>
          <cell r="D131">
            <v>59.519442129999995</v>
          </cell>
        </row>
        <row r="132">
          <cell r="A132">
            <v>41722</v>
          </cell>
          <cell r="B132">
            <v>36.0852</v>
          </cell>
          <cell r="C132">
            <v>1.6496</v>
          </cell>
          <cell r="D132">
            <v>59.526145919999998</v>
          </cell>
        </row>
        <row r="133">
          <cell r="A133">
            <v>41723</v>
          </cell>
          <cell r="B133">
            <v>35.5062</v>
          </cell>
          <cell r="C133">
            <v>1.653</v>
          </cell>
          <cell r="D133">
            <v>58.691748600000004</v>
          </cell>
        </row>
        <row r="134">
          <cell r="A134">
            <v>41729</v>
          </cell>
          <cell r="B134">
            <v>35.747699999999995</v>
          </cell>
          <cell r="C134">
            <v>1.6667000000000001</v>
          </cell>
          <cell r="D134">
            <v>59.584000140000001</v>
          </cell>
        </row>
        <row r="135">
          <cell r="A135">
            <v>41754</v>
          </cell>
          <cell r="B135">
            <v>35.989199999999997</v>
          </cell>
          <cell r="C135">
            <v>1.6803999999999999</v>
          </cell>
          <cell r="D135">
            <v>60.47625167999999</v>
          </cell>
        </row>
        <row r="136">
          <cell r="A136">
            <v>41774</v>
          </cell>
          <cell r="B136">
            <v>34.118000000000002</v>
          </cell>
          <cell r="C136">
            <v>1.6834</v>
          </cell>
          <cell r="D136">
            <v>57.434241200000002</v>
          </cell>
          <cell r="F136">
            <v>1.5045183618534899</v>
          </cell>
        </row>
        <row r="137">
          <cell r="A137">
            <v>41784</v>
          </cell>
          <cell r="B137">
            <v>34.118000000000002</v>
          </cell>
          <cell r="C137">
            <v>1.6834</v>
          </cell>
          <cell r="D137">
            <v>57.434241200000002</v>
          </cell>
        </row>
        <row r="138">
          <cell r="A138">
            <v>41815</v>
          </cell>
          <cell r="B138">
            <v>33.757199999999997</v>
          </cell>
          <cell r="C138">
            <v>1.6984999999999999</v>
          </cell>
          <cell r="D138">
            <v>57.336604199999989</v>
          </cell>
        </row>
        <row r="139">
          <cell r="A139">
            <v>41820</v>
          </cell>
          <cell r="B139">
            <v>34.430700000000002</v>
          </cell>
          <cell r="C139">
            <v>1.6979</v>
          </cell>
          <cell r="D139">
            <v>58.459481429999997</v>
          </cell>
        </row>
        <row r="140">
          <cell r="A140">
            <v>41845</v>
          </cell>
          <cell r="B140">
            <v>35.104199999999999</v>
          </cell>
          <cell r="C140">
            <v>1.6973</v>
          </cell>
          <cell r="D140">
            <v>59.582358659999997</v>
          </cell>
        </row>
        <row r="141">
          <cell r="A141">
            <v>41876</v>
          </cell>
          <cell r="B141">
            <v>36.041200000000003</v>
          </cell>
          <cell r="C141">
            <v>1.6567000000000001</v>
          </cell>
          <cell r="D141">
            <v>59.709456040000006</v>
          </cell>
        </row>
        <row r="142">
          <cell r="A142">
            <v>41907</v>
          </cell>
          <cell r="B142">
            <v>38.463200000000001</v>
          </cell>
          <cell r="C142">
            <v>1.6323000000000001</v>
          </cell>
          <cell r="D142">
            <v>62.783481360000003</v>
          </cell>
        </row>
        <row r="143">
          <cell r="A143">
            <v>41912</v>
          </cell>
          <cell r="B143">
            <v>39.660350000000001</v>
          </cell>
          <cell r="C143">
            <v>1.6215999999999999</v>
          </cell>
          <cell r="D143">
            <v>64.300414055000005</v>
          </cell>
        </row>
        <row r="144">
          <cell r="A144">
            <v>41933</v>
          </cell>
          <cell r="B144">
            <v>40.857500000000002</v>
          </cell>
          <cell r="C144">
            <v>1.6109</v>
          </cell>
          <cell r="D144">
            <v>65.817346749999999</v>
          </cell>
        </row>
        <row r="145">
          <cell r="A145">
            <v>41934</v>
          </cell>
          <cell r="B145">
            <v>41.333399999999997</v>
          </cell>
          <cell r="C145">
            <v>1.6044</v>
          </cell>
          <cell r="D145">
            <v>66.315306960000001</v>
          </cell>
        </row>
        <row r="146">
          <cell r="A146">
            <v>41937</v>
          </cell>
          <cell r="B146">
            <v>41.911099999999998</v>
          </cell>
          <cell r="C146">
            <v>1.6089</v>
          </cell>
          <cell r="D146">
            <v>67.430768790000002</v>
          </cell>
        </row>
        <row r="147">
          <cell r="A147">
            <v>41946</v>
          </cell>
          <cell r="B147">
            <v>43.3613</v>
          </cell>
          <cell r="C147">
            <v>1.5975999999999999</v>
          </cell>
          <cell r="D147">
            <v>69.274012880000001</v>
          </cell>
        </row>
        <row r="148">
          <cell r="A148">
            <v>41955</v>
          </cell>
          <cell r="B148">
            <v>45.918700000000001</v>
          </cell>
          <cell r="C148">
            <v>1.5767</v>
          </cell>
          <cell r="D148">
            <v>72.400014290000001</v>
          </cell>
        </row>
        <row r="149">
          <cell r="A149">
            <v>41968</v>
          </cell>
          <cell r="B149">
            <v>46.255000000000003</v>
          </cell>
          <cell r="C149">
            <v>1.5712999999999999</v>
          </cell>
          <cell r="D149">
            <v>72.680481499999999</v>
          </cell>
        </row>
        <row r="150">
          <cell r="A150">
            <v>41975</v>
          </cell>
          <cell r="B150">
            <v>53.854999999999997</v>
          </cell>
          <cell r="C150">
            <v>1.5645</v>
          </cell>
          <cell r="D150">
            <v>84.256147499999997</v>
          </cell>
        </row>
        <row r="151">
          <cell r="A151">
            <v>41998</v>
          </cell>
          <cell r="B151">
            <v>51.18</v>
          </cell>
          <cell r="C151">
            <v>1.5558000000000001</v>
          </cell>
          <cell r="D151">
            <v>79.625844000000001</v>
          </cell>
        </row>
        <row r="152">
          <cell r="A152">
            <v>42004</v>
          </cell>
          <cell r="B152">
            <v>60.7</v>
          </cell>
          <cell r="C152">
            <v>1.5575000000000001</v>
          </cell>
          <cell r="D152">
            <v>94.540250000000015</v>
          </cell>
          <cell r="F152">
            <v>1.5479994565636739</v>
          </cell>
        </row>
        <row r="153">
          <cell r="A153">
            <v>42006</v>
          </cell>
          <cell r="B153">
            <v>58.75</v>
          </cell>
          <cell r="C153">
            <v>1.5325</v>
          </cell>
          <cell r="D153">
            <v>90.034374999999997</v>
          </cell>
        </row>
        <row r="154">
          <cell r="A154">
            <v>42029</v>
          </cell>
          <cell r="B154">
            <v>64.010000000000005</v>
          </cell>
          <cell r="C154">
            <v>1.4988999999999999</v>
          </cell>
          <cell r="D154">
            <v>95.944589000000008</v>
          </cell>
        </row>
        <row r="155">
          <cell r="A155">
            <v>42030</v>
          </cell>
          <cell r="B155">
            <v>67.81</v>
          </cell>
          <cell r="C155">
            <v>1.5084</v>
          </cell>
          <cell r="D155">
            <v>102.284604</v>
          </cell>
        </row>
        <row r="156">
          <cell r="A156">
            <v>42038</v>
          </cell>
          <cell r="B156">
            <v>65.084999999999994</v>
          </cell>
          <cell r="C156">
            <v>1.514</v>
          </cell>
          <cell r="D156">
            <v>98.538689999999988</v>
          </cell>
        </row>
        <row r="157">
          <cell r="A157">
            <v>42060</v>
          </cell>
          <cell r="B157">
            <v>61.47</v>
          </cell>
          <cell r="C157">
            <v>1.5526</v>
          </cell>
          <cell r="D157">
            <v>95.438321999999999</v>
          </cell>
        </row>
        <row r="158">
          <cell r="A158">
            <v>42062</v>
          </cell>
          <cell r="B158">
            <v>61.47</v>
          </cell>
          <cell r="C158">
            <v>1.5526</v>
          </cell>
          <cell r="D158">
            <v>95.438321999999999</v>
          </cell>
          <cell r="F158">
            <v>1.468785</v>
          </cell>
        </row>
        <row r="159">
          <cell r="A159">
            <v>42066</v>
          </cell>
          <cell r="B159">
            <v>61.844999999999999</v>
          </cell>
          <cell r="C159">
            <v>1.5365</v>
          </cell>
          <cell r="D159">
            <v>95.024842499999991</v>
          </cell>
        </row>
        <row r="160">
          <cell r="A160">
            <v>42077</v>
          </cell>
          <cell r="B160">
            <v>62.266500000000001</v>
          </cell>
          <cell r="C160">
            <v>1.474</v>
          </cell>
          <cell r="D160">
            <v>91.780821000000003</v>
          </cell>
        </row>
        <row r="161">
          <cell r="A161">
            <v>42088</v>
          </cell>
          <cell r="B161">
            <v>57.402500000000003</v>
          </cell>
          <cell r="C161">
            <v>1.4875</v>
          </cell>
          <cell r="D161">
            <v>85.386218750000012</v>
          </cell>
        </row>
        <row r="162">
          <cell r="A162">
            <v>42093</v>
          </cell>
          <cell r="B162">
            <v>57.524999999999999</v>
          </cell>
          <cell r="C162">
            <v>1.4807999999999999</v>
          </cell>
          <cell r="D162">
            <v>85.183019999999985</v>
          </cell>
        </row>
        <row r="163">
          <cell r="A163">
            <v>42094</v>
          </cell>
          <cell r="B163">
            <v>58.152000000000001</v>
          </cell>
          <cell r="C163">
            <v>1.4827999999999999</v>
          </cell>
          <cell r="D163">
            <v>86.22778559999999</v>
          </cell>
          <cell r="F163">
            <v>1.4416</v>
          </cell>
        </row>
        <row r="164">
          <cell r="A164">
            <v>42095</v>
          </cell>
          <cell r="B164">
            <v>57.552999999999997</v>
          </cell>
          <cell r="C164">
            <v>1.4835</v>
          </cell>
          <cell r="D164">
            <v>85.379875499999997</v>
          </cell>
        </row>
        <row r="165">
          <cell r="A165">
            <v>42096</v>
          </cell>
          <cell r="B165">
            <v>56.551000000000002</v>
          </cell>
          <cell r="C165">
            <v>1.4827999999999999</v>
          </cell>
          <cell r="D165">
            <v>83.853822800000003</v>
          </cell>
        </row>
        <row r="166">
          <cell r="A166">
            <v>42116</v>
          </cell>
          <cell r="B166">
            <v>51.8</v>
          </cell>
          <cell r="C166">
            <v>1.5036</v>
          </cell>
          <cell r="D166">
            <v>77.886479999999992</v>
          </cell>
        </row>
        <row r="167">
          <cell r="A167">
            <v>42119</v>
          </cell>
          <cell r="B167">
            <v>50.859000000000002</v>
          </cell>
          <cell r="C167">
            <v>1.5185999999999999</v>
          </cell>
          <cell r="D167">
            <v>77.234477400000003</v>
          </cell>
        </row>
        <row r="168">
          <cell r="A168">
            <v>42125</v>
          </cell>
          <cell r="B168">
            <v>51.370199999999997</v>
          </cell>
          <cell r="C168">
            <v>1.5350999999999999</v>
          </cell>
          <cell r="D168">
            <v>78.858394019999992</v>
          </cell>
        </row>
        <row r="169">
          <cell r="A169">
            <v>42137</v>
          </cell>
          <cell r="B169">
            <v>49.953000000000003</v>
          </cell>
          <cell r="C169">
            <v>1.5469999999999999</v>
          </cell>
          <cell r="D169">
            <v>77.277291000000005</v>
          </cell>
          <cell r="F169">
            <v>1.4642589820359282</v>
          </cell>
        </row>
        <row r="170">
          <cell r="A170">
            <v>42149</v>
          </cell>
          <cell r="B170">
            <v>49.953000000000003</v>
          </cell>
          <cell r="C170">
            <v>1.5469999999999999</v>
          </cell>
          <cell r="D170">
            <v>77.277291000000005</v>
          </cell>
        </row>
        <row r="171">
          <cell r="A171">
            <v>42157</v>
          </cell>
          <cell r="B171">
            <v>52.7057</v>
          </cell>
          <cell r="C171">
            <v>1.5337000000000001</v>
          </cell>
          <cell r="D171">
            <v>80.834732090000003</v>
          </cell>
        </row>
        <row r="172">
          <cell r="A172">
            <v>42180</v>
          </cell>
          <cell r="B172">
            <v>54.677999999999997</v>
          </cell>
          <cell r="C172">
            <v>1.5744</v>
          </cell>
          <cell r="D172">
            <v>86.085043200000001</v>
          </cell>
        </row>
        <row r="173">
          <cell r="A173">
            <v>42185</v>
          </cell>
          <cell r="B173">
            <v>55.214700000000001</v>
          </cell>
          <cell r="C173">
            <v>1.5684</v>
          </cell>
          <cell r="D173">
            <v>86.598735480000002</v>
          </cell>
          <cell r="F173">
            <v>1.466</v>
          </cell>
        </row>
        <row r="174">
          <cell r="A174">
            <v>42186</v>
          </cell>
          <cell r="B174">
            <v>55.804200000000002</v>
          </cell>
          <cell r="C174">
            <v>1.5603</v>
          </cell>
          <cell r="D174">
            <v>87.071293260000004</v>
          </cell>
        </row>
        <row r="175">
          <cell r="A175">
            <v>42202</v>
          </cell>
          <cell r="B175">
            <v>56.94</v>
          </cell>
          <cell r="C175">
            <v>1.5609</v>
          </cell>
          <cell r="D175">
            <v>88.877645999999999</v>
          </cell>
        </row>
        <row r="176">
          <cell r="A176">
            <v>42210</v>
          </cell>
          <cell r="B176">
            <v>58.345999999999997</v>
          </cell>
          <cell r="C176">
            <v>1.5511999999999999</v>
          </cell>
          <cell r="D176">
            <v>90.506315199999989</v>
          </cell>
        </row>
        <row r="177">
          <cell r="A177">
            <v>42215</v>
          </cell>
          <cell r="B177">
            <v>59.6755</v>
          </cell>
          <cell r="C177">
            <v>1.5602</v>
          </cell>
          <cell r="D177">
            <v>93.105715099999998</v>
          </cell>
        </row>
        <row r="178">
          <cell r="A178">
            <v>42219</v>
          </cell>
          <cell r="B178">
            <v>63.5</v>
          </cell>
          <cell r="C178">
            <v>1.5587</v>
          </cell>
          <cell r="D178">
            <v>98.977450000000005</v>
          </cell>
        </row>
        <row r="179">
          <cell r="A179">
            <v>42222</v>
          </cell>
          <cell r="B179">
            <v>64.48</v>
          </cell>
          <cell r="C179">
            <v>1.5511999999999999</v>
          </cell>
          <cell r="D179">
            <v>100.021376</v>
          </cell>
        </row>
        <row r="180">
          <cell r="A180">
            <v>42241</v>
          </cell>
          <cell r="B180">
            <v>69.309200000000004</v>
          </cell>
          <cell r="C180">
            <v>1.5692999999999999</v>
          </cell>
          <cell r="D180">
            <v>108.76692756</v>
          </cell>
        </row>
        <row r="181">
          <cell r="A181">
            <v>42250</v>
          </cell>
          <cell r="B181">
            <v>67.140699999999995</v>
          </cell>
          <cell r="C181">
            <v>1.5258</v>
          </cell>
          <cell r="D181">
            <v>102.44328005999999</v>
          </cell>
        </row>
        <row r="182">
          <cell r="A182">
            <v>42264</v>
          </cell>
          <cell r="B182">
            <v>65.397499999999994</v>
          </cell>
          <cell r="C182">
            <v>1.5565</v>
          </cell>
          <cell r="D182">
            <v>101.79120875</v>
          </cell>
        </row>
        <row r="183">
          <cell r="A183">
            <v>42269</v>
          </cell>
          <cell r="B183">
            <v>65.444999999999993</v>
          </cell>
          <cell r="C183">
            <v>1.5179</v>
          </cell>
          <cell r="D183">
            <v>99.338965499999986</v>
          </cell>
          <cell r="F183">
            <v>1.5036510376633359</v>
          </cell>
        </row>
        <row r="184">
          <cell r="A184">
            <v>42272</v>
          </cell>
          <cell r="B184">
            <v>65.444999999999993</v>
          </cell>
          <cell r="C184">
            <v>1.5179</v>
          </cell>
          <cell r="D184">
            <v>99.338965499999986</v>
          </cell>
        </row>
        <row r="185">
          <cell r="A185">
            <v>42276</v>
          </cell>
          <cell r="B185">
            <v>65.709999999999994</v>
          </cell>
          <cell r="C185">
            <v>1.5154000000000001</v>
          </cell>
          <cell r="D185">
            <v>99.576933999999994</v>
          </cell>
        </row>
        <row r="186">
          <cell r="A186">
            <v>42277</v>
          </cell>
          <cell r="B186">
            <v>65.387500000000003</v>
          </cell>
          <cell r="C186">
            <v>1.5119</v>
          </cell>
          <cell r="D186">
            <v>98.859361250000006</v>
          </cell>
          <cell r="F186">
            <v>1.4726999999999999</v>
          </cell>
        </row>
        <row r="187">
          <cell r="A187">
            <v>42278</v>
          </cell>
          <cell r="B187">
            <v>65.625699999999995</v>
          </cell>
          <cell r="C187">
            <v>1.5137</v>
          </cell>
          <cell r="D187">
            <v>99.337622089999996</v>
          </cell>
        </row>
        <row r="188">
          <cell r="A188">
            <v>42284</v>
          </cell>
          <cell r="B188">
            <v>62.25</v>
          </cell>
          <cell r="C188">
            <v>1.5313000000000001</v>
          </cell>
          <cell r="D188">
            <v>95.323425</v>
          </cell>
        </row>
        <row r="189">
          <cell r="A189">
            <v>42302</v>
          </cell>
          <cell r="B189">
            <v>62.3217</v>
          </cell>
          <cell r="C189">
            <v>1.5313000000000001</v>
          </cell>
          <cell r="D189">
            <v>95.433219210000004</v>
          </cell>
        </row>
        <row r="190">
          <cell r="A190">
            <v>42311</v>
          </cell>
          <cell r="B190">
            <v>62.63</v>
          </cell>
          <cell r="C190">
            <v>1.5418000000000001</v>
          </cell>
          <cell r="D190">
            <v>96.562934000000013</v>
          </cell>
        </row>
        <row r="191">
          <cell r="A191">
            <v>42333</v>
          </cell>
          <cell r="B191">
            <v>65.555000000000007</v>
          </cell>
          <cell r="C191">
            <v>1.5122</v>
          </cell>
          <cell r="D191">
            <v>99.132271000000003</v>
          </cell>
        </row>
        <row r="192">
          <cell r="A192">
            <v>42339</v>
          </cell>
          <cell r="B192">
            <v>66.64</v>
          </cell>
          <cell r="C192">
            <v>1.5074000000000001</v>
          </cell>
          <cell r="D192">
            <v>100.453136</v>
          </cell>
        </row>
        <row r="193">
          <cell r="A193">
            <v>42355</v>
          </cell>
          <cell r="B193">
            <v>70.915000000000006</v>
          </cell>
          <cell r="C193">
            <v>1.4925999999999999</v>
          </cell>
          <cell r="D193">
            <v>105.847729</v>
          </cell>
        </row>
        <row r="194">
          <cell r="A194">
            <v>42363</v>
          </cell>
          <cell r="B194">
            <v>70.224699999999999</v>
          </cell>
          <cell r="C194">
            <v>1.4915</v>
          </cell>
          <cell r="D194">
            <v>104.74014005000001</v>
          </cell>
        </row>
        <row r="195">
          <cell r="A195">
            <v>42369</v>
          </cell>
          <cell r="B195">
            <v>73.400000000000006</v>
          </cell>
          <cell r="C195">
            <v>1.4736</v>
          </cell>
          <cell r="D195">
            <v>108.16224000000001</v>
          </cell>
          <cell r="F195">
            <v>1.4771054371319536</v>
          </cell>
        </row>
        <row r="196">
          <cell r="A196">
            <v>42370</v>
          </cell>
          <cell r="B196">
            <v>73.152900000000002</v>
          </cell>
          <cell r="C196">
            <v>1.4742999999999999</v>
          </cell>
          <cell r="D196">
            <v>107.84932046999999</v>
          </cell>
        </row>
        <row r="197">
          <cell r="A197">
            <v>42374</v>
          </cell>
          <cell r="B197">
            <v>74.459999999999994</v>
          </cell>
          <cell r="C197">
            <v>1.4670000000000001</v>
          </cell>
          <cell r="D197">
            <v>109.23282</v>
          </cell>
        </row>
        <row r="198">
          <cell r="A198">
            <v>42391</v>
          </cell>
          <cell r="B198">
            <v>78.37</v>
          </cell>
          <cell r="C198">
            <v>1.4263999999999999</v>
          </cell>
          <cell r="D198">
            <v>111.786968</v>
          </cell>
        </row>
        <row r="199">
          <cell r="A199">
            <v>42394</v>
          </cell>
          <cell r="B199">
            <v>79.84</v>
          </cell>
          <cell r="C199">
            <v>1.4239999999999999</v>
          </cell>
          <cell r="D199">
            <v>113.69216</v>
          </cell>
        </row>
        <row r="200">
          <cell r="A200">
            <v>42401</v>
          </cell>
          <cell r="B200">
            <v>77.260000000000005</v>
          </cell>
          <cell r="C200">
            <v>1.4421999999999999</v>
          </cell>
          <cell r="D200">
            <v>111.42437200000001</v>
          </cell>
        </row>
        <row r="201">
          <cell r="A201">
            <v>42403</v>
          </cell>
          <cell r="B201">
            <v>76.930000000000007</v>
          </cell>
          <cell r="C201">
            <v>1.4584999999999999</v>
          </cell>
          <cell r="D201">
            <v>112.202405</v>
          </cell>
        </row>
        <row r="202">
          <cell r="A202">
            <v>42425</v>
          </cell>
          <cell r="B202">
            <v>75.180000000000007</v>
          </cell>
          <cell r="C202">
            <v>1.3963000000000001</v>
          </cell>
          <cell r="D202">
            <v>104.97383400000001</v>
          </cell>
        </row>
        <row r="203">
          <cell r="A203">
            <v>42426</v>
          </cell>
          <cell r="B203">
            <v>76.34</v>
          </cell>
          <cell r="C203">
            <v>1.3869</v>
          </cell>
          <cell r="D203">
            <v>105.87594600000001</v>
          </cell>
        </row>
        <row r="204">
          <cell r="A204">
            <v>42429</v>
          </cell>
          <cell r="B204">
            <v>74.405000000000001</v>
          </cell>
          <cell r="C204">
            <v>1.3926000000000001</v>
          </cell>
          <cell r="D204">
            <v>103.61640300000001</v>
          </cell>
          <cell r="F204">
            <v>1.3894</v>
          </cell>
        </row>
        <row r="205">
          <cell r="A205">
            <v>42430</v>
          </cell>
          <cell r="B205">
            <v>73.28</v>
          </cell>
          <cell r="C205">
            <v>1.3958999999999999</v>
          </cell>
          <cell r="D205">
            <v>102.291552</v>
          </cell>
        </row>
        <row r="206">
          <cell r="A206">
            <v>42432</v>
          </cell>
          <cell r="B206">
            <v>73.28</v>
          </cell>
          <cell r="C206">
            <v>1.3958999999999999</v>
          </cell>
          <cell r="D206">
            <v>102.291552</v>
          </cell>
          <cell r="F206">
            <v>1.3969613541348018</v>
          </cell>
        </row>
        <row r="207">
          <cell r="A207">
            <v>42446</v>
          </cell>
          <cell r="B207">
            <v>68.12</v>
          </cell>
          <cell r="C207">
            <v>1.4473</v>
          </cell>
          <cell r="D207">
            <v>98.59007600000001</v>
          </cell>
        </row>
        <row r="208">
          <cell r="A208">
            <v>42454</v>
          </cell>
          <cell r="B208">
            <v>68.239999999999995</v>
          </cell>
          <cell r="C208">
            <v>1.4153</v>
          </cell>
          <cell r="D208">
            <v>96.580071999999987</v>
          </cell>
        </row>
        <row r="209">
          <cell r="A209">
            <v>42460</v>
          </cell>
          <cell r="B209">
            <v>67</v>
          </cell>
          <cell r="C209">
            <v>1.4365000000000001</v>
          </cell>
          <cell r="D209">
            <v>96.245500000000007</v>
          </cell>
          <cell r="F209">
            <v>1.3805000000000001</v>
          </cell>
        </row>
        <row r="210">
          <cell r="A210">
            <v>42461</v>
          </cell>
          <cell r="B210">
            <v>67.5</v>
          </cell>
          <cell r="C210">
            <v>1.4225000000000001</v>
          </cell>
          <cell r="D210">
            <v>96.018750000000011</v>
          </cell>
        </row>
        <row r="211">
          <cell r="A211">
            <v>42465</v>
          </cell>
          <cell r="B211">
            <v>68.75</v>
          </cell>
          <cell r="C211">
            <v>1.4155</v>
          </cell>
          <cell r="D211">
            <v>97.315624999999997</v>
          </cell>
        </row>
        <row r="212">
          <cell r="A212">
            <v>42480</v>
          </cell>
          <cell r="B212">
            <v>65.674999999999997</v>
          </cell>
          <cell r="C212">
            <v>1.4336</v>
          </cell>
          <cell r="D212">
            <v>94.151679999999999</v>
          </cell>
        </row>
        <row r="213">
          <cell r="A213">
            <v>42481</v>
          </cell>
          <cell r="B213">
            <v>66.66</v>
          </cell>
          <cell r="C213">
            <v>1.4320999999999999</v>
          </cell>
          <cell r="D213">
            <v>95.463785999999985</v>
          </cell>
        </row>
        <row r="214">
          <cell r="A214">
            <v>42485</v>
          </cell>
          <cell r="B214">
            <v>66.56</v>
          </cell>
          <cell r="C214">
            <v>1.4486000000000001</v>
          </cell>
          <cell r="D214">
            <v>96.418816000000007</v>
          </cell>
        </row>
        <row r="215">
          <cell r="A215">
            <v>42491</v>
          </cell>
          <cell r="B215">
            <v>64.683099999999996</v>
          </cell>
          <cell r="C215">
            <v>1.4614</v>
          </cell>
          <cell r="D215">
            <v>94.527882339999991</v>
          </cell>
        </row>
        <row r="216">
          <cell r="A216">
            <v>42493</v>
          </cell>
          <cell r="B216">
            <v>66.349999999999994</v>
          </cell>
          <cell r="C216">
            <v>1.4547000000000001</v>
          </cell>
          <cell r="D216">
            <v>96.519345000000001</v>
          </cell>
        </row>
        <row r="217">
          <cell r="A217">
            <v>42507</v>
          </cell>
          <cell r="B217">
            <v>65.424999999999997</v>
          </cell>
          <cell r="C217">
            <v>1.4694</v>
          </cell>
          <cell r="D217">
            <v>96.135494999999992</v>
          </cell>
          <cell r="F217">
            <v>1.4083425970038643</v>
          </cell>
        </row>
        <row r="218">
          <cell r="A218">
            <v>42513</v>
          </cell>
          <cell r="B218">
            <v>66.787000000000006</v>
          </cell>
          <cell r="C218">
            <v>1.4478</v>
          </cell>
          <cell r="D218">
            <v>96.694218600000013</v>
          </cell>
        </row>
        <row r="219">
          <cell r="A219">
            <v>42515</v>
          </cell>
          <cell r="B219">
            <v>65.424999999999997</v>
          </cell>
          <cell r="C219">
            <v>1.4694</v>
          </cell>
          <cell r="D219">
            <v>96.135494999999992</v>
          </cell>
        </row>
        <row r="220">
          <cell r="A220">
            <v>42522</v>
          </cell>
          <cell r="B220">
            <v>66.91</v>
          </cell>
          <cell r="C220">
            <v>1.4417</v>
          </cell>
          <cell r="D220">
            <v>96.464146999999997</v>
          </cell>
        </row>
        <row r="221">
          <cell r="A221">
            <v>42546</v>
          </cell>
          <cell r="B221">
            <v>63.765000000000001</v>
          </cell>
          <cell r="C221">
            <v>1.4551000000000001</v>
          </cell>
          <cell r="D221">
            <v>92.784451500000003</v>
          </cell>
        </row>
        <row r="222">
          <cell r="A222">
            <v>42548</v>
          </cell>
          <cell r="B222">
            <v>65.400000000000006</v>
          </cell>
          <cell r="C222">
            <v>1.323</v>
          </cell>
          <cell r="D222">
            <v>86.524200000000008</v>
          </cell>
        </row>
        <row r="223">
          <cell r="A223">
            <v>42549</v>
          </cell>
          <cell r="B223">
            <v>64.040000000000006</v>
          </cell>
          <cell r="C223">
            <v>1.335</v>
          </cell>
          <cell r="D223">
            <v>85.493400000000008</v>
          </cell>
        </row>
        <row r="224">
          <cell r="A224">
            <v>42551</v>
          </cell>
          <cell r="B224">
            <v>63.96</v>
          </cell>
          <cell r="C224">
            <v>1.3320000000000001</v>
          </cell>
          <cell r="D224">
            <v>85.194720000000004</v>
          </cell>
          <cell r="F224">
            <v>1.3007</v>
          </cell>
        </row>
        <row r="225">
          <cell r="A225">
            <v>42569</v>
          </cell>
          <cell r="B225">
            <v>62.811999999999998</v>
          </cell>
          <cell r="C225">
            <v>1.327</v>
          </cell>
          <cell r="D225">
            <v>83.351523999999998</v>
          </cell>
        </row>
        <row r="226">
          <cell r="A226">
            <v>42570</v>
          </cell>
          <cell r="B226">
            <v>63.628</v>
          </cell>
          <cell r="C226">
            <v>1.3109999999999999</v>
          </cell>
          <cell r="D226">
            <v>83.416308000000001</v>
          </cell>
        </row>
        <row r="227">
          <cell r="A227">
            <v>42571</v>
          </cell>
          <cell r="B227">
            <v>63.8</v>
          </cell>
          <cell r="C227">
            <v>1.3260000000000001</v>
          </cell>
          <cell r="D227">
            <v>84.598799999999997</v>
          </cell>
        </row>
        <row r="228">
          <cell r="A228">
            <v>42572</v>
          </cell>
          <cell r="B228">
            <v>64.367999999999995</v>
          </cell>
          <cell r="C228">
            <v>1.3240000000000001</v>
          </cell>
          <cell r="D228">
            <v>85.223231999999996</v>
          </cell>
        </row>
        <row r="229">
          <cell r="A229">
            <v>42573</v>
          </cell>
          <cell r="B229">
            <v>64.814999999999998</v>
          </cell>
          <cell r="C229">
            <v>1.3109999999999999</v>
          </cell>
          <cell r="D229">
            <v>84.972465</v>
          </cell>
        </row>
        <row r="230">
          <cell r="A230">
            <v>42574</v>
          </cell>
          <cell r="B230">
            <v>64.814999999999998</v>
          </cell>
          <cell r="C230">
            <v>1.3120000000000001</v>
          </cell>
          <cell r="D230">
            <v>85.037279999999996</v>
          </cell>
        </row>
        <row r="231">
          <cell r="A231">
            <v>42575</v>
          </cell>
          <cell r="B231">
            <v>64.814999999999998</v>
          </cell>
          <cell r="C231">
            <v>1.3129999999999999</v>
          </cell>
          <cell r="D231">
            <v>85.102094999999991</v>
          </cell>
        </row>
        <row r="232">
          <cell r="A232">
            <v>42576</v>
          </cell>
          <cell r="B232">
            <v>65.436000000000007</v>
          </cell>
          <cell r="C232">
            <v>1.31</v>
          </cell>
          <cell r="D232">
            <v>85.721160000000012</v>
          </cell>
        </row>
        <row r="233">
          <cell r="A233">
            <v>42577</v>
          </cell>
          <cell r="B233">
            <v>65.8</v>
          </cell>
          <cell r="C233">
            <v>1.3149999999999999</v>
          </cell>
          <cell r="D233">
            <v>86.526999999999987</v>
          </cell>
        </row>
        <row r="234">
          <cell r="A234">
            <v>42578</v>
          </cell>
          <cell r="B234">
            <v>65.798000000000002</v>
          </cell>
          <cell r="C234">
            <v>1.323</v>
          </cell>
          <cell r="D234">
            <v>87.050753999999998</v>
          </cell>
        </row>
        <row r="235">
          <cell r="A235">
            <v>42579</v>
          </cell>
          <cell r="B235">
            <v>66.582999999999998</v>
          </cell>
          <cell r="C235">
            <v>1.3160000000000001</v>
          </cell>
          <cell r="D235">
            <v>87.623227999999997</v>
          </cell>
        </row>
        <row r="236">
          <cell r="A236">
            <v>42580</v>
          </cell>
          <cell r="B236">
            <v>65.988</v>
          </cell>
          <cell r="C236">
            <v>1.323</v>
          </cell>
          <cell r="D236">
            <v>87.302123999999992</v>
          </cell>
        </row>
        <row r="237">
          <cell r="A237">
            <v>42581</v>
          </cell>
          <cell r="B237">
            <v>65.962999999999994</v>
          </cell>
          <cell r="C237">
            <v>1.323</v>
          </cell>
          <cell r="D237">
            <v>87.269048999999995</v>
          </cell>
        </row>
        <row r="238">
          <cell r="A238">
            <v>42582</v>
          </cell>
          <cell r="B238">
            <v>65.962999999999994</v>
          </cell>
          <cell r="C238">
            <v>1.321</v>
          </cell>
          <cell r="D238">
            <v>87.137122999999988</v>
          </cell>
        </row>
        <row r="239">
          <cell r="A239">
            <v>42583</v>
          </cell>
          <cell r="B239">
            <v>66.930000000000007</v>
          </cell>
          <cell r="C239">
            <v>1.3180000000000001</v>
          </cell>
          <cell r="D239">
            <v>88.213740000000016</v>
          </cell>
        </row>
        <row r="240">
          <cell r="A240">
            <v>42584</v>
          </cell>
          <cell r="B240">
            <v>66.709999999999994</v>
          </cell>
          <cell r="C240">
            <v>1.3340000000000001</v>
          </cell>
          <cell r="D240">
            <v>88.991140000000001</v>
          </cell>
        </row>
        <row r="241">
          <cell r="A241">
            <v>42585</v>
          </cell>
          <cell r="B241">
            <v>66.2</v>
          </cell>
          <cell r="C241">
            <v>1.3340000000000001</v>
          </cell>
          <cell r="D241">
            <v>88.310800000000015</v>
          </cell>
        </row>
        <row r="242">
          <cell r="A242">
            <v>42586</v>
          </cell>
          <cell r="B242">
            <v>65.709999999999994</v>
          </cell>
          <cell r="C242">
            <v>1.3129999999999999</v>
          </cell>
          <cell r="D242">
            <v>86.277229999999989</v>
          </cell>
        </row>
        <row r="243">
          <cell r="A243">
            <v>42587</v>
          </cell>
          <cell r="B243">
            <v>65.546999999999997</v>
          </cell>
          <cell r="C243">
            <v>1.3069999999999999</v>
          </cell>
          <cell r="D243">
            <v>85.669928999999996</v>
          </cell>
        </row>
        <row r="244">
          <cell r="A244">
            <v>42588</v>
          </cell>
          <cell r="B244">
            <v>65.546999999999997</v>
          </cell>
          <cell r="C244">
            <v>1.3069999999999999</v>
          </cell>
          <cell r="D244">
            <v>85.669928999999996</v>
          </cell>
        </row>
        <row r="245">
          <cell r="A245">
            <v>42589</v>
          </cell>
          <cell r="B245">
            <v>65.546999999999997</v>
          </cell>
          <cell r="C245">
            <v>1.3080000000000001</v>
          </cell>
          <cell r="D245">
            <v>85.735476000000006</v>
          </cell>
        </row>
        <row r="246">
          <cell r="A246">
            <v>42590</v>
          </cell>
          <cell r="B246">
            <v>64.599999999999994</v>
          </cell>
          <cell r="C246">
            <v>1.3029999999999999</v>
          </cell>
          <cell r="D246">
            <v>84.173799999999986</v>
          </cell>
        </row>
        <row r="247">
          <cell r="A247">
            <v>42591</v>
          </cell>
          <cell r="B247">
            <v>64.760000000000005</v>
          </cell>
          <cell r="C247">
            <v>1.3</v>
          </cell>
          <cell r="D247">
            <v>84.188000000000017</v>
          </cell>
        </row>
        <row r="248">
          <cell r="A248">
            <v>42592</v>
          </cell>
          <cell r="B248">
            <v>64.900000000000006</v>
          </cell>
          <cell r="C248">
            <v>1.302</v>
          </cell>
          <cell r="D248">
            <v>84.499800000000008</v>
          </cell>
        </row>
        <row r="249">
          <cell r="A249">
            <v>42593</v>
          </cell>
          <cell r="B249">
            <v>64.349999999999994</v>
          </cell>
          <cell r="C249">
            <v>1.2949999999999999</v>
          </cell>
          <cell r="D249">
            <v>83.333249999999992</v>
          </cell>
        </row>
        <row r="250">
          <cell r="A250">
            <v>42594</v>
          </cell>
          <cell r="B250">
            <v>64.826999999999998</v>
          </cell>
          <cell r="C250">
            <v>1.292</v>
          </cell>
          <cell r="D250">
            <v>83.756484</v>
          </cell>
        </row>
        <row r="251">
          <cell r="A251">
            <v>42595</v>
          </cell>
          <cell r="B251">
            <v>64.826999999999998</v>
          </cell>
          <cell r="C251">
            <v>1.292</v>
          </cell>
          <cell r="D251">
            <v>83.756484</v>
          </cell>
        </row>
        <row r="252">
          <cell r="A252">
            <v>42596</v>
          </cell>
          <cell r="B252">
            <v>64.361000000000004</v>
          </cell>
          <cell r="C252">
            <v>1.2909999999999999</v>
          </cell>
          <cell r="D252">
            <v>83.090051000000003</v>
          </cell>
        </row>
        <row r="253">
          <cell r="A253">
            <v>42597</v>
          </cell>
          <cell r="B253">
            <v>64.007999999999996</v>
          </cell>
          <cell r="C253">
            <v>1.288</v>
          </cell>
          <cell r="D253">
            <v>82.442303999999993</v>
          </cell>
        </row>
        <row r="254">
          <cell r="A254">
            <v>42598</v>
          </cell>
          <cell r="B254">
            <v>63.835000000000001</v>
          </cell>
          <cell r="C254">
            <v>1.3029999999999999</v>
          </cell>
          <cell r="D254">
            <v>83.177004999999994</v>
          </cell>
        </row>
        <row r="255">
          <cell r="A255">
            <v>42599</v>
          </cell>
          <cell r="B255">
            <v>63.838999999999999</v>
          </cell>
          <cell r="C255">
            <v>1.304</v>
          </cell>
          <cell r="D255">
            <v>83.246055999999996</v>
          </cell>
        </row>
        <row r="256">
          <cell r="A256">
            <v>42600</v>
          </cell>
          <cell r="B256">
            <v>63.640999999999998</v>
          </cell>
          <cell r="C256">
            <v>1.3160000000000001</v>
          </cell>
          <cell r="D256">
            <v>83.751556000000008</v>
          </cell>
        </row>
        <row r="257">
          <cell r="A257">
            <v>42601</v>
          </cell>
          <cell r="B257">
            <v>63.78</v>
          </cell>
          <cell r="C257">
            <v>1.3069999999999999</v>
          </cell>
          <cell r="D257">
            <v>83.360460000000003</v>
          </cell>
        </row>
        <row r="258">
          <cell r="A258">
            <v>42602</v>
          </cell>
          <cell r="B258">
            <v>63.78</v>
          </cell>
          <cell r="C258">
            <v>1.3080000000000001</v>
          </cell>
          <cell r="D258">
            <v>83.424240000000012</v>
          </cell>
        </row>
        <row r="259">
          <cell r="A259">
            <v>42603</v>
          </cell>
          <cell r="B259">
            <v>63.75</v>
          </cell>
          <cell r="C259">
            <v>1.3049999999999999</v>
          </cell>
          <cell r="D259">
            <v>83.193749999999994</v>
          </cell>
        </row>
        <row r="260">
          <cell r="A260">
            <v>42604</v>
          </cell>
          <cell r="B260">
            <v>64.772000000000006</v>
          </cell>
          <cell r="C260">
            <v>1.3129999999999999</v>
          </cell>
          <cell r="D260">
            <v>85.045636000000002</v>
          </cell>
        </row>
        <row r="261">
          <cell r="A261">
            <v>42605</v>
          </cell>
          <cell r="B261">
            <v>64.591999999999999</v>
          </cell>
          <cell r="C261">
            <v>1.319</v>
          </cell>
          <cell r="D261">
            <v>85.196847999999989</v>
          </cell>
        </row>
        <row r="262">
          <cell r="A262">
            <v>42606</v>
          </cell>
          <cell r="B262">
            <v>65.085999999999999</v>
          </cell>
          <cell r="C262">
            <v>1.3240000000000001</v>
          </cell>
          <cell r="D262">
            <v>86.173864000000009</v>
          </cell>
        </row>
        <row r="263">
          <cell r="A263">
            <v>42607</v>
          </cell>
          <cell r="B263">
            <v>64.808999999999997</v>
          </cell>
          <cell r="C263">
            <v>1.319</v>
          </cell>
          <cell r="D263">
            <v>85.483070999999995</v>
          </cell>
        </row>
        <row r="264">
          <cell r="A264">
            <v>42608</v>
          </cell>
          <cell r="B264">
            <v>64.638000000000005</v>
          </cell>
          <cell r="C264">
            <v>1.3140000000000001</v>
          </cell>
          <cell r="D264">
            <v>84.934332000000012</v>
          </cell>
        </row>
        <row r="265">
          <cell r="A265">
            <v>42609</v>
          </cell>
          <cell r="B265">
            <v>64.724999999999994</v>
          </cell>
          <cell r="C265">
            <v>1.3140000000000001</v>
          </cell>
          <cell r="D265">
            <v>85.048649999999995</v>
          </cell>
        </row>
        <row r="266">
          <cell r="A266">
            <v>42610</v>
          </cell>
          <cell r="B266">
            <v>64.712999999999994</v>
          </cell>
          <cell r="C266">
            <v>1.3129999999999999</v>
          </cell>
          <cell r="D266">
            <v>84.968168999999989</v>
          </cell>
        </row>
        <row r="267">
          <cell r="A267">
            <v>42611</v>
          </cell>
          <cell r="B267">
            <v>64.619</v>
          </cell>
          <cell r="C267">
            <v>1.3109999999999999</v>
          </cell>
          <cell r="D267">
            <v>84.715508999999997</v>
          </cell>
        </row>
        <row r="268">
          <cell r="A268">
            <v>42612</v>
          </cell>
          <cell r="B268">
            <v>65.31</v>
          </cell>
          <cell r="C268">
            <v>1.3089999999999999</v>
          </cell>
          <cell r="D268">
            <v>85.490790000000004</v>
          </cell>
        </row>
        <row r="269">
          <cell r="A269">
            <v>42613</v>
          </cell>
          <cell r="B269">
            <v>65.281000000000006</v>
          </cell>
          <cell r="C269">
            <v>1.3129999999999999</v>
          </cell>
          <cell r="D269">
            <v>85.713953000000004</v>
          </cell>
        </row>
        <row r="270">
          <cell r="A270">
            <v>42614</v>
          </cell>
          <cell r="B270">
            <v>65.853999999999999</v>
          </cell>
          <cell r="C270">
            <v>1.327</v>
          </cell>
          <cell r="D270">
            <v>87.388257999999993</v>
          </cell>
        </row>
        <row r="271">
          <cell r="A271">
            <v>42615</v>
          </cell>
          <cell r="B271">
            <v>65.262</v>
          </cell>
          <cell r="C271">
            <v>1.329</v>
          </cell>
          <cell r="D271">
            <v>86.733198000000002</v>
          </cell>
        </row>
        <row r="272">
          <cell r="A272">
            <v>42616</v>
          </cell>
          <cell r="B272">
            <v>65.114000000000004</v>
          </cell>
          <cell r="C272">
            <v>1.329</v>
          </cell>
          <cell r="D272">
            <v>86.536506000000003</v>
          </cell>
        </row>
        <row r="273">
          <cell r="A273">
            <v>42617</v>
          </cell>
          <cell r="B273">
            <v>65.197999999999993</v>
          </cell>
          <cell r="C273">
            <v>1.329</v>
          </cell>
          <cell r="D273">
            <v>86.648141999999993</v>
          </cell>
        </row>
        <row r="274">
          <cell r="A274">
            <v>42618</v>
          </cell>
          <cell r="B274">
            <v>64.83</v>
          </cell>
          <cell r="C274">
            <v>1.331</v>
          </cell>
          <cell r="D274">
            <v>86.288730000000001</v>
          </cell>
        </row>
        <row r="275">
          <cell r="A275">
            <v>42619</v>
          </cell>
          <cell r="B275">
            <v>64.427000000000007</v>
          </cell>
          <cell r="C275">
            <v>1.3420000000000001</v>
          </cell>
          <cell r="D275">
            <v>86.461034000000012</v>
          </cell>
        </row>
        <row r="276">
          <cell r="A276">
            <v>42620</v>
          </cell>
          <cell r="B276">
            <v>64.185000000000002</v>
          </cell>
          <cell r="C276">
            <v>1.3340000000000001</v>
          </cell>
          <cell r="D276">
            <v>85.622790000000009</v>
          </cell>
        </row>
        <row r="277">
          <cell r="A277">
            <v>42621</v>
          </cell>
          <cell r="B277">
            <v>63.991999999999997</v>
          </cell>
          <cell r="C277">
            <v>1.331</v>
          </cell>
          <cell r="D277">
            <v>85.173351999999994</v>
          </cell>
        </row>
        <row r="278">
          <cell r="A278">
            <v>42622</v>
          </cell>
          <cell r="B278">
            <v>64.727000000000004</v>
          </cell>
          <cell r="C278">
            <v>1.3260000000000001</v>
          </cell>
          <cell r="D278">
            <v>85.828002000000012</v>
          </cell>
        </row>
        <row r="279">
          <cell r="A279">
            <v>42623</v>
          </cell>
          <cell r="B279">
            <v>64.753</v>
          </cell>
          <cell r="C279">
            <v>1.327</v>
          </cell>
          <cell r="D279">
            <v>85.927230999999992</v>
          </cell>
        </row>
        <row r="280">
          <cell r="A280">
            <v>42624</v>
          </cell>
          <cell r="B280">
            <v>64.551000000000002</v>
          </cell>
          <cell r="C280">
            <v>1.327</v>
          </cell>
          <cell r="D280">
            <v>85.659177</v>
          </cell>
        </row>
        <row r="281">
          <cell r="A281">
            <v>42625</v>
          </cell>
          <cell r="B281">
            <v>64.694000000000003</v>
          </cell>
          <cell r="C281">
            <v>1.3340000000000001</v>
          </cell>
          <cell r="D281">
            <v>86.30179600000001</v>
          </cell>
        </row>
        <row r="282">
          <cell r="A282">
            <v>42626</v>
          </cell>
          <cell r="B282">
            <v>65.364999999999995</v>
          </cell>
          <cell r="C282">
            <v>1.319</v>
          </cell>
          <cell r="D282">
            <v>86.21643499999999</v>
          </cell>
        </row>
        <row r="283">
          <cell r="A283">
            <v>42627</v>
          </cell>
          <cell r="B283">
            <v>65.144000000000005</v>
          </cell>
          <cell r="C283">
            <v>1.3260000000000001</v>
          </cell>
          <cell r="D283">
            <v>86.380944000000014</v>
          </cell>
        </row>
        <row r="284">
          <cell r="A284">
            <v>42628</v>
          </cell>
          <cell r="B284">
            <v>64.483000000000004</v>
          </cell>
          <cell r="C284">
            <v>1.3240000000000001</v>
          </cell>
          <cell r="D284">
            <v>85.375492000000008</v>
          </cell>
        </row>
        <row r="285">
          <cell r="A285">
            <v>42629</v>
          </cell>
          <cell r="B285">
            <v>65.411000000000001</v>
          </cell>
          <cell r="C285">
            <v>1.3</v>
          </cell>
          <cell r="D285">
            <v>85.034300000000002</v>
          </cell>
        </row>
        <row r="286">
          <cell r="A286">
            <v>42630</v>
          </cell>
          <cell r="B286">
            <v>65.188999999999993</v>
          </cell>
          <cell r="C286">
            <v>1.3</v>
          </cell>
          <cell r="D286">
            <v>84.745699999999999</v>
          </cell>
        </row>
        <row r="287">
          <cell r="A287">
            <v>42631</v>
          </cell>
          <cell r="B287">
            <v>65.042000000000002</v>
          </cell>
          <cell r="C287">
            <v>1.3009999999999999</v>
          </cell>
          <cell r="D287">
            <v>84.619641999999999</v>
          </cell>
        </row>
        <row r="288">
          <cell r="A288">
            <v>42632</v>
          </cell>
          <cell r="B288">
            <v>64.59</v>
          </cell>
          <cell r="C288">
            <v>1.304</v>
          </cell>
          <cell r="D288">
            <v>84.225360000000009</v>
          </cell>
        </row>
        <row r="289">
          <cell r="A289">
            <v>42633</v>
          </cell>
          <cell r="B289">
            <v>64.721999999999994</v>
          </cell>
          <cell r="C289">
            <v>1.298</v>
          </cell>
          <cell r="D289">
            <v>84.00915599999999</v>
          </cell>
        </row>
        <row r="290">
          <cell r="A290">
            <v>42634</v>
          </cell>
          <cell r="B290">
            <v>63.890999999999998</v>
          </cell>
          <cell r="C290">
            <v>1.3029999999999999</v>
          </cell>
          <cell r="D290">
            <v>83.249972999999997</v>
          </cell>
        </row>
        <row r="291">
          <cell r="A291">
            <v>42635</v>
          </cell>
          <cell r="B291">
            <v>63.637</v>
          </cell>
          <cell r="C291">
            <v>1.3080000000000001</v>
          </cell>
          <cell r="D291">
            <v>83.237195999999997</v>
          </cell>
        </row>
        <row r="292">
          <cell r="A292">
            <v>42636</v>
          </cell>
          <cell r="B292">
            <v>64.043000000000006</v>
          </cell>
          <cell r="C292">
            <v>1.2969999999999999</v>
          </cell>
          <cell r="D292">
            <v>83.063771000000003</v>
          </cell>
        </row>
        <row r="293">
          <cell r="A293">
            <v>42637</v>
          </cell>
          <cell r="B293">
            <v>64.424999999999997</v>
          </cell>
          <cell r="C293">
            <v>1.2969999999999999</v>
          </cell>
          <cell r="D293">
            <v>83.559224999999998</v>
          </cell>
        </row>
        <row r="294">
          <cell r="A294">
            <v>42638</v>
          </cell>
          <cell r="B294">
            <v>64.027000000000001</v>
          </cell>
          <cell r="C294">
            <v>1.298</v>
          </cell>
          <cell r="D294">
            <v>83.107046000000011</v>
          </cell>
        </row>
        <row r="295">
          <cell r="A295">
            <v>42639</v>
          </cell>
          <cell r="B295">
            <v>63.853999999999999</v>
          </cell>
          <cell r="C295">
            <v>1.2969999999999999</v>
          </cell>
          <cell r="D295">
            <v>82.818637999999993</v>
          </cell>
        </row>
        <row r="296">
          <cell r="A296">
            <v>42640</v>
          </cell>
          <cell r="B296">
            <v>63.886000000000003</v>
          </cell>
          <cell r="C296">
            <v>1.3009999999999999</v>
          </cell>
          <cell r="D296">
            <v>83.115685999999997</v>
          </cell>
        </row>
        <row r="297">
          <cell r="A297">
            <v>42641</v>
          </cell>
          <cell r="B297">
            <v>63.064999999999998</v>
          </cell>
          <cell r="C297">
            <v>1.304</v>
          </cell>
          <cell r="D297">
            <v>82.236760000000004</v>
          </cell>
        </row>
        <row r="298">
          <cell r="A298">
            <v>42642</v>
          </cell>
          <cell r="B298">
            <v>63.08</v>
          </cell>
          <cell r="C298">
            <v>1.296</v>
          </cell>
          <cell r="D298">
            <v>81.751680000000007</v>
          </cell>
        </row>
        <row r="299">
          <cell r="A299">
            <v>42643</v>
          </cell>
          <cell r="B299">
            <v>62.835000000000001</v>
          </cell>
          <cell r="C299">
            <v>1.298</v>
          </cell>
          <cell r="D299">
            <v>81.559830000000005</v>
          </cell>
          <cell r="F299">
            <v>1.2601</v>
          </cell>
        </row>
        <row r="300">
          <cell r="A300">
            <v>42644</v>
          </cell>
          <cell r="B300">
            <v>62.895000000000003</v>
          </cell>
          <cell r="C300">
            <v>1.296</v>
          </cell>
          <cell r="D300">
            <v>81.511920000000003</v>
          </cell>
        </row>
        <row r="301">
          <cell r="A301">
            <v>42645</v>
          </cell>
          <cell r="B301">
            <v>62.872</v>
          </cell>
          <cell r="C301">
            <v>1.2929999999999999</v>
          </cell>
          <cell r="D301">
            <v>81.29349599999999</v>
          </cell>
        </row>
        <row r="302">
          <cell r="A302">
            <v>42646</v>
          </cell>
          <cell r="B302">
            <v>62.287999999999997</v>
          </cell>
          <cell r="C302">
            <v>1.2849999999999999</v>
          </cell>
          <cell r="D302">
            <v>80.040079999999989</v>
          </cell>
        </row>
        <row r="303">
          <cell r="A303">
            <v>42647</v>
          </cell>
          <cell r="B303">
            <v>62.688000000000002</v>
          </cell>
          <cell r="C303">
            <v>1.2729999999999999</v>
          </cell>
          <cell r="D303">
            <v>79.801823999999996</v>
          </cell>
        </row>
        <row r="304">
          <cell r="A304">
            <v>42648</v>
          </cell>
          <cell r="B304">
            <v>62.274000000000001</v>
          </cell>
          <cell r="C304">
            <v>1.2749999999999999</v>
          </cell>
          <cell r="D304">
            <v>79.399349999999998</v>
          </cell>
        </row>
        <row r="305">
          <cell r="A305">
            <v>42649</v>
          </cell>
          <cell r="B305">
            <v>62.101999999999997</v>
          </cell>
          <cell r="C305">
            <v>1.2390000000000001</v>
          </cell>
          <cell r="D305">
            <v>76.944378</v>
          </cell>
        </row>
        <row r="306">
          <cell r="A306">
            <v>42650</v>
          </cell>
          <cell r="B306">
            <v>62.206000000000003</v>
          </cell>
          <cell r="C306">
            <v>1.2430000000000001</v>
          </cell>
          <cell r="D306">
            <v>77.322058000000013</v>
          </cell>
        </row>
        <row r="307">
          <cell r="A307">
            <v>42651</v>
          </cell>
          <cell r="B307">
            <v>62.206000000000003</v>
          </cell>
          <cell r="C307">
            <v>1.244</v>
          </cell>
          <cell r="D307">
            <v>77.384264000000002</v>
          </cell>
        </row>
        <row r="308">
          <cell r="A308">
            <v>42652</v>
          </cell>
          <cell r="B308">
            <v>62.08</v>
          </cell>
          <cell r="C308">
            <v>1.2430000000000001</v>
          </cell>
          <cell r="D308">
            <v>77.165440000000004</v>
          </cell>
        </row>
        <row r="309">
          <cell r="A309">
            <v>42653</v>
          </cell>
          <cell r="B309">
            <v>62.021000000000001</v>
          </cell>
          <cell r="C309">
            <v>1.234</v>
          </cell>
          <cell r="D309">
            <v>76.533913999999996</v>
          </cell>
        </row>
        <row r="310">
          <cell r="A310">
            <v>42654</v>
          </cell>
          <cell r="B310">
            <v>62.661999999999999</v>
          </cell>
          <cell r="C310">
            <v>1.2270000000000001</v>
          </cell>
          <cell r="D310">
            <v>76.886274</v>
          </cell>
        </row>
        <row r="311">
          <cell r="A311">
            <v>42655</v>
          </cell>
          <cell r="B311">
            <v>63.503</v>
          </cell>
          <cell r="C311">
            <v>1.2190000000000001</v>
          </cell>
          <cell r="D311">
            <v>77.410157000000012</v>
          </cell>
        </row>
        <row r="312">
          <cell r="A312">
            <v>42656</v>
          </cell>
          <cell r="B312">
            <v>63.01</v>
          </cell>
          <cell r="C312">
            <v>1.222</v>
          </cell>
          <cell r="D312">
            <v>76.998219999999989</v>
          </cell>
        </row>
        <row r="313">
          <cell r="A313">
            <v>42657</v>
          </cell>
          <cell r="B313">
            <v>62.777000000000001</v>
          </cell>
          <cell r="C313">
            <v>1.218</v>
          </cell>
          <cell r="D313">
            <v>76.462385999999995</v>
          </cell>
        </row>
        <row r="314">
          <cell r="A314">
            <v>42658</v>
          </cell>
          <cell r="B314">
            <v>62.777000000000001</v>
          </cell>
          <cell r="C314">
            <v>1.2190000000000001</v>
          </cell>
          <cell r="D314">
            <v>76.525163000000006</v>
          </cell>
        </row>
        <row r="315">
          <cell r="A315">
            <v>42659</v>
          </cell>
          <cell r="B315">
            <v>62.777000000000001</v>
          </cell>
          <cell r="C315">
            <v>1.218</v>
          </cell>
          <cell r="D315">
            <v>76.462385999999995</v>
          </cell>
        </row>
        <row r="316">
          <cell r="A316">
            <v>42660</v>
          </cell>
          <cell r="B316">
            <v>63.066000000000003</v>
          </cell>
          <cell r="C316">
            <v>1.222</v>
          </cell>
          <cell r="D316">
            <v>77.066652000000005</v>
          </cell>
        </row>
        <row r="317">
          <cell r="A317">
            <v>42661</v>
          </cell>
          <cell r="B317">
            <v>62.731999999999999</v>
          </cell>
          <cell r="C317">
            <v>1.23</v>
          </cell>
          <cell r="D317">
            <v>77.160359999999997</v>
          </cell>
        </row>
        <row r="318">
          <cell r="A318">
            <v>42662</v>
          </cell>
          <cell r="B318">
            <v>62.259</v>
          </cell>
          <cell r="C318">
            <v>1.2290000000000001</v>
          </cell>
          <cell r="D318">
            <v>76.516311000000002</v>
          </cell>
        </row>
        <row r="319">
          <cell r="A319">
            <v>42663</v>
          </cell>
          <cell r="B319">
            <v>62.375999999999998</v>
          </cell>
          <cell r="C319">
            <v>1.226</v>
          </cell>
          <cell r="D319">
            <v>76.472976000000003</v>
          </cell>
        </row>
        <row r="320">
          <cell r="A320">
            <v>42664</v>
          </cell>
          <cell r="B320">
            <v>62.316000000000003</v>
          </cell>
          <cell r="C320">
            <v>1.224</v>
          </cell>
          <cell r="D320">
            <v>76.274783999999997</v>
          </cell>
        </row>
        <row r="321">
          <cell r="A321">
            <v>42665</v>
          </cell>
          <cell r="B321">
            <v>62.284999999999997</v>
          </cell>
          <cell r="C321">
            <v>1.2250000000000001</v>
          </cell>
          <cell r="D321">
            <v>76.299125000000004</v>
          </cell>
        </row>
        <row r="322">
          <cell r="A322">
            <v>42666</v>
          </cell>
          <cell r="B322">
            <v>62.284999999999997</v>
          </cell>
          <cell r="C322">
            <v>1.2210000000000001</v>
          </cell>
          <cell r="D322">
            <v>76.049985000000007</v>
          </cell>
        </row>
        <row r="323">
          <cell r="A323">
            <v>42667</v>
          </cell>
          <cell r="B323">
            <v>62.186999999999998</v>
          </cell>
          <cell r="C323">
            <v>1.222</v>
          </cell>
          <cell r="D323">
            <v>75.992514</v>
          </cell>
        </row>
        <row r="324">
          <cell r="A324">
            <v>42668</v>
          </cell>
          <cell r="B324">
            <v>62.411999999999999</v>
          </cell>
          <cell r="C324">
            <v>1.218</v>
          </cell>
          <cell r="D324">
            <v>76.017815999999996</v>
          </cell>
        </row>
        <row r="325">
          <cell r="A325">
            <v>42669</v>
          </cell>
          <cell r="B325">
            <v>62.77</v>
          </cell>
          <cell r="C325">
            <v>1.2230000000000001</v>
          </cell>
          <cell r="D325">
            <v>76.767710000000008</v>
          </cell>
        </row>
        <row r="326">
          <cell r="A326">
            <v>42670</v>
          </cell>
          <cell r="B326">
            <v>62.677999999999997</v>
          </cell>
          <cell r="C326">
            <v>1.2170000000000001</v>
          </cell>
          <cell r="D326">
            <v>76.279126000000005</v>
          </cell>
        </row>
        <row r="327">
          <cell r="A327">
            <v>42671</v>
          </cell>
          <cell r="B327">
            <v>62.975999999999999</v>
          </cell>
          <cell r="C327">
            <v>1.2190000000000001</v>
          </cell>
          <cell r="D327">
            <v>76.767744000000008</v>
          </cell>
        </row>
        <row r="328">
          <cell r="A328">
            <v>42672</v>
          </cell>
          <cell r="B328">
            <v>62.975999999999999</v>
          </cell>
          <cell r="C328">
            <v>1.2190000000000001</v>
          </cell>
          <cell r="D328">
            <v>76.767744000000008</v>
          </cell>
        </row>
        <row r="329">
          <cell r="A329">
            <v>42673</v>
          </cell>
          <cell r="B329">
            <v>63.042000000000002</v>
          </cell>
          <cell r="C329">
            <v>1.2210000000000001</v>
          </cell>
          <cell r="D329">
            <v>76.974282000000002</v>
          </cell>
        </row>
        <row r="330">
          <cell r="A330">
            <v>42674</v>
          </cell>
          <cell r="B330">
            <v>63.268000000000001</v>
          </cell>
          <cell r="C330">
            <v>1.2230000000000001</v>
          </cell>
          <cell r="D330">
            <v>77.376764000000009</v>
          </cell>
        </row>
        <row r="331">
          <cell r="A331">
            <v>42675</v>
          </cell>
          <cell r="B331">
            <v>63.323999999999998</v>
          </cell>
          <cell r="C331">
            <v>1.224</v>
          </cell>
          <cell r="D331">
            <v>77.508575999999991</v>
          </cell>
        </row>
        <row r="332">
          <cell r="A332">
            <v>42676</v>
          </cell>
          <cell r="B332">
            <v>63.536999999999999</v>
          </cell>
          <cell r="C332">
            <v>1.23</v>
          </cell>
          <cell r="D332">
            <v>78.150509999999997</v>
          </cell>
        </row>
        <row r="333">
          <cell r="A333">
            <v>42677</v>
          </cell>
          <cell r="B333">
            <v>63.561</v>
          </cell>
          <cell r="C333">
            <v>1.2470000000000001</v>
          </cell>
          <cell r="D333">
            <v>79.260567000000009</v>
          </cell>
        </row>
        <row r="334">
          <cell r="A334">
            <v>42678</v>
          </cell>
          <cell r="B334">
            <v>64.36</v>
          </cell>
          <cell r="C334">
            <v>1.252</v>
          </cell>
          <cell r="D334">
            <v>80.578720000000004</v>
          </cell>
        </row>
        <row r="335">
          <cell r="A335">
            <v>42679</v>
          </cell>
          <cell r="B335">
            <v>64.36</v>
          </cell>
          <cell r="C335">
            <v>1.252</v>
          </cell>
          <cell r="D335">
            <v>80.578720000000004</v>
          </cell>
        </row>
        <row r="336">
          <cell r="A336">
            <v>42680</v>
          </cell>
          <cell r="B336">
            <v>64.36</v>
          </cell>
          <cell r="C336">
            <v>1.2490000000000001</v>
          </cell>
          <cell r="D336">
            <v>80.385640000000009</v>
          </cell>
        </row>
        <row r="337">
          <cell r="A337">
            <v>42681</v>
          </cell>
          <cell r="B337">
            <v>63.597999999999999</v>
          </cell>
          <cell r="C337">
            <v>1.24</v>
          </cell>
          <cell r="D337">
            <v>78.861519999999999</v>
          </cell>
        </row>
        <row r="338">
          <cell r="A338">
            <v>42682</v>
          </cell>
          <cell r="B338">
            <v>63.741999999999997</v>
          </cell>
          <cell r="C338">
            <v>1.2390000000000001</v>
          </cell>
          <cell r="D338">
            <v>78.976337999999998</v>
          </cell>
        </row>
        <row r="339">
          <cell r="A339">
            <v>42683</v>
          </cell>
          <cell r="B339">
            <v>63.598999999999997</v>
          </cell>
          <cell r="C339">
            <v>1.242</v>
          </cell>
          <cell r="D339">
            <v>78.989958000000001</v>
          </cell>
        </row>
        <row r="340">
          <cell r="A340">
            <v>42684</v>
          </cell>
          <cell r="B340">
            <v>65.558000000000007</v>
          </cell>
          <cell r="C340">
            <v>1.2549999999999999</v>
          </cell>
          <cell r="D340">
            <v>82.275289999999998</v>
          </cell>
        </row>
        <row r="341">
          <cell r="A341">
            <v>42685</v>
          </cell>
          <cell r="B341">
            <v>65.753</v>
          </cell>
          <cell r="C341">
            <v>1.26</v>
          </cell>
          <cell r="D341">
            <v>82.848780000000005</v>
          </cell>
        </row>
        <row r="342">
          <cell r="A342">
            <v>42686</v>
          </cell>
          <cell r="B342">
            <v>65.703000000000003</v>
          </cell>
          <cell r="C342">
            <v>1.26</v>
          </cell>
          <cell r="D342">
            <v>82.785780000000003</v>
          </cell>
        </row>
        <row r="343">
          <cell r="A343">
            <v>42687</v>
          </cell>
          <cell r="B343">
            <v>65.703000000000003</v>
          </cell>
          <cell r="C343">
            <v>1.2569999999999999</v>
          </cell>
          <cell r="D343">
            <v>82.588670999999991</v>
          </cell>
        </row>
        <row r="344">
          <cell r="A344">
            <v>42688</v>
          </cell>
          <cell r="B344">
            <v>66.147000000000006</v>
          </cell>
          <cell r="C344">
            <v>1.252</v>
          </cell>
          <cell r="D344">
            <v>82.816044000000005</v>
          </cell>
        </row>
        <row r="345">
          <cell r="A345">
            <v>42689</v>
          </cell>
          <cell r="B345">
            <v>64.454999999999998</v>
          </cell>
          <cell r="C345">
            <v>1.2450000000000001</v>
          </cell>
          <cell r="D345">
            <v>80.246475000000004</v>
          </cell>
        </row>
        <row r="346">
          <cell r="A346">
            <v>42690</v>
          </cell>
          <cell r="B346">
            <v>64.474999999999994</v>
          </cell>
          <cell r="C346">
            <v>1.244</v>
          </cell>
          <cell r="D346">
            <v>80.20689999999999</v>
          </cell>
        </row>
        <row r="347">
          <cell r="A347">
            <v>42691</v>
          </cell>
          <cell r="B347">
            <v>64.832999999999998</v>
          </cell>
          <cell r="C347">
            <v>1.2410000000000001</v>
          </cell>
          <cell r="D347">
            <v>80.457753000000011</v>
          </cell>
        </row>
        <row r="348">
          <cell r="A348">
            <v>42692</v>
          </cell>
          <cell r="B348">
            <v>64.858000000000004</v>
          </cell>
          <cell r="C348">
            <v>1.234</v>
          </cell>
          <cell r="D348">
            <v>80.034772000000004</v>
          </cell>
        </row>
        <row r="349">
          <cell r="A349">
            <v>42693</v>
          </cell>
          <cell r="B349">
            <v>64.724999999999994</v>
          </cell>
          <cell r="C349">
            <v>1.234</v>
          </cell>
          <cell r="D349">
            <v>79.870649999999998</v>
          </cell>
        </row>
        <row r="350">
          <cell r="A350">
            <v>42694</v>
          </cell>
          <cell r="B350">
            <v>64.858000000000004</v>
          </cell>
          <cell r="C350">
            <v>1.232</v>
          </cell>
          <cell r="D350">
            <v>79.905056000000002</v>
          </cell>
        </row>
        <row r="351">
          <cell r="A351">
            <v>42695</v>
          </cell>
          <cell r="B351">
            <v>63.951999999999998</v>
          </cell>
          <cell r="C351">
            <v>1.2490000000000001</v>
          </cell>
          <cell r="D351">
            <v>79.876048000000011</v>
          </cell>
        </row>
        <row r="352">
          <cell r="A352">
            <v>42696</v>
          </cell>
          <cell r="B352">
            <v>63.710999999999999</v>
          </cell>
          <cell r="C352">
            <v>1.242</v>
          </cell>
          <cell r="D352">
            <v>79.129062000000005</v>
          </cell>
        </row>
        <row r="353">
          <cell r="A353">
            <v>42697</v>
          </cell>
          <cell r="B353">
            <v>64.298000000000002</v>
          </cell>
          <cell r="C353">
            <v>1.2430000000000001</v>
          </cell>
          <cell r="D353">
            <v>79.922414000000003</v>
          </cell>
        </row>
        <row r="354">
          <cell r="A354">
            <v>42698</v>
          </cell>
          <cell r="B354">
            <v>64.5</v>
          </cell>
          <cell r="C354">
            <v>1.2450000000000001</v>
          </cell>
          <cell r="D354">
            <v>80.302500000000009</v>
          </cell>
        </row>
        <row r="355">
          <cell r="A355">
            <v>42699</v>
          </cell>
          <cell r="B355">
            <v>64.89</v>
          </cell>
          <cell r="C355">
            <v>1.248</v>
          </cell>
          <cell r="D355">
            <v>80.98272</v>
          </cell>
        </row>
        <row r="356">
          <cell r="A356">
            <v>42700</v>
          </cell>
          <cell r="B356">
            <v>64.935000000000002</v>
          </cell>
          <cell r="C356">
            <v>1.248</v>
          </cell>
          <cell r="D356">
            <v>81.038880000000006</v>
          </cell>
        </row>
        <row r="357">
          <cell r="A357">
            <v>42701</v>
          </cell>
          <cell r="B357">
            <v>64.881</v>
          </cell>
          <cell r="C357">
            <v>1.248</v>
          </cell>
          <cell r="D357">
            <v>80.971487999999994</v>
          </cell>
        </row>
        <row r="358">
          <cell r="A358">
            <v>42702</v>
          </cell>
          <cell r="B358">
            <v>64.783000000000001</v>
          </cell>
          <cell r="C358">
            <v>1.2410000000000001</v>
          </cell>
          <cell r="D358">
            <v>80.395703000000012</v>
          </cell>
        </row>
        <row r="359">
          <cell r="A359">
            <v>42703</v>
          </cell>
          <cell r="B359">
            <v>65.135000000000005</v>
          </cell>
          <cell r="C359">
            <v>1.2490000000000001</v>
          </cell>
          <cell r="D359">
            <v>81.353615000000019</v>
          </cell>
        </row>
        <row r="360">
          <cell r="A360">
            <v>42704</v>
          </cell>
          <cell r="B360">
            <v>64.070999999999998</v>
          </cell>
          <cell r="C360">
            <v>1.252</v>
          </cell>
          <cell r="D360">
            <v>80.216892000000001</v>
          </cell>
        </row>
        <row r="361">
          <cell r="A361">
            <v>42705</v>
          </cell>
          <cell r="B361">
            <v>63.9</v>
          </cell>
          <cell r="C361">
            <v>1.2589999999999999</v>
          </cell>
          <cell r="D361">
            <v>80.450099999999992</v>
          </cell>
        </row>
        <row r="362">
          <cell r="A362">
            <v>42706</v>
          </cell>
          <cell r="B362">
            <v>63.814999999999998</v>
          </cell>
          <cell r="C362">
            <v>1.2729999999999999</v>
          </cell>
          <cell r="D362">
            <v>81.236494999999991</v>
          </cell>
        </row>
        <row r="363">
          <cell r="A363">
            <v>42707</v>
          </cell>
          <cell r="B363">
            <v>63.814999999999998</v>
          </cell>
          <cell r="C363">
            <v>1.2729999999999999</v>
          </cell>
          <cell r="D363">
            <v>81.236494999999991</v>
          </cell>
        </row>
        <row r="364">
          <cell r="A364">
            <v>42708</v>
          </cell>
          <cell r="B364">
            <v>63.814999999999998</v>
          </cell>
          <cell r="C364">
            <v>1.2669999999999999</v>
          </cell>
          <cell r="D364">
            <v>80.853604999999988</v>
          </cell>
        </row>
        <row r="365">
          <cell r="A365">
            <v>42709</v>
          </cell>
          <cell r="B365">
            <v>63.781999999999996</v>
          </cell>
          <cell r="C365">
            <v>1.272</v>
          </cell>
          <cell r="D365">
            <v>81.130703999999994</v>
          </cell>
        </row>
        <row r="366">
          <cell r="A366">
            <v>42710</v>
          </cell>
          <cell r="B366">
            <v>63.811999999999998</v>
          </cell>
          <cell r="C366">
            <v>1.2669999999999999</v>
          </cell>
          <cell r="D366">
            <v>80.849803999999992</v>
          </cell>
        </row>
        <row r="367">
          <cell r="A367">
            <v>42711</v>
          </cell>
          <cell r="B367">
            <v>63.265999999999998</v>
          </cell>
          <cell r="C367">
            <v>1.2629999999999999</v>
          </cell>
          <cell r="D367">
            <v>79.904957999999993</v>
          </cell>
        </row>
        <row r="368">
          <cell r="A368">
            <v>42712</v>
          </cell>
          <cell r="B368">
            <v>63.262</v>
          </cell>
          <cell r="C368">
            <v>1.258</v>
          </cell>
          <cell r="D368">
            <v>79.583596</v>
          </cell>
        </row>
        <row r="369">
          <cell r="A369">
            <v>42713</v>
          </cell>
          <cell r="B369">
            <v>62.48</v>
          </cell>
          <cell r="C369">
            <v>1.2569999999999999</v>
          </cell>
          <cell r="D369">
            <v>78.537359999999993</v>
          </cell>
        </row>
        <row r="370">
          <cell r="A370">
            <v>42714</v>
          </cell>
          <cell r="B370">
            <v>62.460999999999999</v>
          </cell>
          <cell r="C370">
            <v>1.258</v>
          </cell>
          <cell r="D370">
            <v>78.575937999999994</v>
          </cell>
        </row>
        <row r="371">
          <cell r="A371">
            <v>42715</v>
          </cell>
          <cell r="B371">
            <v>62.48</v>
          </cell>
          <cell r="C371">
            <v>1.26</v>
          </cell>
          <cell r="D371">
            <v>78.724800000000002</v>
          </cell>
        </row>
        <row r="372">
          <cell r="A372">
            <v>42716</v>
          </cell>
          <cell r="B372">
            <v>60.965000000000003</v>
          </cell>
          <cell r="C372">
            <v>1.268</v>
          </cell>
          <cell r="D372">
            <v>77.303620000000009</v>
          </cell>
        </row>
        <row r="373">
          <cell r="A373">
            <v>42717</v>
          </cell>
          <cell r="B373">
            <v>60.527999999999999</v>
          </cell>
          <cell r="C373">
            <v>1.266</v>
          </cell>
          <cell r="D373">
            <v>76.628448000000006</v>
          </cell>
        </row>
        <row r="374">
          <cell r="A374">
            <v>42718</v>
          </cell>
          <cell r="B374">
            <v>61.86</v>
          </cell>
          <cell r="C374">
            <v>1.2529999999999999</v>
          </cell>
          <cell r="D374">
            <v>77.51057999999999</v>
          </cell>
        </row>
        <row r="375">
          <cell r="A375">
            <v>42719</v>
          </cell>
          <cell r="B375">
            <v>61.75</v>
          </cell>
          <cell r="C375">
            <v>1.242</v>
          </cell>
          <cell r="D375">
            <v>76.6935</v>
          </cell>
        </row>
        <row r="376">
          <cell r="A376">
            <v>42720</v>
          </cell>
          <cell r="B376">
            <v>62.116</v>
          </cell>
          <cell r="C376">
            <v>1.25</v>
          </cell>
          <cell r="D376">
            <v>77.644999999999996</v>
          </cell>
        </row>
        <row r="377">
          <cell r="A377">
            <v>42721</v>
          </cell>
          <cell r="B377">
            <v>62.116</v>
          </cell>
          <cell r="C377">
            <v>1.2490000000000001</v>
          </cell>
          <cell r="D377">
            <v>77.582884000000007</v>
          </cell>
        </row>
        <row r="378">
          <cell r="A378">
            <v>42722</v>
          </cell>
          <cell r="B378">
            <v>62.116</v>
          </cell>
          <cell r="C378">
            <v>1.2490000000000001</v>
          </cell>
          <cell r="D378">
            <v>77.582884000000007</v>
          </cell>
        </row>
        <row r="379">
          <cell r="A379">
            <v>42723</v>
          </cell>
          <cell r="B379">
            <v>61.9</v>
          </cell>
          <cell r="C379">
            <v>1.2390000000000001</v>
          </cell>
          <cell r="D379">
            <v>76.694100000000006</v>
          </cell>
        </row>
        <row r="380">
          <cell r="A380">
            <v>42724</v>
          </cell>
          <cell r="B380">
            <v>61.399000000000001</v>
          </cell>
          <cell r="C380">
            <v>1.236</v>
          </cell>
          <cell r="D380">
            <v>75.889163999999994</v>
          </cell>
        </row>
        <row r="381">
          <cell r="A381">
            <v>42725</v>
          </cell>
          <cell r="B381">
            <v>61.14</v>
          </cell>
          <cell r="C381">
            <v>1.2350000000000001</v>
          </cell>
          <cell r="D381">
            <v>75.507900000000006</v>
          </cell>
        </row>
        <row r="382">
          <cell r="A382">
            <v>42726</v>
          </cell>
          <cell r="B382">
            <v>60.966999999999999</v>
          </cell>
          <cell r="C382">
            <v>1.228</v>
          </cell>
          <cell r="D382">
            <v>74.867475999999996</v>
          </cell>
        </row>
        <row r="383">
          <cell r="A383">
            <v>42727</v>
          </cell>
          <cell r="B383">
            <v>61.023000000000003</v>
          </cell>
          <cell r="C383">
            <v>1.228</v>
          </cell>
          <cell r="D383">
            <v>74.936244000000002</v>
          </cell>
        </row>
        <row r="384">
          <cell r="A384">
            <v>42728</v>
          </cell>
          <cell r="B384">
            <v>61.023000000000003</v>
          </cell>
          <cell r="C384">
            <v>1.228</v>
          </cell>
          <cell r="D384">
            <v>74.936244000000002</v>
          </cell>
        </row>
        <row r="385">
          <cell r="A385">
            <v>42729</v>
          </cell>
          <cell r="B385">
            <v>61.023000000000003</v>
          </cell>
          <cell r="C385">
            <v>1.2290000000000001</v>
          </cell>
          <cell r="D385">
            <v>74.997267000000008</v>
          </cell>
        </row>
        <row r="386">
          <cell r="A386">
            <v>42730</v>
          </cell>
          <cell r="B386">
            <v>60.930999999999997</v>
          </cell>
          <cell r="C386">
            <v>1.228</v>
          </cell>
          <cell r="D386">
            <v>74.823267999999999</v>
          </cell>
        </row>
        <row r="387">
          <cell r="A387">
            <v>42731</v>
          </cell>
          <cell r="B387">
            <v>60.604999999999997</v>
          </cell>
          <cell r="C387">
            <v>1.228</v>
          </cell>
          <cell r="D387">
            <v>74.422939999999997</v>
          </cell>
        </row>
        <row r="388">
          <cell r="A388">
            <v>42732</v>
          </cell>
          <cell r="B388">
            <v>60.475999999999999</v>
          </cell>
          <cell r="C388">
            <v>1.222</v>
          </cell>
          <cell r="D388">
            <v>73.901671999999991</v>
          </cell>
        </row>
        <row r="389">
          <cell r="A389">
            <v>42733</v>
          </cell>
          <cell r="B389">
            <v>60.341000000000001</v>
          </cell>
          <cell r="C389">
            <v>1.2290000000000001</v>
          </cell>
          <cell r="D389">
            <v>74.159089000000009</v>
          </cell>
        </row>
        <row r="390">
          <cell r="A390">
            <v>42734</v>
          </cell>
          <cell r="B390">
            <v>61.231000000000002</v>
          </cell>
          <cell r="C390">
            <v>1.234</v>
          </cell>
          <cell r="D390">
            <v>75.559054000000003</v>
          </cell>
        </row>
        <row r="391">
          <cell r="A391">
            <v>42735</v>
          </cell>
          <cell r="B391">
            <v>61.231000000000002</v>
          </cell>
          <cell r="C391">
            <v>1.234</v>
          </cell>
          <cell r="D391">
            <v>75.559054000000003</v>
          </cell>
          <cell r="F391">
            <v>1.256281800024087</v>
          </cell>
        </row>
        <row r="392">
          <cell r="A392">
            <v>42736</v>
          </cell>
          <cell r="B392">
            <v>61.231000000000002</v>
          </cell>
          <cell r="C392">
            <v>1.234</v>
          </cell>
          <cell r="D392">
            <v>75.559054000000003</v>
          </cell>
        </row>
        <row r="393">
          <cell r="A393">
            <v>42737</v>
          </cell>
          <cell r="B393">
            <v>61.228000000000002</v>
          </cell>
          <cell r="C393">
            <v>1.228</v>
          </cell>
          <cell r="D393">
            <v>75.187984</v>
          </cell>
        </row>
        <row r="394">
          <cell r="A394">
            <v>42738</v>
          </cell>
          <cell r="B394">
            <v>60.923000000000002</v>
          </cell>
          <cell r="C394">
            <v>1.224</v>
          </cell>
          <cell r="D394">
            <v>74.569751999999994</v>
          </cell>
        </row>
        <row r="395">
          <cell r="A395">
            <v>42739</v>
          </cell>
          <cell r="B395">
            <v>60.365000000000002</v>
          </cell>
          <cell r="C395">
            <v>1.232</v>
          </cell>
          <cell r="D395">
            <v>74.369680000000002</v>
          </cell>
        </row>
        <row r="396">
          <cell r="A396">
            <v>42740</v>
          </cell>
          <cell r="B396">
            <v>59.401000000000003</v>
          </cell>
          <cell r="C396">
            <v>1.242</v>
          </cell>
          <cell r="D396">
            <v>73.776042000000004</v>
          </cell>
        </row>
        <row r="397">
          <cell r="A397">
            <v>42741</v>
          </cell>
          <cell r="B397">
            <v>59.564999999999998</v>
          </cell>
          <cell r="C397">
            <v>1.2290000000000001</v>
          </cell>
          <cell r="D397">
            <v>73.205385000000007</v>
          </cell>
        </row>
        <row r="398">
          <cell r="A398">
            <v>42742</v>
          </cell>
          <cell r="B398">
            <v>59.564999999999998</v>
          </cell>
          <cell r="C398">
            <v>1.2290000000000001</v>
          </cell>
          <cell r="D398">
            <v>73.205385000000007</v>
          </cell>
        </row>
        <row r="399">
          <cell r="A399">
            <v>42743</v>
          </cell>
          <cell r="B399">
            <v>59.564999999999998</v>
          </cell>
          <cell r="C399">
            <v>1.226</v>
          </cell>
          <cell r="D399">
            <v>73.026690000000002</v>
          </cell>
        </row>
        <row r="400">
          <cell r="A400">
            <v>42744</v>
          </cell>
          <cell r="B400">
            <v>60.103000000000002</v>
          </cell>
          <cell r="C400">
            <v>1.2170000000000001</v>
          </cell>
          <cell r="D400">
            <v>73.145351000000005</v>
          </cell>
        </row>
        <row r="401">
          <cell r="A401">
            <v>42745</v>
          </cell>
          <cell r="B401">
            <v>60.14</v>
          </cell>
          <cell r="C401">
            <v>1.2170000000000001</v>
          </cell>
          <cell r="D401">
            <v>73.190380000000005</v>
          </cell>
        </row>
        <row r="402">
          <cell r="A402">
            <v>42746</v>
          </cell>
          <cell r="B402">
            <v>59.777999999999999</v>
          </cell>
          <cell r="C402">
            <v>1.2210000000000001</v>
          </cell>
          <cell r="D402">
            <v>72.988938000000005</v>
          </cell>
        </row>
        <row r="403">
          <cell r="A403">
            <v>42747</v>
          </cell>
          <cell r="B403">
            <v>59.433</v>
          </cell>
          <cell r="C403">
            <v>1.216</v>
          </cell>
          <cell r="D403">
            <v>72.270527999999999</v>
          </cell>
        </row>
        <row r="404">
          <cell r="A404">
            <v>42748</v>
          </cell>
          <cell r="B404">
            <v>59.56</v>
          </cell>
          <cell r="C404">
            <v>1.218</v>
          </cell>
          <cell r="D404">
            <v>72.544080000000008</v>
          </cell>
        </row>
        <row r="405">
          <cell r="A405">
            <v>42749</v>
          </cell>
          <cell r="B405">
            <v>59.56</v>
          </cell>
          <cell r="C405">
            <v>1.218</v>
          </cell>
          <cell r="D405">
            <v>72.544080000000008</v>
          </cell>
        </row>
        <row r="406">
          <cell r="A406">
            <v>42750</v>
          </cell>
          <cell r="B406">
            <v>59.637</v>
          </cell>
          <cell r="C406">
            <v>1.204</v>
          </cell>
          <cell r="D406">
            <v>71.802948000000001</v>
          </cell>
        </row>
        <row r="407">
          <cell r="A407">
            <v>42751</v>
          </cell>
          <cell r="B407">
            <v>59.781999999999996</v>
          </cell>
          <cell r="C407">
            <v>1.204</v>
          </cell>
          <cell r="D407">
            <v>71.977527999999992</v>
          </cell>
        </row>
        <row r="408">
          <cell r="A408">
            <v>42752</v>
          </cell>
          <cell r="B408">
            <v>59.33</v>
          </cell>
          <cell r="C408">
            <v>1.2390000000000001</v>
          </cell>
          <cell r="D408">
            <v>73.509870000000006</v>
          </cell>
        </row>
        <row r="409">
          <cell r="A409">
            <v>42753</v>
          </cell>
          <cell r="B409">
            <v>59.523000000000003</v>
          </cell>
          <cell r="C409">
            <v>1.226</v>
          </cell>
          <cell r="D409">
            <v>72.975198000000006</v>
          </cell>
        </row>
        <row r="410">
          <cell r="A410">
            <v>42754</v>
          </cell>
          <cell r="B410">
            <v>59.66</v>
          </cell>
          <cell r="C410">
            <v>1.234</v>
          </cell>
          <cell r="D410">
            <v>73.620439999999988</v>
          </cell>
        </row>
        <row r="411">
          <cell r="A411">
            <v>42755</v>
          </cell>
          <cell r="B411">
            <v>59.591000000000001</v>
          </cell>
          <cell r="C411">
            <v>1.236</v>
          </cell>
          <cell r="D411">
            <v>73.654476000000003</v>
          </cell>
        </row>
        <row r="412">
          <cell r="A412">
            <v>42756</v>
          </cell>
          <cell r="B412">
            <v>59.542999999999999</v>
          </cell>
          <cell r="C412">
            <v>1.236</v>
          </cell>
          <cell r="D412">
            <v>73.595147999999995</v>
          </cell>
        </row>
        <row r="413">
          <cell r="A413">
            <v>42757</v>
          </cell>
          <cell r="B413">
            <v>59.8</v>
          </cell>
          <cell r="C413">
            <v>1.2390000000000001</v>
          </cell>
          <cell r="D413">
            <v>74.092200000000005</v>
          </cell>
        </row>
        <row r="414">
          <cell r="A414">
            <v>42758</v>
          </cell>
          <cell r="B414">
            <v>59.51</v>
          </cell>
          <cell r="C414">
            <v>1.252</v>
          </cell>
          <cell r="D414">
            <v>74.506519999999995</v>
          </cell>
        </row>
        <row r="415">
          <cell r="A415">
            <v>42759</v>
          </cell>
          <cell r="B415">
            <v>59.14</v>
          </cell>
          <cell r="C415">
            <v>1.2529999999999999</v>
          </cell>
          <cell r="D415">
            <v>74.102419999999995</v>
          </cell>
        </row>
        <row r="416">
          <cell r="A416">
            <v>42760</v>
          </cell>
          <cell r="B416">
            <v>59.567</v>
          </cell>
          <cell r="C416">
            <v>1.2629999999999999</v>
          </cell>
          <cell r="D416">
            <v>75.233120999999997</v>
          </cell>
        </row>
        <row r="417">
          <cell r="A417">
            <v>42761</v>
          </cell>
          <cell r="B417">
            <v>60.279000000000003</v>
          </cell>
          <cell r="C417">
            <v>1.2589999999999999</v>
          </cell>
          <cell r="D417">
            <v>75.891261</v>
          </cell>
        </row>
        <row r="418">
          <cell r="A418">
            <v>42762</v>
          </cell>
          <cell r="B418">
            <v>59.811</v>
          </cell>
          <cell r="C418">
            <v>1.2549999999999999</v>
          </cell>
          <cell r="D418">
            <v>75.062804999999997</v>
          </cell>
        </row>
        <row r="419">
          <cell r="A419">
            <v>42763</v>
          </cell>
          <cell r="B419">
            <v>59.844000000000001</v>
          </cell>
          <cell r="C419">
            <v>1.2549999999999999</v>
          </cell>
          <cell r="D419">
            <v>75.104219999999998</v>
          </cell>
        </row>
        <row r="420">
          <cell r="A420">
            <v>42764</v>
          </cell>
          <cell r="B420">
            <v>59.777999999999999</v>
          </cell>
          <cell r="C420">
            <v>1.2589999999999999</v>
          </cell>
          <cell r="D420">
            <v>75.260501999999988</v>
          </cell>
        </row>
        <row r="421">
          <cell r="A421">
            <v>42765</v>
          </cell>
          <cell r="B421">
            <v>59.718000000000004</v>
          </cell>
          <cell r="C421">
            <v>1.25</v>
          </cell>
          <cell r="D421">
            <v>74.647500000000008</v>
          </cell>
        </row>
        <row r="422">
          <cell r="A422">
            <v>42766</v>
          </cell>
          <cell r="B422">
            <v>60.155999999999999</v>
          </cell>
          <cell r="C422">
            <v>1.2589999999999999</v>
          </cell>
          <cell r="D422">
            <v>75.736403999999993</v>
          </cell>
        </row>
        <row r="423">
          <cell r="A423">
            <v>42767</v>
          </cell>
          <cell r="B423">
            <v>60.091000000000001</v>
          </cell>
          <cell r="C423">
            <v>1.266</v>
          </cell>
          <cell r="D423">
            <v>76.075206000000009</v>
          </cell>
        </row>
        <row r="424">
          <cell r="A424">
            <v>42768</v>
          </cell>
          <cell r="B424">
            <v>59.366</v>
          </cell>
          <cell r="C424">
            <v>1.252</v>
          </cell>
          <cell r="D424">
            <v>74.326232000000005</v>
          </cell>
        </row>
        <row r="425">
          <cell r="A425">
            <v>42769</v>
          </cell>
          <cell r="B425">
            <v>58.970999999999997</v>
          </cell>
          <cell r="C425">
            <v>1.248</v>
          </cell>
          <cell r="D425">
            <v>73.595807999999991</v>
          </cell>
        </row>
        <row r="426">
          <cell r="A426">
            <v>42770</v>
          </cell>
          <cell r="B426">
            <v>59.031999999999996</v>
          </cell>
          <cell r="C426">
            <v>1.2490000000000001</v>
          </cell>
          <cell r="D426">
            <v>73.730968000000004</v>
          </cell>
        </row>
        <row r="427">
          <cell r="A427">
            <v>42771</v>
          </cell>
          <cell r="B427">
            <v>58.945999999999998</v>
          </cell>
          <cell r="C427">
            <v>1.248</v>
          </cell>
          <cell r="D427">
            <v>73.564607999999993</v>
          </cell>
        </row>
        <row r="428">
          <cell r="A428">
            <v>42772</v>
          </cell>
          <cell r="B428">
            <v>58.9</v>
          </cell>
          <cell r="C428">
            <v>1.2470000000000001</v>
          </cell>
          <cell r="D428">
            <v>73.448300000000003</v>
          </cell>
        </row>
        <row r="429">
          <cell r="A429">
            <v>42773</v>
          </cell>
          <cell r="B429">
            <v>59.442999999999998</v>
          </cell>
          <cell r="C429">
            <v>1.2490000000000001</v>
          </cell>
          <cell r="D429">
            <v>74.244307000000006</v>
          </cell>
        </row>
        <row r="430">
          <cell r="A430">
            <v>42774</v>
          </cell>
          <cell r="B430">
            <v>59.173000000000002</v>
          </cell>
          <cell r="C430">
            <v>1.2529999999999999</v>
          </cell>
          <cell r="D430">
            <v>74.143768999999992</v>
          </cell>
        </row>
        <row r="431">
          <cell r="A431">
            <v>42775</v>
          </cell>
          <cell r="B431">
            <v>58.960999999999999</v>
          </cell>
          <cell r="C431">
            <v>1.25</v>
          </cell>
          <cell r="D431">
            <v>73.701250000000002</v>
          </cell>
        </row>
        <row r="432">
          <cell r="A432">
            <v>42776</v>
          </cell>
          <cell r="B432">
            <v>58.198</v>
          </cell>
          <cell r="C432">
            <v>1.2490000000000001</v>
          </cell>
          <cell r="D432">
            <v>72.689302000000012</v>
          </cell>
        </row>
        <row r="433">
          <cell r="A433">
            <v>42777</v>
          </cell>
          <cell r="B433">
            <v>58.308999999999997</v>
          </cell>
          <cell r="C433">
            <v>1.2490000000000001</v>
          </cell>
          <cell r="D433">
            <v>72.82794100000001</v>
          </cell>
        </row>
        <row r="434">
          <cell r="A434">
            <v>42778</v>
          </cell>
          <cell r="B434">
            <v>58.222000000000001</v>
          </cell>
          <cell r="C434">
            <v>1.248</v>
          </cell>
          <cell r="D434">
            <v>72.661056000000002</v>
          </cell>
        </row>
        <row r="435">
          <cell r="A435">
            <v>42779</v>
          </cell>
          <cell r="B435">
            <v>57.926000000000002</v>
          </cell>
          <cell r="C435">
            <v>1.252</v>
          </cell>
          <cell r="D435">
            <v>72.523352000000003</v>
          </cell>
        </row>
        <row r="436">
          <cell r="A436">
            <v>42780</v>
          </cell>
          <cell r="B436">
            <v>57.04</v>
          </cell>
          <cell r="C436">
            <v>1.2470000000000001</v>
          </cell>
          <cell r="D436">
            <v>71.128880000000009</v>
          </cell>
        </row>
        <row r="437">
          <cell r="A437">
            <v>42781</v>
          </cell>
          <cell r="B437">
            <v>57.331000000000003</v>
          </cell>
          <cell r="C437">
            <v>1.2470000000000001</v>
          </cell>
          <cell r="D437">
            <v>71.491757000000007</v>
          </cell>
        </row>
        <row r="438">
          <cell r="A438">
            <v>42782</v>
          </cell>
          <cell r="B438">
            <v>57.567</v>
          </cell>
          <cell r="C438">
            <v>1.2490000000000001</v>
          </cell>
          <cell r="D438">
            <v>71.901183000000003</v>
          </cell>
        </row>
        <row r="439">
          <cell r="A439">
            <v>42783</v>
          </cell>
          <cell r="B439">
            <v>58.337000000000003</v>
          </cell>
          <cell r="C439">
            <v>1.2410000000000001</v>
          </cell>
          <cell r="D439">
            <v>72.396217000000007</v>
          </cell>
        </row>
        <row r="440">
          <cell r="A440">
            <v>42784</v>
          </cell>
          <cell r="B440">
            <v>58.445</v>
          </cell>
          <cell r="C440">
            <v>1.2410000000000001</v>
          </cell>
          <cell r="D440">
            <v>72.530245000000008</v>
          </cell>
        </row>
        <row r="441">
          <cell r="A441">
            <v>42785</v>
          </cell>
          <cell r="B441">
            <v>58.317</v>
          </cell>
          <cell r="C441">
            <v>1.2430000000000001</v>
          </cell>
          <cell r="D441">
            <v>72.488031000000007</v>
          </cell>
        </row>
        <row r="442">
          <cell r="A442">
            <v>42786</v>
          </cell>
          <cell r="B442">
            <v>57.911000000000001</v>
          </cell>
          <cell r="C442">
            <v>1.2470000000000001</v>
          </cell>
          <cell r="D442">
            <v>72.215017000000003</v>
          </cell>
        </row>
        <row r="443">
          <cell r="A443">
            <v>42787</v>
          </cell>
          <cell r="B443">
            <v>57.393999999999998</v>
          </cell>
          <cell r="C443">
            <v>1.2490000000000001</v>
          </cell>
          <cell r="D443">
            <v>71.685106000000005</v>
          </cell>
        </row>
        <row r="444">
          <cell r="A444">
            <v>42788</v>
          </cell>
          <cell r="B444">
            <v>57.92</v>
          </cell>
          <cell r="C444">
            <v>1.2450000000000001</v>
          </cell>
          <cell r="D444">
            <v>72.110400000000013</v>
          </cell>
        </row>
        <row r="445">
          <cell r="A445">
            <v>42789</v>
          </cell>
          <cell r="B445">
            <v>57.734000000000002</v>
          </cell>
          <cell r="C445">
            <v>1.2549999999999999</v>
          </cell>
          <cell r="D445">
            <v>72.45617</v>
          </cell>
        </row>
        <row r="446">
          <cell r="A446">
            <v>42790</v>
          </cell>
          <cell r="B446">
            <v>58.414000000000001</v>
          </cell>
          <cell r="C446">
            <v>1.2470000000000001</v>
          </cell>
          <cell r="D446">
            <v>72.842258000000015</v>
          </cell>
        </row>
        <row r="447">
          <cell r="A447">
            <v>42791</v>
          </cell>
          <cell r="B447">
            <v>58.451999999999998</v>
          </cell>
          <cell r="C447">
            <v>1.2470000000000001</v>
          </cell>
          <cell r="D447">
            <v>72.889644000000004</v>
          </cell>
        </row>
        <row r="448">
          <cell r="A448">
            <v>42792</v>
          </cell>
          <cell r="B448">
            <v>58.363</v>
          </cell>
          <cell r="C448">
            <v>1.24</v>
          </cell>
          <cell r="D448">
            <v>72.37012</v>
          </cell>
        </row>
        <row r="449">
          <cell r="A449">
            <v>42793</v>
          </cell>
          <cell r="B449">
            <v>58.183999999999997</v>
          </cell>
          <cell r="C449">
            <v>1.244</v>
          </cell>
          <cell r="D449">
            <v>72.380895999999993</v>
          </cell>
        </row>
        <row r="450">
          <cell r="A450">
            <v>42794</v>
          </cell>
          <cell r="B450">
            <v>58.351999999999997</v>
          </cell>
          <cell r="C450">
            <v>1.238</v>
          </cell>
          <cell r="D450">
            <v>72.239775999999992</v>
          </cell>
        </row>
        <row r="451">
          <cell r="A451">
            <v>42795</v>
          </cell>
          <cell r="B451">
            <v>58.235999999999997</v>
          </cell>
          <cell r="C451">
            <v>1.2270000000000001</v>
          </cell>
          <cell r="D451">
            <v>71.455572000000004</v>
          </cell>
          <cell r="F451">
            <v>1.2498664672577717</v>
          </cell>
        </row>
        <row r="452">
          <cell r="A452">
            <v>42796</v>
          </cell>
          <cell r="B452">
            <v>58.72</v>
          </cell>
          <cell r="C452">
            <v>1.2270000000000001</v>
          </cell>
          <cell r="D452">
            <v>72.049440000000004</v>
          </cell>
        </row>
        <row r="453">
          <cell r="A453">
            <v>42797</v>
          </cell>
          <cell r="B453">
            <v>58.204000000000001</v>
          </cell>
          <cell r="C453">
            <v>1.2290000000000001</v>
          </cell>
          <cell r="D453">
            <v>71.532716000000008</v>
          </cell>
        </row>
        <row r="454">
          <cell r="A454">
            <v>42798</v>
          </cell>
          <cell r="B454">
            <v>58.241</v>
          </cell>
          <cell r="C454">
            <v>1.2290000000000001</v>
          </cell>
          <cell r="D454">
            <v>71.578189000000009</v>
          </cell>
        </row>
        <row r="455">
          <cell r="A455">
            <v>42799</v>
          </cell>
          <cell r="B455">
            <v>58.186999999999998</v>
          </cell>
          <cell r="C455">
            <v>1.23</v>
          </cell>
          <cell r="D455">
            <v>71.570009999999996</v>
          </cell>
        </row>
        <row r="456">
          <cell r="A456">
            <v>42800</v>
          </cell>
          <cell r="B456">
            <v>58.232999999999997</v>
          </cell>
          <cell r="C456">
            <v>1.224</v>
          </cell>
          <cell r="D456">
            <v>71.277191999999999</v>
          </cell>
        </row>
        <row r="457">
          <cell r="A457">
            <v>42801</v>
          </cell>
          <cell r="B457">
            <v>58.137</v>
          </cell>
          <cell r="C457">
            <v>1.22</v>
          </cell>
          <cell r="D457">
            <v>70.927139999999994</v>
          </cell>
        </row>
        <row r="458">
          <cell r="A458">
            <v>42802</v>
          </cell>
          <cell r="B458">
            <v>58.872999999999998</v>
          </cell>
          <cell r="C458">
            <v>1.2170000000000001</v>
          </cell>
          <cell r="D458">
            <v>71.648441000000005</v>
          </cell>
        </row>
        <row r="459">
          <cell r="A459">
            <v>42803</v>
          </cell>
          <cell r="B459">
            <v>59.256999999999998</v>
          </cell>
          <cell r="C459">
            <v>1.216</v>
          </cell>
          <cell r="D459">
            <v>72.056511999999998</v>
          </cell>
        </row>
        <row r="460">
          <cell r="A460">
            <v>42804</v>
          </cell>
          <cell r="B460">
            <v>58.987000000000002</v>
          </cell>
          <cell r="C460">
            <v>1.2170000000000001</v>
          </cell>
          <cell r="D460">
            <v>71.787179000000009</v>
          </cell>
        </row>
        <row r="461">
          <cell r="A461">
            <v>42805</v>
          </cell>
          <cell r="B461">
            <v>58.987000000000002</v>
          </cell>
          <cell r="C461">
            <v>1.2170000000000001</v>
          </cell>
          <cell r="D461">
            <v>71.787179000000009</v>
          </cell>
        </row>
        <row r="462">
          <cell r="A462">
            <v>42806</v>
          </cell>
          <cell r="B462">
            <v>59.067999999999998</v>
          </cell>
          <cell r="C462">
            <v>1.2170000000000001</v>
          </cell>
          <cell r="D462">
            <v>71.885756000000001</v>
          </cell>
        </row>
        <row r="463">
          <cell r="A463">
            <v>42807</v>
          </cell>
          <cell r="B463">
            <v>58.774000000000001</v>
          </cell>
          <cell r="C463">
            <v>1.2210000000000001</v>
          </cell>
          <cell r="D463">
            <v>71.763054000000011</v>
          </cell>
        </row>
        <row r="464">
          <cell r="A464">
            <v>42808</v>
          </cell>
          <cell r="B464">
            <v>59.186</v>
          </cell>
          <cell r="C464">
            <v>1.216</v>
          </cell>
          <cell r="D464">
            <v>71.970175999999995</v>
          </cell>
        </row>
        <row r="465">
          <cell r="A465">
            <v>42809</v>
          </cell>
          <cell r="B465">
            <v>58.381</v>
          </cell>
          <cell r="C465">
            <v>1.228</v>
          </cell>
          <cell r="D465">
            <v>71.691867999999999</v>
          </cell>
        </row>
        <row r="466">
          <cell r="A466">
            <v>42810</v>
          </cell>
          <cell r="B466">
            <v>57.77</v>
          </cell>
          <cell r="C466">
            <v>1.2350000000000001</v>
          </cell>
          <cell r="D466">
            <v>71.345950000000016</v>
          </cell>
        </row>
        <row r="467">
          <cell r="A467">
            <v>42811</v>
          </cell>
          <cell r="B467">
            <v>57.183999999999997</v>
          </cell>
          <cell r="C467">
            <v>1.2390000000000001</v>
          </cell>
          <cell r="D467">
            <v>70.850976000000003</v>
          </cell>
        </row>
        <row r="468">
          <cell r="A468">
            <v>42812</v>
          </cell>
          <cell r="B468">
            <v>57.183999999999997</v>
          </cell>
          <cell r="C468">
            <v>1.24</v>
          </cell>
          <cell r="D468">
            <v>70.908159999999995</v>
          </cell>
        </row>
        <row r="469">
          <cell r="A469">
            <v>42813</v>
          </cell>
          <cell r="B469">
            <v>57.154000000000003</v>
          </cell>
          <cell r="C469">
            <v>1.238</v>
          </cell>
          <cell r="D469">
            <v>70.756652000000003</v>
          </cell>
        </row>
        <row r="470">
          <cell r="A470">
            <v>42814</v>
          </cell>
          <cell r="B470">
            <v>57.304000000000002</v>
          </cell>
          <cell r="C470">
            <v>1.2370000000000001</v>
          </cell>
          <cell r="D470">
            <v>70.885048000000012</v>
          </cell>
        </row>
        <row r="471">
          <cell r="A471">
            <v>42815</v>
          </cell>
          <cell r="B471">
            <v>57.591000000000001</v>
          </cell>
          <cell r="C471">
            <v>1.248</v>
          </cell>
          <cell r="D471">
            <v>71.873568000000006</v>
          </cell>
        </row>
        <row r="472">
          <cell r="A472">
            <v>42816</v>
          </cell>
          <cell r="B472">
            <v>57.731999999999999</v>
          </cell>
          <cell r="C472">
            <v>1.2470000000000001</v>
          </cell>
          <cell r="D472">
            <v>71.991804000000002</v>
          </cell>
        </row>
        <row r="473">
          <cell r="A473">
            <v>42817</v>
          </cell>
          <cell r="B473">
            <v>57.354999999999997</v>
          </cell>
          <cell r="C473">
            <v>1.252</v>
          </cell>
          <cell r="D473">
            <v>71.808459999999997</v>
          </cell>
        </row>
        <row r="474">
          <cell r="A474">
            <v>42818</v>
          </cell>
          <cell r="B474">
            <v>56.914000000000001</v>
          </cell>
          <cell r="C474">
            <v>1.2470000000000001</v>
          </cell>
          <cell r="D474">
            <v>70.971758000000008</v>
          </cell>
        </row>
        <row r="475">
          <cell r="A475">
            <v>42819</v>
          </cell>
          <cell r="B475">
            <v>56.914000000000001</v>
          </cell>
          <cell r="C475">
            <v>1.2470000000000001</v>
          </cell>
          <cell r="D475">
            <v>70.971758000000008</v>
          </cell>
        </row>
        <row r="476">
          <cell r="A476">
            <v>42820</v>
          </cell>
          <cell r="B476">
            <v>56.969000000000001</v>
          </cell>
          <cell r="C476">
            <v>1.2509999999999999</v>
          </cell>
          <cell r="D476">
            <v>71.268219000000002</v>
          </cell>
        </row>
        <row r="477">
          <cell r="A477">
            <v>42821</v>
          </cell>
          <cell r="B477">
            <v>56.878</v>
          </cell>
          <cell r="C477">
            <v>1.256</v>
          </cell>
          <cell r="D477">
            <v>71.438767999999996</v>
          </cell>
        </row>
        <row r="478">
          <cell r="A478">
            <v>42822</v>
          </cell>
          <cell r="B478">
            <v>56.968000000000004</v>
          </cell>
          <cell r="C478">
            <v>1.242</v>
          </cell>
          <cell r="D478">
            <v>70.754255999999998</v>
          </cell>
        </row>
        <row r="479">
          <cell r="A479">
            <v>42823</v>
          </cell>
          <cell r="B479">
            <v>56.651000000000003</v>
          </cell>
          <cell r="C479">
            <v>1.244</v>
          </cell>
          <cell r="D479">
            <v>70.473844</v>
          </cell>
        </row>
        <row r="480">
          <cell r="A480">
            <v>42824</v>
          </cell>
          <cell r="B480">
            <v>55.984000000000002</v>
          </cell>
          <cell r="C480">
            <v>1.248</v>
          </cell>
          <cell r="D480">
            <v>69.868031999999999</v>
          </cell>
        </row>
        <row r="481">
          <cell r="A481">
            <v>42825</v>
          </cell>
          <cell r="B481">
            <v>56.210999999999999</v>
          </cell>
          <cell r="C481">
            <v>1.254</v>
          </cell>
          <cell r="D481">
            <v>70.488593999999992</v>
          </cell>
          <cell r="F481">
            <v>1.2577</v>
          </cell>
        </row>
        <row r="482">
          <cell r="A482">
            <v>42826</v>
          </cell>
          <cell r="B482">
            <v>56.210999999999999</v>
          </cell>
          <cell r="C482">
            <v>1.2549999999999999</v>
          </cell>
          <cell r="D482">
            <v>70.544804999999997</v>
          </cell>
        </row>
        <row r="483">
          <cell r="A483">
            <v>42827</v>
          </cell>
          <cell r="B483">
            <v>56.234999999999999</v>
          </cell>
          <cell r="C483">
            <v>1.254</v>
          </cell>
          <cell r="D483">
            <v>70.518690000000007</v>
          </cell>
        </row>
        <row r="484">
          <cell r="A484">
            <v>42828</v>
          </cell>
          <cell r="B484">
            <v>56.085000000000001</v>
          </cell>
          <cell r="C484">
            <v>1.2490000000000001</v>
          </cell>
          <cell r="D484">
            <v>70.050165000000007</v>
          </cell>
        </row>
        <row r="485">
          <cell r="A485">
            <v>42829</v>
          </cell>
          <cell r="B485">
            <v>55.95</v>
          </cell>
          <cell r="C485">
            <v>1.244</v>
          </cell>
          <cell r="D485">
            <v>69.601799999999997</v>
          </cell>
        </row>
        <row r="486">
          <cell r="A486">
            <v>42830</v>
          </cell>
          <cell r="B486">
            <v>56.414000000000001</v>
          </cell>
          <cell r="C486">
            <v>1.2490000000000001</v>
          </cell>
          <cell r="D486">
            <v>70.461086000000009</v>
          </cell>
        </row>
        <row r="487">
          <cell r="A487">
            <v>42831</v>
          </cell>
          <cell r="B487">
            <v>56.399000000000001</v>
          </cell>
          <cell r="C487">
            <v>1.2470000000000001</v>
          </cell>
          <cell r="D487">
            <v>70.329553000000004</v>
          </cell>
        </row>
        <row r="488">
          <cell r="A488">
            <v>42832</v>
          </cell>
          <cell r="B488">
            <v>57.223999999999997</v>
          </cell>
          <cell r="C488">
            <v>1.2370000000000001</v>
          </cell>
          <cell r="D488">
            <v>70.786088000000007</v>
          </cell>
        </row>
        <row r="489">
          <cell r="A489">
            <v>42833</v>
          </cell>
          <cell r="B489">
            <v>57.274000000000001</v>
          </cell>
          <cell r="C489">
            <v>1.2370000000000001</v>
          </cell>
          <cell r="D489">
            <v>70.847938000000013</v>
          </cell>
        </row>
        <row r="490">
          <cell r="A490">
            <v>42834</v>
          </cell>
          <cell r="B490">
            <v>57.375999999999998</v>
          </cell>
          <cell r="C490">
            <v>1.2370000000000001</v>
          </cell>
          <cell r="D490">
            <v>70.974112000000005</v>
          </cell>
        </row>
        <row r="491">
          <cell r="A491">
            <v>42835</v>
          </cell>
          <cell r="B491">
            <v>57.104999999999997</v>
          </cell>
          <cell r="C491">
            <v>1.242</v>
          </cell>
          <cell r="D491">
            <v>70.924409999999995</v>
          </cell>
        </row>
        <row r="492">
          <cell r="A492">
            <v>42836</v>
          </cell>
          <cell r="B492">
            <v>57.027999999999999</v>
          </cell>
          <cell r="C492">
            <v>1.2490000000000001</v>
          </cell>
          <cell r="D492">
            <v>71.227972000000008</v>
          </cell>
        </row>
        <row r="493">
          <cell r="A493">
            <v>42837</v>
          </cell>
          <cell r="B493">
            <v>56.622</v>
          </cell>
          <cell r="C493">
            <v>1.2549999999999999</v>
          </cell>
          <cell r="D493">
            <v>71.060609999999997</v>
          </cell>
        </row>
        <row r="494">
          <cell r="A494">
            <v>42838</v>
          </cell>
          <cell r="B494">
            <v>56.259</v>
          </cell>
          <cell r="C494">
            <v>1.25</v>
          </cell>
          <cell r="D494">
            <v>70.323750000000004</v>
          </cell>
        </row>
        <row r="495">
          <cell r="A495">
            <v>42839</v>
          </cell>
          <cell r="B495">
            <v>56.296999999999997</v>
          </cell>
          <cell r="C495">
            <v>1.252</v>
          </cell>
          <cell r="D495">
            <v>70.483843999999991</v>
          </cell>
        </row>
        <row r="496">
          <cell r="A496">
            <v>42840</v>
          </cell>
          <cell r="B496">
            <v>56.301000000000002</v>
          </cell>
          <cell r="C496">
            <v>1.252</v>
          </cell>
          <cell r="D496">
            <v>70.488852000000009</v>
          </cell>
        </row>
        <row r="497">
          <cell r="A497">
            <v>42841</v>
          </cell>
          <cell r="B497">
            <v>56.302999999999997</v>
          </cell>
          <cell r="C497">
            <v>1.2529999999999999</v>
          </cell>
          <cell r="D497">
            <v>70.547658999999996</v>
          </cell>
        </row>
        <row r="498">
          <cell r="A498">
            <v>42842</v>
          </cell>
          <cell r="B498">
            <v>55.881999999999998</v>
          </cell>
          <cell r="C498">
            <v>1.256</v>
          </cell>
          <cell r="D498">
            <v>70.187792000000002</v>
          </cell>
        </row>
        <row r="499">
          <cell r="A499">
            <v>42843</v>
          </cell>
          <cell r="B499">
            <v>56.197000000000003</v>
          </cell>
          <cell r="C499">
            <v>1.284</v>
          </cell>
          <cell r="D499">
            <v>72.156948</v>
          </cell>
        </row>
        <row r="500">
          <cell r="A500">
            <v>42844</v>
          </cell>
          <cell r="B500">
            <v>56.567999999999998</v>
          </cell>
          <cell r="C500">
            <v>1.278</v>
          </cell>
          <cell r="D500">
            <v>72.293903999999998</v>
          </cell>
        </row>
        <row r="501">
          <cell r="A501">
            <v>42845</v>
          </cell>
          <cell r="B501">
            <v>56.109000000000002</v>
          </cell>
          <cell r="C501">
            <v>1.28</v>
          </cell>
          <cell r="D501">
            <v>71.819519999999997</v>
          </cell>
        </row>
        <row r="502">
          <cell r="A502">
            <v>42846</v>
          </cell>
          <cell r="B502">
            <v>56.427</v>
          </cell>
          <cell r="C502">
            <v>1.2809999999999999</v>
          </cell>
          <cell r="D502">
            <v>72.282986999999991</v>
          </cell>
        </row>
        <row r="503">
          <cell r="A503">
            <v>42847</v>
          </cell>
          <cell r="B503">
            <v>56.427</v>
          </cell>
          <cell r="C503">
            <v>1.2809999999999999</v>
          </cell>
          <cell r="D503">
            <v>72.282986999999991</v>
          </cell>
        </row>
        <row r="504">
          <cell r="A504">
            <v>42848</v>
          </cell>
          <cell r="B504">
            <v>56.427</v>
          </cell>
          <cell r="C504">
            <v>1.282</v>
          </cell>
          <cell r="D504">
            <v>72.339414000000005</v>
          </cell>
        </row>
        <row r="505">
          <cell r="A505">
            <v>42849</v>
          </cell>
          <cell r="B505">
            <v>55.78</v>
          </cell>
          <cell r="C505">
            <v>1.278</v>
          </cell>
          <cell r="D505">
            <v>71.286839999999998</v>
          </cell>
        </row>
        <row r="506">
          <cell r="A506">
            <v>42850</v>
          </cell>
          <cell r="B506">
            <v>56.06</v>
          </cell>
          <cell r="C506">
            <v>1.2829999999999999</v>
          </cell>
          <cell r="D506">
            <v>71.924980000000005</v>
          </cell>
        </row>
        <row r="507">
          <cell r="A507">
            <v>42851</v>
          </cell>
          <cell r="B507">
            <v>57.097000000000001</v>
          </cell>
          <cell r="C507">
            <v>1.2849999999999999</v>
          </cell>
          <cell r="D507">
            <v>73.369644999999991</v>
          </cell>
        </row>
        <row r="508">
          <cell r="A508">
            <v>42852</v>
          </cell>
          <cell r="B508">
            <v>56.972000000000001</v>
          </cell>
          <cell r="C508">
            <v>1.2889999999999999</v>
          </cell>
          <cell r="D508">
            <v>73.436908000000003</v>
          </cell>
        </row>
        <row r="509">
          <cell r="A509">
            <v>42853</v>
          </cell>
          <cell r="B509">
            <v>56.912999999999997</v>
          </cell>
          <cell r="C509">
            <v>1.2949999999999999</v>
          </cell>
          <cell r="D509">
            <v>73.702334999999991</v>
          </cell>
        </row>
        <row r="510">
          <cell r="A510">
            <v>42854</v>
          </cell>
          <cell r="B510">
            <v>56.98</v>
          </cell>
          <cell r="C510">
            <v>1.2949999999999999</v>
          </cell>
          <cell r="D510">
            <v>73.789099999999991</v>
          </cell>
        </row>
        <row r="511">
          <cell r="A511">
            <v>42855</v>
          </cell>
          <cell r="B511">
            <v>56.932000000000002</v>
          </cell>
          <cell r="C511">
            <v>1.2929999999999999</v>
          </cell>
          <cell r="D511">
            <v>73.613075999999992</v>
          </cell>
        </row>
        <row r="512">
          <cell r="A512">
            <v>42856</v>
          </cell>
          <cell r="B512">
            <v>56.973999999999997</v>
          </cell>
          <cell r="C512">
            <v>1.29</v>
          </cell>
          <cell r="D512">
            <v>73.496459999999999</v>
          </cell>
        </row>
        <row r="513">
          <cell r="A513">
            <v>42857</v>
          </cell>
          <cell r="B513">
            <v>57.055</v>
          </cell>
          <cell r="C513">
            <v>1.294</v>
          </cell>
          <cell r="D513">
            <v>73.829170000000005</v>
          </cell>
        </row>
        <row r="514">
          <cell r="A514">
            <v>42858</v>
          </cell>
          <cell r="B514">
            <v>57.325000000000003</v>
          </cell>
          <cell r="C514">
            <v>1.2869999999999999</v>
          </cell>
          <cell r="D514">
            <v>73.777275000000003</v>
          </cell>
        </row>
        <row r="515">
          <cell r="A515">
            <v>42859</v>
          </cell>
          <cell r="B515">
            <v>58.36</v>
          </cell>
          <cell r="C515">
            <v>1.292</v>
          </cell>
          <cell r="D515">
            <v>75.401120000000006</v>
          </cell>
        </row>
        <row r="516">
          <cell r="A516">
            <v>42860</v>
          </cell>
          <cell r="B516">
            <v>58.024999999999999</v>
          </cell>
          <cell r="C516">
            <v>1.298</v>
          </cell>
          <cell r="D516">
            <v>75.316450000000003</v>
          </cell>
        </row>
        <row r="517">
          <cell r="A517">
            <v>42861</v>
          </cell>
          <cell r="B517">
            <v>58.024999999999999</v>
          </cell>
          <cell r="C517">
            <v>1.298</v>
          </cell>
          <cell r="D517">
            <v>75.316450000000003</v>
          </cell>
        </row>
        <row r="518">
          <cell r="A518">
            <v>42862</v>
          </cell>
          <cell r="B518">
            <v>58.046999999999997</v>
          </cell>
          <cell r="C518">
            <v>1.296</v>
          </cell>
          <cell r="D518">
            <v>75.228911999999994</v>
          </cell>
        </row>
        <row r="519">
          <cell r="A519">
            <v>42863</v>
          </cell>
          <cell r="B519">
            <v>58.204999999999998</v>
          </cell>
          <cell r="C519">
            <v>1.294</v>
          </cell>
          <cell r="D519">
            <v>75.317269999999994</v>
          </cell>
        </row>
        <row r="520">
          <cell r="A520">
            <v>42864</v>
          </cell>
          <cell r="B520">
            <v>58.418999999999997</v>
          </cell>
          <cell r="C520">
            <v>1.2949999999999999</v>
          </cell>
          <cell r="D520">
            <v>75.652604999999994</v>
          </cell>
        </row>
        <row r="521">
          <cell r="A521">
            <v>42865</v>
          </cell>
          <cell r="B521">
            <v>57.44</v>
          </cell>
          <cell r="C521">
            <v>1.2929999999999999</v>
          </cell>
          <cell r="D521">
            <v>74.269919999999999</v>
          </cell>
          <cell r="F521">
            <v>1.309452137266707</v>
          </cell>
        </row>
        <row r="522">
          <cell r="A522">
            <v>42866</v>
          </cell>
          <cell r="B522">
            <v>57.07</v>
          </cell>
          <cell r="C522">
            <v>1.2889999999999999</v>
          </cell>
          <cell r="D522">
            <v>73.56322999999999</v>
          </cell>
        </row>
        <row r="523">
          <cell r="A523">
            <v>42867</v>
          </cell>
          <cell r="B523">
            <v>57.067999999999998</v>
          </cell>
          <cell r="C523">
            <v>1.2889999999999999</v>
          </cell>
          <cell r="D523">
            <v>73.56065199999999</v>
          </cell>
        </row>
        <row r="524">
          <cell r="A524">
            <v>42868</v>
          </cell>
          <cell r="B524">
            <v>57.067999999999998</v>
          </cell>
          <cell r="C524">
            <v>1.2889999999999999</v>
          </cell>
          <cell r="D524">
            <v>73.56065199999999</v>
          </cell>
        </row>
        <row r="525">
          <cell r="A525">
            <v>42869</v>
          </cell>
          <cell r="B525">
            <v>57.082000000000001</v>
          </cell>
          <cell r="C525">
            <v>1.288</v>
          </cell>
          <cell r="D525">
            <v>73.521616000000009</v>
          </cell>
        </row>
        <row r="526">
          <cell r="A526">
            <v>42870</v>
          </cell>
          <cell r="B526">
            <v>56.334000000000003</v>
          </cell>
          <cell r="C526">
            <v>1.29</v>
          </cell>
          <cell r="D526">
            <v>72.670860000000005</v>
          </cell>
        </row>
        <row r="527">
          <cell r="A527">
            <v>42871</v>
          </cell>
          <cell r="B527">
            <v>56.427</v>
          </cell>
          <cell r="C527">
            <v>1.292</v>
          </cell>
          <cell r="D527">
            <v>72.903683999999998</v>
          </cell>
        </row>
        <row r="528">
          <cell r="A528">
            <v>42872</v>
          </cell>
          <cell r="B528">
            <v>57.070999999999998</v>
          </cell>
          <cell r="C528">
            <v>1.2969999999999999</v>
          </cell>
          <cell r="D528">
            <v>74.021086999999994</v>
          </cell>
        </row>
        <row r="529">
          <cell r="A529">
            <v>42873</v>
          </cell>
          <cell r="B529">
            <v>57.526000000000003</v>
          </cell>
          <cell r="C529">
            <v>1.296</v>
          </cell>
          <cell r="D529">
            <v>74.553696000000002</v>
          </cell>
        </row>
        <row r="530">
          <cell r="A530">
            <v>42874</v>
          </cell>
          <cell r="B530">
            <v>56.89</v>
          </cell>
          <cell r="C530">
            <v>1.304</v>
          </cell>
          <cell r="D530">
            <v>74.184560000000005</v>
          </cell>
        </row>
        <row r="531">
          <cell r="A531">
            <v>42875</v>
          </cell>
          <cell r="B531">
            <v>56.98</v>
          </cell>
          <cell r="C531">
            <v>1.3029999999999999</v>
          </cell>
          <cell r="D531">
            <v>74.244939999999986</v>
          </cell>
        </row>
        <row r="532">
          <cell r="A532">
            <v>42876</v>
          </cell>
          <cell r="B532">
            <v>56.927</v>
          </cell>
          <cell r="C532">
            <v>1.3009999999999999</v>
          </cell>
          <cell r="D532">
            <v>74.062027</v>
          </cell>
        </row>
        <row r="533">
          <cell r="A533">
            <v>42877</v>
          </cell>
          <cell r="B533">
            <v>56.6</v>
          </cell>
          <cell r="C533">
            <v>1.2989999999999999</v>
          </cell>
          <cell r="D533">
            <v>73.523399999999995</v>
          </cell>
        </row>
        <row r="534">
          <cell r="A534">
            <v>42878</v>
          </cell>
          <cell r="B534">
            <v>56.304000000000002</v>
          </cell>
          <cell r="C534">
            <v>1.296</v>
          </cell>
          <cell r="D534">
            <v>72.969984000000011</v>
          </cell>
        </row>
        <row r="535">
          <cell r="A535">
            <v>42879</v>
          </cell>
          <cell r="B535">
            <v>56.345999999999997</v>
          </cell>
          <cell r="C535">
            <v>1.298</v>
          </cell>
          <cell r="D535">
            <v>73.137107999999998</v>
          </cell>
        </row>
        <row r="536">
          <cell r="A536">
            <v>42880</v>
          </cell>
          <cell r="B536">
            <v>56.801000000000002</v>
          </cell>
          <cell r="C536">
            <v>1.2929999999999999</v>
          </cell>
          <cell r="D536">
            <v>73.443692999999996</v>
          </cell>
        </row>
        <row r="537">
          <cell r="A537">
            <v>42881</v>
          </cell>
          <cell r="B537">
            <v>56.478999999999999</v>
          </cell>
          <cell r="C537">
            <v>1.2809999999999999</v>
          </cell>
          <cell r="D537">
            <v>72.349598999999998</v>
          </cell>
        </row>
        <row r="538">
          <cell r="A538">
            <v>42882</v>
          </cell>
          <cell r="B538">
            <v>56.481999999999999</v>
          </cell>
          <cell r="C538">
            <v>1.2809999999999999</v>
          </cell>
          <cell r="D538">
            <v>72.353442000000001</v>
          </cell>
        </row>
        <row r="539">
          <cell r="A539">
            <v>42883</v>
          </cell>
          <cell r="B539">
            <v>56.481999999999999</v>
          </cell>
          <cell r="C539">
            <v>1.2809999999999999</v>
          </cell>
          <cell r="D539">
            <v>72.353442000000001</v>
          </cell>
        </row>
        <row r="540">
          <cell r="A540">
            <v>42884</v>
          </cell>
          <cell r="B540">
            <v>56.462000000000003</v>
          </cell>
          <cell r="C540">
            <v>1.2809999999999999</v>
          </cell>
          <cell r="D540">
            <v>72.327821999999998</v>
          </cell>
        </row>
        <row r="541">
          <cell r="A541">
            <v>42885</v>
          </cell>
          <cell r="B541">
            <v>56.530999999999999</v>
          </cell>
          <cell r="C541">
            <v>1.2809999999999999</v>
          </cell>
          <cell r="D541">
            <v>72.41621099999999</v>
          </cell>
        </row>
        <row r="542">
          <cell r="A542">
            <v>42886</v>
          </cell>
          <cell r="B542">
            <v>56.71</v>
          </cell>
          <cell r="C542">
            <v>1.2869999999999999</v>
          </cell>
          <cell r="D542">
            <v>72.985770000000002</v>
          </cell>
        </row>
        <row r="543">
          <cell r="A543">
            <v>42887</v>
          </cell>
          <cell r="B543">
            <v>56.378999999999998</v>
          </cell>
          <cell r="C543">
            <v>1.2889999999999999</v>
          </cell>
          <cell r="D543">
            <v>72.672530999999992</v>
          </cell>
        </row>
        <row r="544">
          <cell r="A544">
            <v>42888</v>
          </cell>
          <cell r="B544">
            <v>56.597000000000001</v>
          </cell>
          <cell r="C544">
            <v>1.2889999999999999</v>
          </cell>
          <cell r="D544">
            <v>72.953532999999993</v>
          </cell>
        </row>
        <row r="545">
          <cell r="A545">
            <v>42889</v>
          </cell>
          <cell r="B545">
            <v>56.597999999999999</v>
          </cell>
          <cell r="C545">
            <v>1.2889999999999999</v>
          </cell>
          <cell r="D545">
            <v>72.954821999999993</v>
          </cell>
        </row>
        <row r="546">
          <cell r="A546">
            <v>42890</v>
          </cell>
          <cell r="B546">
            <v>56.606000000000002</v>
          </cell>
          <cell r="C546">
            <v>1.2869999999999999</v>
          </cell>
          <cell r="D546">
            <v>72.851922000000002</v>
          </cell>
        </row>
        <row r="547">
          <cell r="A547">
            <v>42891</v>
          </cell>
          <cell r="B547">
            <v>56.581000000000003</v>
          </cell>
          <cell r="C547">
            <v>1.2909999999999999</v>
          </cell>
          <cell r="D547">
            <v>73.046070999999998</v>
          </cell>
        </row>
        <row r="548">
          <cell r="A548">
            <v>42892</v>
          </cell>
          <cell r="B548">
            <v>56.484999999999999</v>
          </cell>
          <cell r="C548">
            <v>1.29</v>
          </cell>
          <cell r="D548">
            <v>72.865650000000002</v>
          </cell>
        </row>
        <row r="549">
          <cell r="A549">
            <v>42893</v>
          </cell>
          <cell r="B549">
            <v>57.040999999999997</v>
          </cell>
          <cell r="C549">
            <v>1.296</v>
          </cell>
          <cell r="D549">
            <v>73.925135999999995</v>
          </cell>
        </row>
        <row r="550">
          <cell r="A550">
            <v>42894</v>
          </cell>
          <cell r="B550">
            <v>56.872999999999998</v>
          </cell>
          <cell r="C550">
            <v>1.272</v>
          </cell>
          <cell r="D550">
            <v>72.342455999999999</v>
          </cell>
        </row>
        <row r="551">
          <cell r="A551">
            <v>42895</v>
          </cell>
          <cell r="B551">
            <v>57.008000000000003</v>
          </cell>
          <cell r="C551">
            <v>1.274</v>
          </cell>
          <cell r="D551">
            <v>72.628191999999999</v>
          </cell>
        </row>
        <row r="552">
          <cell r="A552">
            <v>42896</v>
          </cell>
          <cell r="B552">
            <v>56.996000000000002</v>
          </cell>
          <cell r="C552">
            <v>1.274</v>
          </cell>
          <cell r="D552">
            <v>72.612904</v>
          </cell>
        </row>
        <row r="553">
          <cell r="A553">
            <v>42897</v>
          </cell>
          <cell r="B553">
            <v>57.012</v>
          </cell>
          <cell r="C553">
            <v>1.274</v>
          </cell>
          <cell r="D553">
            <v>72.633288000000007</v>
          </cell>
        </row>
        <row r="554">
          <cell r="A554">
            <v>42898</v>
          </cell>
          <cell r="B554">
            <v>57</v>
          </cell>
          <cell r="C554">
            <v>1.2669999999999999</v>
          </cell>
          <cell r="D554">
            <v>72.218999999999994</v>
          </cell>
        </row>
        <row r="555">
          <cell r="A555">
            <v>42899</v>
          </cell>
          <cell r="B555">
            <v>56.878</v>
          </cell>
          <cell r="C555">
            <v>1.2749999999999999</v>
          </cell>
          <cell r="D555">
            <v>72.519449999999992</v>
          </cell>
        </row>
        <row r="556">
          <cell r="A556">
            <v>42900</v>
          </cell>
          <cell r="B556">
            <v>57.426000000000002</v>
          </cell>
          <cell r="C556">
            <v>1.2749999999999999</v>
          </cell>
          <cell r="D556">
            <v>73.218149999999994</v>
          </cell>
        </row>
        <row r="557">
          <cell r="A557">
            <v>42901</v>
          </cell>
          <cell r="B557">
            <v>57.8</v>
          </cell>
          <cell r="C557">
            <v>1.276</v>
          </cell>
          <cell r="D557">
            <v>73.752799999999993</v>
          </cell>
        </row>
        <row r="558">
          <cell r="A558">
            <v>42902</v>
          </cell>
          <cell r="B558">
            <v>57.709000000000003</v>
          </cell>
          <cell r="C558">
            <v>1.278</v>
          </cell>
          <cell r="D558">
            <v>73.752102000000008</v>
          </cell>
        </row>
        <row r="559">
          <cell r="A559">
            <v>42903</v>
          </cell>
          <cell r="B559">
            <v>57.709000000000003</v>
          </cell>
          <cell r="C559">
            <v>1.278</v>
          </cell>
          <cell r="D559">
            <v>73.752102000000008</v>
          </cell>
        </row>
        <row r="560">
          <cell r="A560">
            <v>42904</v>
          </cell>
          <cell r="B560">
            <v>57.709000000000003</v>
          </cell>
          <cell r="C560">
            <v>1.278</v>
          </cell>
          <cell r="D560">
            <v>73.752102000000008</v>
          </cell>
        </row>
        <row r="561">
          <cell r="A561">
            <v>42905</v>
          </cell>
          <cell r="B561">
            <v>58.420999999999999</v>
          </cell>
          <cell r="C561">
            <v>1.2729999999999999</v>
          </cell>
          <cell r="D561">
            <v>74.369932999999989</v>
          </cell>
        </row>
        <row r="562">
          <cell r="A562">
            <v>42906</v>
          </cell>
          <cell r="B562">
            <v>59.56</v>
          </cell>
          <cell r="C562">
            <v>1.2629999999999999</v>
          </cell>
          <cell r="D562">
            <v>75.224279999999993</v>
          </cell>
        </row>
        <row r="563">
          <cell r="A563">
            <v>42907</v>
          </cell>
          <cell r="B563">
            <v>60.24</v>
          </cell>
          <cell r="C563">
            <v>1.2669999999999999</v>
          </cell>
          <cell r="D563">
            <v>76.324079999999995</v>
          </cell>
        </row>
        <row r="564">
          <cell r="A564">
            <v>42908</v>
          </cell>
          <cell r="B564">
            <v>59.844000000000001</v>
          </cell>
          <cell r="C564">
            <v>1.268</v>
          </cell>
          <cell r="D564">
            <v>75.882192000000003</v>
          </cell>
        </row>
        <row r="565">
          <cell r="A565">
            <v>42909</v>
          </cell>
          <cell r="B565">
            <v>59.417999999999999</v>
          </cell>
          <cell r="C565">
            <v>1.272</v>
          </cell>
          <cell r="D565">
            <v>75.579695999999998</v>
          </cell>
        </row>
        <row r="566">
          <cell r="A566">
            <v>42910</v>
          </cell>
          <cell r="B566">
            <v>59.453000000000003</v>
          </cell>
          <cell r="C566">
            <v>1.272</v>
          </cell>
          <cell r="D566">
            <v>75.624216000000004</v>
          </cell>
        </row>
        <row r="567">
          <cell r="A567">
            <v>42911</v>
          </cell>
          <cell r="B567">
            <v>59.423000000000002</v>
          </cell>
          <cell r="C567">
            <v>1.274</v>
          </cell>
          <cell r="D567">
            <v>75.704902000000004</v>
          </cell>
        </row>
        <row r="568">
          <cell r="A568">
            <v>42912</v>
          </cell>
          <cell r="B568">
            <v>58.893999999999998</v>
          </cell>
          <cell r="C568">
            <v>1.272</v>
          </cell>
          <cell r="D568">
            <v>74.913167999999999</v>
          </cell>
        </row>
        <row r="569">
          <cell r="A569">
            <v>42913</v>
          </cell>
          <cell r="B569">
            <v>59.351999999999997</v>
          </cell>
          <cell r="C569">
            <v>1.2809999999999999</v>
          </cell>
          <cell r="D569">
            <v>76.029911999999996</v>
          </cell>
        </row>
        <row r="570">
          <cell r="A570">
            <v>42914</v>
          </cell>
          <cell r="B570">
            <v>59.216999999999999</v>
          </cell>
          <cell r="C570">
            <v>1.294</v>
          </cell>
          <cell r="D570">
            <v>76.626797999999994</v>
          </cell>
        </row>
        <row r="571">
          <cell r="A571">
            <v>42915</v>
          </cell>
          <cell r="B571">
            <v>59.42</v>
          </cell>
          <cell r="C571">
            <v>1.3009999999999999</v>
          </cell>
          <cell r="D571">
            <v>77.305419999999998</v>
          </cell>
        </row>
        <row r="572">
          <cell r="A572">
            <v>42916</v>
          </cell>
          <cell r="B572">
            <v>58.866999999999997</v>
          </cell>
          <cell r="C572">
            <v>1.3029999999999999</v>
          </cell>
          <cell r="D572">
            <v>76.703700999999995</v>
          </cell>
          <cell r="F572">
            <v>1.2483</v>
          </cell>
        </row>
        <row r="573">
          <cell r="A573">
            <v>42917</v>
          </cell>
          <cell r="B573">
            <v>58.87</v>
          </cell>
          <cell r="C573">
            <v>1.3029999999999999</v>
          </cell>
          <cell r="D573">
            <v>76.707609999999988</v>
          </cell>
        </row>
        <row r="574">
          <cell r="A574">
            <v>42918</v>
          </cell>
          <cell r="B574">
            <v>58.881</v>
          </cell>
          <cell r="C574">
            <v>1.302</v>
          </cell>
          <cell r="D574">
            <v>76.663061999999996</v>
          </cell>
        </row>
        <row r="575">
          <cell r="A575">
            <v>42919</v>
          </cell>
          <cell r="B575">
            <v>59.234999999999999</v>
          </cell>
          <cell r="C575">
            <v>1.2949999999999999</v>
          </cell>
          <cell r="D575">
            <v>76.709324999999993</v>
          </cell>
        </row>
        <row r="576">
          <cell r="A576">
            <v>42920</v>
          </cell>
          <cell r="B576">
            <v>59.359000000000002</v>
          </cell>
          <cell r="C576">
            <v>1.294</v>
          </cell>
          <cell r="D576">
            <v>76.810546000000002</v>
          </cell>
        </row>
        <row r="577">
          <cell r="A577">
            <v>42921</v>
          </cell>
          <cell r="B577">
            <v>60.179000000000002</v>
          </cell>
          <cell r="C577">
            <v>1.2929999999999999</v>
          </cell>
          <cell r="D577">
            <v>77.811447000000001</v>
          </cell>
        </row>
        <row r="578">
          <cell r="A578">
            <v>42922</v>
          </cell>
          <cell r="B578">
            <v>60.1</v>
          </cell>
          <cell r="C578">
            <v>1.2969999999999999</v>
          </cell>
          <cell r="D578">
            <v>77.949699999999993</v>
          </cell>
        </row>
        <row r="579">
          <cell r="A579">
            <v>42923</v>
          </cell>
          <cell r="B579">
            <v>60.35</v>
          </cell>
          <cell r="C579">
            <v>1.288</v>
          </cell>
          <cell r="D579">
            <v>77.730800000000002</v>
          </cell>
        </row>
        <row r="580">
          <cell r="A580">
            <v>42924</v>
          </cell>
          <cell r="B580">
            <v>60.35</v>
          </cell>
          <cell r="C580">
            <v>1.2889999999999999</v>
          </cell>
          <cell r="D580">
            <v>77.791150000000002</v>
          </cell>
        </row>
        <row r="581">
          <cell r="A581">
            <v>42925</v>
          </cell>
          <cell r="B581">
            <v>60.347999999999999</v>
          </cell>
          <cell r="C581">
            <v>1.2889999999999999</v>
          </cell>
          <cell r="D581">
            <v>77.788571999999988</v>
          </cell>
        </row>
        <row r="582">
          <cell r="A582">
            <v>42926</v>
          </cell>
          <cell r="B582">
            <v>60.26</v>
          </cell>
          <cell r="C582">
            <v>1.288</v>
          </cell>
          <cell r="D582">
            <v>77.614879999999999</v>
          </cell>
        </row>
        <row r="583">
          <cell r="A583">
            <v>42927</v>
          </cell>
          <cell r="B583">
            <v>60.76</v>
          </cell>
          <cell r="C583">
            <v>1.286</v>
          </cell>
          <cell r="D583">
            <v>78.137360000000001</v>
          </cell>
        </row>
        <row r="584">
          <cell r="A584">
            <v>42928</v>
          </cell>
          <cell r="B584">
            <v>59.9</v>
          </cell>
          <cell r="C584">
            <v>1.2889999999999999</v>
          </cell>
          <cell r="D584">
            <v>77.211099999999988</v>
          </cell>
        </row>
        <row r="585">
          <cell r="A585">
            <v>42929</v>
          </cell>
          <cell r="B585">
            <v>59.747999999999998</v>
          </cell>
          <cell r="C585">
            <v>1.2949999999999999</v>
          </cell>
          <cell r="D585">
            <v>77.373659999999987</v>
          </cell>
        </row>
        <row r="586">
          <cell r="A586">
            <v>42930</v>
          </cell>
          <cell r="B586">
            <v>59.02</v>
          </cell>
          <cell r="C586">
            <v>1.31</v>
          </cell>
          <cell r="D586">
            <v>77.316200000000009</v>
          </cell>
        </row>
        <row r="587">
          <cell r="A587">
            <v>42931</v>
          </cell>
          <cell r="B587">
            <v>59.02</v>
          </cell>
          <cell r="C587">
            <v>1.31</v>
          </cell>
          <cell r="D587">
            <v>77.316200000000009</v>
          </cell>
        </row>
        <row r="588">
          <cell r="A588">
            <v>42932</v>
          </cell>
          <cell r="B588">
            <v>59.061999999999998</v>
          </cell>
          <cell r="C588">
            <v>1.3109999999999999</v>
          </cell>
          <cell r="D588">
            <v>77.430281999999991</v>
          </cell>
        </row>
        <row r="589">
          <cell r="A589">
            <v>42933</v>
          </cell>
          <cell r="B589">
            <v>59.29</v>
          </cell>
          <cell r="C589">
            <v>1.3049999999999999</v>
          </cell>
          <cell r="D589">
            <v>77.373449999999991</v>
          </cell>
        </row>
        <row r="590">
          <cell r="A590">
            <v>42934</v>
          </cell>
          <cell r="B590">
            <v>59.08</v>
          </cell>
          <cell r="C590">
            <v>1.304</v>
          </cell>
          <cell r="D590">
            <v>77.040319999999994</v>
          </cell>
        </row>
        <row r="591">
          <cell r="A591">
            <v>42935</v>
          </cell>
          <cell r="B591">
            <v>58.947000000000003</v>
          </cell>
          <cell r="C591">
            <v>1.3029999999999999</v>
          </cell>
          <cell r="D591">
            <v>76.807941</v>
          </cell>
        </row>
        <row r="592">
          <cell r="A592">
            <v>42936</v>
          </cell>
          <cell r="B592">
            <v>58.89</v>
          </cell>
          <cell r="C592">
            <v>1.296</v>
          </cell>
          <cell r="D592">
            <v>76.32144000000001</v>
          </cell>
        </row>
        <row r="593">
          <cell r="A593">
            <v>42937</v>
          </cell>
          <cell r="B593">
            <v>59.228000000000002</v>
          </cell>
          <cell r="C593">
            <v>1.2989999999999999</v>
          </cell>
          <cell r="D593">
            <v>76.937172000000004</v>
          </cell>
        </row>
        <row r="594">
          <cell r="A594">
            <v>42938</v>
          </cell>
          <cell r="B594">
            <v>59.228000000000002</v>
          </cell>
          <cell r="C594">
            <v>1.3</v>
          </cell>
          <cell r="D594">
            <v>76.996400000000008</v>
          </cell>
        </row>
        <row r="595">
          <cell r="A595">
            <v>42939</v>
          </cell>
          <cell r="B595">
            <v>59.228000000000002</v>
          </cell>
          <cell r="C595">
            <v>1.3</v>
          </cell>
          <cell r="D595">
            <v>76.996400000000008</v>
          </cell>
        </row>
        <row r="596">
          <cell r="A596">
            <v>42940</v>
          </cell>
          <cell r="B596">
            <v>59.97</v>
          </cell>
          <cell r="C596">
            <v>1.3029999999999999</v>
          </cell>
          <cell r="D596">
            <v>78.140909999999991</v>
          </cell>
        </row>
        <row r="597">
          <cell r="A597">
            <v>42941</v>
          </cell>
          <cell r="B597">
            <v>59.953000000000003</v>
          </cell>
          <cell r="C597">
            <v>1.3029999999999999</v>
          </cell>
          <cell r="D597">
            <v>78.118758999999997</v>
          </cell>
        </row>
        <row r="598">
          <cell r="A598">
            <v>42942</v>
          </cell>
          <cell r="B598">
            <v>59.540999999999997</v>
          </cell>
          <cell r="C598">
            <v>1.3109999999999999</v>
          </cell>
          <cell r="D598">
            <v>78.058250999999998</v>
          </cell>
        </row>
        <row r="599">
          <cell r="A599">
            <v>42943</v>
          </cell>
          <cell r="B599">
            <v>59.372</v>
          </cell>
          <cell r="C599">
            <v>1.3080000000000001</v>
          </cell>
          <cell r="D599">
            <v>77.658575999999996</v>
          </cell>
        </row>
        <row r="600">
          <cell r="A600">
            <v>42944</v>
          </cell>
          <cell r="B600">
            <v>59.478999999999999</v>
          </cell>
          <cell r="C600">
            <v>1.3129999999999999</v>
          </cell>
          <cell r="D600">
            <v>78.095926999999989</v>
          </cell>
        </row>
        <row r="601">
          <cell r="A601">
            <v>42945</v>
          </cell>
          <cell r="B601">
            <v>59.478000000000002</v>
          </cell>
          <cell r="C601">
            <v>1.3129999999999999</v>
          </cell>
          <cell r="D601">
            <v>78.094613999999993</v>
          </cell>
        </row>
        <row r="602">
          <cell r="A602">
            <v>42946</v>
          </cell>
          <cell r="B602">
            <v>59.478999999999999</v>
          </cell>
          <cell r="C602">
            <v>1.3140000000000001</v>
          </cell>
          <cell r="D602">
            <v>78.155405999999999</v>
          </cell>
        </row>
        <row r="603">
          <cell r="A603">
            <v>42947</v>
          </cell>
          <cell r="B603">
            <v>59.73</v>
          </cell>
          <cell r="C603">
            <v>1.319</v>
          </cell>
          <cell r="D603">
            <v>78.783869999999993</v>
          </cell>
        </row>
        <row r="604">
          <cell r="A604">
            <v>42948</v>
          </cell>
          <cell r="B604">
            <v>60.173999999999999</v>
          </cell>
          <cell r="C604">
            <v>1.321</v>
          </cell>
          <cell r="D604">
            <v>79.489853999999994</v>
          </cell>
        </row>
        <row r="605">
          <cell r="A605">
            <v>42949</v>
          </cell>
          <cell r="B605">
            <v>60.49</v>
          </cell>
          <cell r="C605">
            <v>1.323</v>
          </cell>
          <cell r="D605">
            <v>80.028270000000006</v>
          </cell>
        </row>
        <row r="606">
          <cell r="A606">
            <v>42950</v>
          </cell>
          <cell r="B606">
            <v>60.295999999999999</v>
          </cell>
          <cell r="C606">
            <v>1.3140000000000001</v>
          </cell>
          <cell r="D606">
            <v>79.228943999999998</v>
          </cell>
        </row>
        <row r="607">
          <cell r="A607">
            <v>42951</v>
          </cell>
          <cell r="B607">
            <v>59.935000000000002</v>
          </cell>
          <cell r="C607">
            <v>1.3029999999999999</v>
          </cell>
          <cell r="D607">
            <v>78.095304999999996</v>
          </cell>
        </row>
        <row r="608">
          <cell r="A608">
            <v>42952</v>
          </cell>
          <cell r="B608">
            <v>59.935000000000002</v>
          </cell>
          <cell r="C608">
            <v>1.304</v>
          </cell>
          <cell r="D608">
            <v>78.155240000000006</v>
          </cell>
        </row>
        <row r="609">
          <cell r="A609">
            <v>42953</v>
          </cell>
          <cell r="B609">
            <v>59.936</v>
          </cell>
          <cell r="C609">
            <v>1.3049999999999999</v>
          </cell>
          <cell r="D609">
            <v>78.21647999999999</v>
          </cell>
        </row>
        <row r="610">
          <cell r="A610">
            <v>42954</v>
          </cell>
          <cell r="B610">
            <v>59.954999999999998</v>
          </cell>
          <cell r="C610">
            <v>1.304</v>
          </cell>
          <cell r="D610">
            <v>78.181319999999999</v>
          </cell>
        </row>
        <row r="611">
          <cell r="A611">
            <v>42955</v>
          </cell>
          <cell r="B611">
            <v>59.789000000000001</v>
          </cell>
          <cell r="C611">
            <v>1.298</v>
          </cell>
          <cell r="D611">
            <v>77.606121999999999</v>
          </cell>
        </row>
        <row r="612">
          <cell r="A612">
            <v>42956</v>
          </cell>
          <cell r="B612">
            <v>60.070999999999998</v>
          </cell>
          <cell r="C612">
            <v>1.3009999999999999</v>
          </cell>
          <cell r="D612">
            <v>78.152370999999988</v>
          </cell>
        </row>
        <row r="613">
          <cell r="A613">
            <v>42957</v>
          </cell>
          <cell r="B613">
            <v>59.988999999999997</v>
          </cell>
          <cell r="C613">
            <v>1.298</v>
          </cell>
          <cell r="D613">
            <v>77.865722000000005</v>
          </cell>
        </row>
        <row r="614">
          <cell r="A614">
            <v>42958</v>
          </cell>
          <cell r="B614">
            <v>59.790999999999997</v>
          </cell>
          <cell r="C614">
            <v>1.3009999999999999</v>
          </cell>
          <cell r="D614">
            <v>77.788090999999994</v>
          </cell>
        </row>
        <row r="615">
          <cell r="A615">
            <v>42959</v>
          </cell>
          <cell r="B615">
            <v>59.790999999999997</v>
          </cell>
          <cell r="C615">
            <v>1.3009999999999999</v>
          </cell>
          <cell r="D615">
            <v>77.788090999999994</v>
          </cell>
        </row>
        <row r="616">
          <cell r="A616">
            <v>42960</v>
          </cell>
          <cell r="B616">
            <v>59.789000000000001</v>
          </cell>
          <cell r="C616">
            <v>1.3009999999999999</v>
          </cell>
          <cell r="D616">
            <v>77.785488999999998</v>
          </cell>
        </row>
        <row r="617">
          <cell r="A617">
            <v>42961</v>
          </cell>
          <cell r="B617">
            <v>59.811</v>
          </cell>
          <cell r="C617">
            <v>1.296</v>
          </cell>
          <cell r="D617">
            <v>77.515056000000001</v>
          </cell>
        </row>
        <row r="618">
          <cell r="A618">
            <v>42962</v>
          </cell>
          <cell r="B618">
            <v>59.750999999999998</v>
          </cell>
          <cell r="C618">
            <v>1.2869999999999999</v>
          </cell>
          <cell r="D618">
            <v>76.899536999999995</v>
          </cell>
        </row>
        <row r="619">
          <cell r="A619">
            <v>42963</v>
          </cell>
          <cell r="B619">
            <v>59.411000000000001</v>
          </cell>
          <cell r="C619">
            <v>1.2889999999999999</v>
          </cell>
          <cell r="D619">
            <v>76.580778999999993</v>
          </cell>
        </row>
        <row r="620">
          <cell r="A620">
            <v>42964</v>
          </cell>
          <cell r="B620">
            <v>59.04</v>
          </cell>
          <cell r="C620">
            <v>1.2869999999999999</v>
          </cell>
          <cell r="D620">
            <v>75.984479999999991</v>
          </cell>
        </row>
        <row r="621">
          <cell r="A621">
            <v>42965</v>
          </cell>
          <cell r="B621">
            <v>59.036999999999999</v>
          </cell>
          <cell r="C621">
            <v>1.2869999999999999</v>
          </cell>
          <cell r="D621">
            <v>75.98061899999999</v>
          </cell>
        </row>
        <row r="622">
          <cell r="A622">
            <v>42966</v>
          </cell>
          <cell r="B622">
            <v>59.036999999999999</v>
          </cell>
          <cell r="C622">
            <v>1.2869999999999999</v>
          </cell>
          <cell r="D622">
            <v>75.98061899999999</v>
          </cell>
        </row>
        <row r="623">
          <cell r="A623">
            <v>42967</v>
          </cell>
          <cell r="B623">
            <v>58.895000000000003</v>
          </cell>
          <cell r="C623">
            <v>1.2869999999999999</v>
          </cell>
          <cell r="D623">
            <v>75.797865000000002</v>
          </cell>
        </row>
        <row r="624">
          <cell r="A624">
            <v>42968</v>
          </cell>
          <cell r="B624">
            <v>59.073</v>
          </cell>
          <cell r="C624">
            <v>1.29</v>
          </cell>
          <cell r="D624">
            <v>76.204170000000005</v>
          </cell>
        </row>
        <row r="625">
          <cell r="A625">
            <v>42969</v>
          </cell>
          <cell r="B625">
            <v>58.976999999999997</v>
          </cell>
          <cell r="C625">
            <v>1.282</v>
          </cell>
          <cell r="D625">
            <v>75.608514</v>
          </cell>
        </row>
        <row r="626">
          <cell r="A626">
            <v>42970</v>
          </cell>
          <cell r="B626">
            <v>58.972999999999999</v>
          </cell>
          <cell r="C626">
            <v>1.28</v>
          </cell>
          <cell r="D626">
            <v>75.485439999999997</v>
          </cell>
        </row>
        <row r="627">
          <cell r="A627">
            <v>42971</v>
          </cell>
          <cell r="B627">
            <v>59.131</v>
          </cell>
          <cell r="C627">
            <v>1.28</v>
          </cell>
          <cell r="D627">
            <v>75.68768</v>
          </cell>
        </row>
        <row r="628">
          <cell r="A628">
            <v>42972</v>
          </cell>
          <cell r="B628">
            <v>58.58</v>
          </cell>
          <cell r="C628">
            <v>1.288</v>
          </cell>
          <cell r="D628">
            <v>75.451040000000006</v>
          </cell>
        </row>
        <row r="629">
          <cell r="A629">
            <v>42973</v>
          </cell>
          <cell r="B629">
            <v>58.58</v>
          </cell>
          <cell r="C629">
            <v>1.2889999999999999</v>
          </cell>
          <cell r="D629">
            <v>75.509619999999998</v>
          </cell>
        </row>
        <row r="630">
          <cell r="A630">
            <v>42974</v>
          </cell>
          <cell r="B630">
            <v>58.563000000000002</v>
          </cell>
          <cell r="C630">
            <v>1.29</v>
          </cell>
          <cell r="D630">
            <v>75.546270000000007</v>
          </cell>
        </row>
        <row r="631">
          <cell r="A631">
            <v>42975</v>
          </cell>
          <cell r="B631">
            <v>58.43</v>
          </cell>
          <cell r="C631">
            <v>1.2929999999999999</v>
          </cell>
          <cell r="D631">
            <v>75.549989999999994</v>
          </cell>
        </row>
        <row r="632">
          <cell r="A632">
            <v>42976</v>
          </cell>
          <cell r="B632">
            <v>58.762999999999998</v>
          </cell>
          <cell r="C632">
            <v>1.292</v>
          </cell>
          <cell r="D632">
            <v>75.921796000000001</v>
          </cell>
        </row>
        <row r="633">
          <cell r="A633">
            <v>42977</v>
          </cell>
          <cell r="B633">
            <v>58.454999999999998</v>
          </cell>
          <cell r="C633">
            <v>1.292</v>
          </cell>
          <cell r="D633">
            <v>75.523859999999999</v>
          </cell>
        </row>
        <row r="634">
          <cell r="A634">
            <v>42978</v>
          </cell>
          <cell r="B634">
            <v>57.976999999999997</v>
          </cell>
          <cell r="C634">
            <v>1.294</v>
          </cell>
          <cell r="D634">
            <v>75.022238000000002</v>
          </cell>
        </row>
        <row r="635">
          <cell r="A635">
            <v>42979</v>
          </cell>
          <cell r="B635">
            <v>57.466000000000001</v>
          </cell>
          <cell r="C635">
            <v>1.2949999999999999</v>
          </cell>
          <cell r="D635">
            <v>74.418469999999999</v>
          </cell>
        </row>
        <row r="636">
          <cell r="A636">
            <v>42980</v>
          </cell>
          <cell r="B636">
            <v>57.466000000000001</v>
          </cell>
          <cell r="C636">
            <v>1.2949999999999999</v>
          </cell>
          <cell r="D636">
            <v>74.418469999999999</v>
          </cell>
        </row>
        <row r="637">
          <cell r="A637">
            <v>42981</v>
          </cell>
          <cell r="B637">
            <v>57.466000000000001</v>
          </cell>
          <cell r="C637">
            <v>1.296</v>
          </cell>
          <cell r="D637">
            <v>74.475936000000004</v>
          </cell>
        </row>
        <row r="638">
          <cell r="A638">
            <v>42982</v>
          </cell>
          <cell r="B638">
            <v>57.738</v>
          </cell>
          <cell r="C638">
            <v>1.292</v>
          </cell>
          <cell r="D638">
            <v>74.597496000000007</v>
          </cell>
        </row>
        <row r="639">
          <cell r="A639">
            <v>42983</v>
          </cell>
          <cell r="B639">
            <v>57.552</v>
          </cell>
          <cell r="C639">
            <v>1.304</v>
          </cell>
          <cell r="D639">
            <v>75.047808000000003</v>
          </cell>
        </row>
        <row r="640">
          <cell r="A640">
            <v>42984</v>
          </cell>
          <cell r="B640">
            <v>57.341000000000001</v>
          </cell>
          <cell r="C640">
            <v>1.3049999999999999</v>
          </cell>
          <cell r="D640">
            <v>74.830005</v>
          </cell>
        </row>
        <row r="641">
          <cell r="A641">
            <v>42985</v>
          </cell>
          <cell r="B641">
            <v>56.911999999999999</v>
          </cell>
          <cell r="C641">
            <v>1.31</v>
          </cell>
          <cell r="D641">
            <v>74.554720000000003</v>
          </cell>
        </row>
        <row r="642">
          <cell r="A642">
            <v>42986</v>
          </cell>
          <cell r="B642">
            <v>57.29</v>
          </cell>
          <cell r="C642">
            <v>1.32</v>
          </cell>
          <cell r="D642">
            <v>75.622799999999998</v>
          </cell>
        </row>
        <row r="643">
          <cell r="A643">
            <v>42987</v>
          </cell>
          <cell r="B643">
            <v>57.292000000000002</v>
          </cell>
          <cell r="C643">
            <v>1.32</v>
          </cell>
          <cell r="D643">
            <v>75.625440000000012</v>
          </cell>
        </row>
        <row r="644">
          <cell r="A644">
            <v>42988</v>
          </cell>
          <cell r="B644">
            <v>57.317</v>
          </cell>
          <cell r="C644">
            <v>1.32</v>
          </cell>
          <cell r="D644">
            <v>75.658439999999999</v>
          </cell>
        </row>
        <row r="645">
          <cell r="A645">
            <v>42989</v>
          </cell>
          <cell r="B645">
            <v>57.216000000000001</v>
          </cell>
          <cell r="C645">
            <v>1.3169999999999999</v>
          </cell>
          <cell r="D645">
            <v>75.353471999999996</v>
          </cell>
        </row>
        <row r="646">
          <cell r="A646">
            <v>42990</v>
          </cell>
          <cell r="B646">
            <v>57.628</v>
          </cell>
          <cell r="C646">
            <v>1.329</v>
          </cell>
          <cell r="D646">
            <v>76.587611999999993</v>
          </cell>
        </row>
        <row r="647">
          <cell r="A647">
            <v>42991</v>
          </cell>
          <cell r="B647">
            <v>57.908000000000001</v>
          </cell>
          <cell r="C647">
            <v>1.32</v>
          </cell>
          <cell r="D647">
            <v>76.43856000000001</v>
          </cell>
        </row>
        <row r="648">
          <cell r="A648">
            <v>42992</v>
          </cell>
          <cell r="B648">
            <v>57.53</v>
          </cell>
          <cell r="C648">
            <v>1.34</v>
          </cell>
          <cell r="D648">
            <v>77.09020000000001</v>
          </cell>
        </row>
        <row r="649">
          <cell r="A649">
            <v>42993</v>
          </cell>
          <cell r="B649">
            <v>57.564999999999998</v>
          </cell>
          <cell r="C649">
            <v>1.359</v>
          </cell>
          <cell r="D649">
            <v>78.230834999999999</v>
          </cell>
        </row>
        <row r="650">
          <cell r="A650">
            <v>42994</v>
          </cell>
          <cell r="B650">
            <v>57.564999999999998</v>
          </cell>
          <cell r="C650">
            <v>1.36</v>
          </cell>
          <cell r="D650">
            <v>78.288399999999996</v>
          </cell>
        </row>
        <row r="651">
          <cell r="A651">
            <v>42995</v>
          </cell>
          <cell r="B651">
            <v>57.673000000000002</v>
          </cell>
          <cell r="C651">
            <v>1.357</v>
          </cell>
          <cell r="D651">
            <v>78.262260999999995</v>
          </cell>
        </row>
        <row r="652">
          <cell r="A652">
            <v>42996</v>
          </cell>
          <cell r="B652">
            <v>58.070999999999998</v>
          </cell>
          <cell r="C652">
            <v>1.3520000000000001</v>
          </cell>
          <cell r="D652">
            <v>78.511992000000006</v>
          </cell>
        </row>
        <row r="653">
          <cell r="A653">
            <v>42997</v>
          </cell>
          <cell r="B653">
            <v>58.08</v>
          </cell>
          <cell r="C653">
            <v>1.351</v>
          </cell>
          <cell r="D653">
            <v>78.466079999999991</v>
          </cell>
        </row>
        <row r="654">
          <cell r="A654">
            <v>42998</v>
          </cell>
          <cell r="B654">
            <v>58.115000000000002</v>
          </cell>
          <cell r="C654">
            <v>1.349</v>
          </cell>
          <cell r="D654">
            <v>78.397135000000006</v>
          </cell>
        </row>
        <row r="655">
          <cell r="A655">
            <v>42999</v>
          </cell>
          <cell r="B655">
            <v>57.863999999999997</v>
          </cell>
          <cell r="C655">
            <v>1.3580000000000001</v>
          </cell>
          <cell r="D655">
            <v>78.579312000000002</v>
          </cell>
        </row>
        <row r="656">
          <cell r="A656">
            <v>43000</v>
          </cell>
          <cell r="B656">
            <v>57.499000000000002</v>
          </cell>
          <cell r="C656">
            <v>1.349</v>
          </cell>
          <cell r="D656">
            <v>77.566151000000005</v>
          </cell>
        </row>
        <row r="657">
          <cell r="A657">
            <v>43001</v>
          </cell>
          <cell r="B657">
            <v>57.499000000000002</v>
          </cell>
          <cell r="C657">
            <v>1.35</v>
          </cell>
          <cell r="D657">
            <v>77.623650000000012</v>
          </cell>
        </row>
        <row r="658">
          <cell r="A658">
            <v>43002</v>
          </cell>
          <cell r="B658">
            <v>57.597000000000001</v>
          </cell>
          <cell r="C658">
            <v>1.351</v>
          </cell>
          <cell r="D658">
            <v>77.813547</v>
          </cell>
        </row>
        <row r="659">
          <cell r="A659">
            <v>43003</v>
          </cell>
          <cell r="B659">
            <v>57.554000000000002</v>
          </cell>
          <cell r="C659">
            <v>1.3480000000000001</v>
          </cell>
          <cell r="D659">
            <v>77.582792000000012</v>
          </cell>
        </row>
        <row r="660">
          <cell r="A660">
            <v>43004</v>
          </cell>
          <cell r="B660">
            <v>57.859000000000002</v>
          </cell>
          <cell r="C660">
            <v>1.3440000000000001</v>
          </cell>
          <cell r="D660">
            <v>77.762496000000013</v>
          </cell>
        </row>
        <row r="661">
          <cell r="A661">
            <v>43005</v>
          </cell>
          <cell r="B661">
            <v>58.168999999999997</v>
          </cell>
          <cell r="C661">
            <v>1.34</v>
          </cell>
          <cell r="D661">
            <v>77.946460000000002</v>
          </cell>
        </row>
        <row r="662">
          <cell r="A662">
            <v>43006</v>
          </cell>
          <cell r="B662">
            <v>57.89</v>
          </cell>
          <cell r="C662">
            <v>1.343</v>
          </cell>
          <cell r="D662">
            <v>77.746269999999996</v>
          </cell>
        </row>
        <row r="663">
          <cell r="A663">
            <v>43007</v>
          </cell>
          <cell r="B663">
            <v>57.512999999999998</v>
          </cell>
          <cell r="C663">
            <v>1.34</v>
          </cell>
          <cell r="D663">
            <v>77.067419999999998</v>
          </cell>
        </row>
        <row r="664">
          <cell r="A664">
            <v>43008</v>
          </cell>
          <cell r="B664">
            <v>57.512999999999998</v>
          </cell>
          <cell r="C664">
            <v>1.34</v>
          </cell>
          <cell r="D664">
            <v>77.067419999999998</v>
          </cell>
          <cell r="F664">
            <v>1.3057000000000001</v>
          </cell>
        </row>
        <row r="665">
          <cell r="A665">
            <v>43009</v>
          </cell>
          <cell r="B665">
            <v>57.521000000000001</v>
          </cell>
          <cell r="C665">
            <v>1.34</v>
          </cell>
          <cell r="D665">
            <v>77.078140000000005</v>
          </cell>
        </row>
        <row r="666">
          <cell r="A666">
            <v>43010</v>
          </cell>
          <cell r="B666">
            <v>57.877000000000002</v>
          </cell>
          <cell r="C666">
            <v>1.327</v>
          </cell>
          <cell r="D666">
            <v>76.802779000000001</v>
          </cell>
        </row>
        <row r="667">
          <cell r="A667">
            <v>43011</v>
          </cell>
          <cell r="B667">
            <v>57.91</v>
          </cell>
          <cell r="C667">
            <v>1.3240000000000001</v>
          </cell>
          <cell r="D667">
            <v>76.672839999999994</v>
          </cell>
        </row>
        <row r="668">
          <cell r="A668">
            <v>43012</v>
          </cell>
          <cell r="B668">
            <v>57.646000000000001</v>
          </cell>
          <cell r="C668">
            <v>1.323</v>
          </cell>
          <cell r="D668">
            <v>76.265658000000002</v>
          </cell>
        </row>
        <row r="669">
          <cell r="A669">
            <v>43013</v>
          </cell>
          <cell r="B669">
            <v>57.707000000000001</v>
          </cell>
          <cell r="C669">
            <v>1.3109999999999999</v>
          </cell>
          <cell r="D669">
            <v>75.653876999999994</v>
          </cell>
        </row>
        <row r="670">
          <cell r="A670">
            <v>43014</v>
          </cell>
          <cell r="B670">
            <v>58.122999999999998</v>
          </cell>
          <cell r="C670">
            <v>1.306</v>
          </cell>
          <cell r="D670">
            <v>75.908637999999996</v>
          </cell>
        </row>
        <row r="671">
          <cell r="A671">
            <v>43015</v>
          </cell>
          <cell r="B671">
            <v>58.110999999999997</v>
          </cell>
          <cell r="C671">
            <v>1.306</v>
          </cell>
          <cell r="D671">
            <v>75.892966000000001</v>
          </cell>
        </row>
        <row r="672">
          <cell r="A672">
            <v>43016</v>
          </cell>
          <cell r="B672">
            <v>58.176000000000002</v>
          </cell>
          <cell r="C672">
            <v>1.3080000000000001</v>
          </cell>
          <cell r="D672">
            <v>76.094208000000009</v>
          </cell>
        </row>
        <row r="673">
          <cell r="A673">
            <v>43017</v>
          </cell>
          <cell r="B673">
            <v>58.252000000000002</v>
          </cell>
          <cell r="C673">
            <v>1.3140000000000001</v>
          </cell>
          <cell r="D673">
            <v>76.54312800000001</v>
          </cell>
        </row>
        <row r="674">
          <cell r="A674">
            <v>43018</v>
          </cell>
          <cell r="B674">
            <v>57.938000000000002</v>
          </cell>
          <cell r="C674">
            <v>1.321</v>
          </cell>
          <cell r="D674">
            <v>76.536097999999996</v>
          </cell>
        </row>
        <row r="675">
          <cell r="A675">
            <v>43019</v>
          </cell>
          <cell r="B675">
            <v>57.801000000000002</v>
          </cell>
          <cell r="C675">
            <v>1.3240000000000001</v>
          </cell>
          <cell r="D675">
            <v>76.528524000000004</v>
          </cell>
        </row>
        <row r="676">
          <cell r="A676">
            <v>43020</v>
          </cell>
          <cell r="B676">
            <v>57.637</v>
          </cell>
          <cell r="C676">
            <v>1.3260000000000001</v>
          </cell>
          <cell r="D676">
            <v>76.426662000000007</v>
          </cell>
        </row>
        <row r="677">
          <cell r="A677">
            <v>43021</v>
          </cell>
          <cell r="B677">
            <v>57.238</v>
          </cell>
          <cell r="C677">
            <v>1.329</v>
          </cell>
          <cell r="D677">
            <v>76.069301999999993</v>
          </cell>
        </row>
        <row r="678">
          <cell r="A678">
            <v>43022</v>
          </cell>
          <cell r="B678">
            <v>57.14</v>
          </cell>
          <cell r="C678">
            <v>1.329</v>
          </cell>
          <cell r="D678">
            <v>75.939059999999998</v>
          </cell>
        </row>
        <row r="679">
          <cell r="A679">
            <v>43023</v>
          </cell>
          <cell r="B679">
            <v>57.204000000000001</v>
          </cell>
          <cell r="C679">
            <v>1.329</v>
          </cell>
          <cell r="D679">
            <v>76.024115999999992</v>
          </cell>
        </row>
        <row r="680">
          <cell r="A680">
            <v>43024</v>
          </cell>
          <cell r="B680">
            <v>57.194000000000003</v>
          </cell>
          <cell r="C680">
            <v>1.325</v>
          </cell>
          <cell r="D680">
            <v>75.782049999999998</v>
          </cell>
        </row>
        <row r="681">
          <cell r="A681">
            <v>43025</v>
          </cell>
          <cell r="B681">
            <v>57.274999999999999</v>
          </cell>
          <cell r="C681">
            <v>1.319</v>
          </cell>
          <cell r="D681">
            <v>75.54572499999999</v>
          </cell>
        </row>
        <row r="682">
          <cell r="A682">
            <v>43026</v>
          </cell>
          <cell r="B682">
            <v>57.375</v>
          </cell>
          <cell r="C682">
            <v>1.321</v>
          </cell>
          <cell r="D682">
            <v>75.792374999999993</v>
          </cell>
        </row>
        <row r="683">
          <cell r="A683">
            <v>43027</v>
          </cell>
          <cell r="B683">
            <v>57.238</v>
          </cell>
          <cell r="C683">
            <v>1.3149999999999999</v>
          </cell>
          <cell r="D683">
            <v>75.267969999999991</v>
          </cell>
        </row>
        <row r="684">
          <cell r="A684">
            <v>43028</v>
          </cell>
          <cell r="B684">
            <v>57.448999999999998</v>
          </cell>
          <cell r="C684">
            <v>1.319</v>
          </cell>
          <cell r="D684">
            <v>75.775230999999991</v>
          </cell>
        </row>
        <row r="685">
          <cell r="A685">
            <v>43029</v>
          </cell>
          <cell r="B685">
            <v>57.448</v>
          </cell>
          <cell r="C685">
            <v>1.32</v>
          </cell>
          <cell r="D685">
            <v>75.831360000000004</v>
          </cell>
        </row>
        <row r="686">
          <cell r="A686">
            <v>43030</v>
          </cell>
          <cell r="B686">
            <v>57.545000000000002</v>
          </cell>
          <cell r="C686">
            <v>1.319</v>
          </cell>
          <cell r="D686">
            <v>75.901854999999998</v>
          </cell>
        </row>
        <row r="687">
          <cell r="A687">
            <v>43031</v>
          </cell>
          <cell r="B687">
            <v>57.488</v>
          </cell>
          <cell r="C687">
            <v>1.321</v>
          </cell>
          <cell r="D687">
            <v>75.941648000000001</v>
          </cell>
        </row>
        <row r="688">
          <cell r="A688">
            <v>43032</v>
          </cell>
          <cell r="B688">
            <v>57.615000000000002</v>
          </cell>
          <cell r="C688">
            <v>1.3129999999999999</v>
          </cell>
          <cell r="D688">
            <v>75.648494999999997</v>
          </cell>
        </row>
        <row r="689">
          <cell r="A689">
            <v>43033</v>
          </cell>
          <cell r="B689">
            <v>57.715000000000003</v>
          </cell>
          <cell r="C689">
            <v>1.327</v>
          </cell>
          <cell r="D689">
            <v>76.587805000000003</v>
          </cell>
        </row>
        <row r="690">
          <cell r="A690">
            <v>43034</v>
          </cell>
          <cell r="B690">
            <v>57.841000000000001</v>
          </cell>
          <cell r="C690">
            <v>1.3129999999999999</v>
          </cell>
          <cell r="D690">
            <v>75.945233000000002</v>
          </cell>
        </row>
        <row r="691">
          <cell r="A691">
            <v>43035</v>
          </cell>
          <cell r="B691">
            <v>57.993000000000002</v>
          </cell>
          <cell r="C691">
            <v>1.3129999999999999</v>
          </cell>
          <cell r="D691">
            <v>76.144808999999995</v>
          </cell>
        </row>
        <row r="692">
          <cell r="A692">
            <v>43036</v>
          </cell>
          <cell r="B692">
            <v>57.993000000000002</v>
          </cell>
          <cell r="C692">
            <v>1.3129999999999999</v>
          </cell>
          <cell r="D692">
            <v>76.144808999999995</v>
          </cell>
        </row>
        <row r="693">
          <cell r="A693">
            <v>43037</v>
          </cell>
          <cell r="B693">
            <v>58.095999999999997</v>
          </cell>
          <cell r="C693">
            <v>1.3129999999999999</v>
          </cell>
          <cell r="D693">
            <v>76.280047999999994</v>
          </cell>
        </row>
        <row r="694">
          <cell r="A694">
            <v>43038</v>
          </cell>
          <cell r="B694">
            <v>57.9</v>
          </cell>
          <cell r="C694">
            <v>1.321</v>
          </cell>
          <cell r="D694">
            <v>76.485900000000001</v>
          </cell>
        </row>
        <row r="695">
          <cell r="A695">
            <v>43039</v>
          </cell>
          <cell r="B695">
            <v>58.23</v>
          </cell>
          <cell r="C695">
            <v>1.329</v>
          </cell>
          <cell r="D695">
            <v>77.38767</v>
          </cell>
        </row>
        <row r="696">
          <cell r="A696">
            <v>43040</v>
          </cell>
          <cell r="B696">
            <v>58.21</v>
          </cell>
          <cell r="C696">
            <v>1.325</v>
          </cell>
          <cell r="D696">
            <v>77.128249999999994</v>
          </cell>
        </row>
        <row r="697">
          <cell r="A697">
            <v>43041</v>
          </cell>
          <cell r="B697">
            <v>58.262</v>
          </cell>
          <cell r="C697">
            <v>1.3049999999999999</v>
          </cell>
          <cell r="D697">
            <v>76.031909999999996</v>
          </cell>
        </row>
        <row r="698">
          <cell r="A698">
            <v>43042</v>
          </cell>
          <cell r="B698">
            <v>59.078000000000003</v>
          </cell>
          <cell r="C698">
            <v>1.3080000000000001</v>
          </cell>
          <cell r="D698">
            <v>77.274024000000011</v>
          </cell>
        </row>
        <row r="699">
          <cell r="A699">
            <v>43043</v>
          </cell>
          <cell r="B699">
            <v>59.02</v>
          </cell>
          <cell r="C699">
            <v>1.3080000000000001</v>
          </cell>
          <cell r="D699">
            <v>77.198160000000001</v>
          </cell>
        </row>
        <row r="700">
          <cell r="A700">
            <v>43044</v>
          </cell>
          <cell r="B700">
            <v>58.933</v>
          </cell>
          <cell r="C700">
            <v>1.3080000000000001</v>
          </cell>
          <cell r="D700">
            <v>77.084364000000008</v>
          </cell>
        </row>
        <row r="701">
          <cell r="A701">
            <v>43045</v>
          </cell>
          <cell r="B701">
            <v>58.256</v>
          </cell>
          <cell r="C701">
            <v>1.3169999999999999</v>
          </cell>
          <cell r="D701">
            <v>76.723151999999999</v>
          </cell>
        </row>
        <row r="702">
          <cell r="A702">
            <v>43046</v>
          </cell>
          <cell r="B702">
            <v>59.341000000000001</v>
          </cell>
          <cell r="C702">
            <v>1.3169999999999999</v>
          </cell>
          <cell r="D702">
            <v>78.152096999999998</v>
          </cell>
        </row>
        <row r="703">
          <cell r="A703">
            <v>43047</v>
          </cell>
          <cell r="B703">
            <v>59.110999999999997</v>
          </cell>
          <cell r="C703">
            <v>1.3109999999999999</v>
          </cell>
          <cell r="D703">
            <v>77.494520999999992</v>
          </cell>
        </row>
        <row r="704">
          <cell r="A704">
            <v>43048</v>
          </cell>
          <cell r="B704">
            <v>59.31</v>
          </cell>
          <cell r="C704">
            <v>1.3140000000000001</v>
          </cell>
          <cell r="D704">
            <v>77.933340000000001</v>
          </cell>
        </row>
        <row r="705">
          <cell r="A705">
            <v>43049</v>
          </cell>
          <cell r="B705">
            <v>59.13</v>
          </cell>
          <cell r="C705">
            <v>1.319</v>
          </cell>
          <cell r="D705">
            <v>77.992469999999997</v>
          </cell>
        </row>
        <row r="706">
          <cell r="A706">
            <v>43050</v>
          </cell>
          <cell r="B706">
            <v>59.207000000000001</v>
          </cell>
          <cell r="C706">
            <v>1.319</v>
          </cell>
          <cell r="D706">
            <v>78.094032999999996</v>
          </cell>
        </row>
        <row r="707">
          <cell r="A707">
            <v>43051</v>
          </cell>
          <cell r="B707">
            <v>59.2</v>
          </cell>
          <cell r="C707">
            <v>1.3120000000000001</v>
          </cell>
          <cell r="D707">
            <v>77.670400000000001</v>
          </cell>
        </row>
        <row r="708">
          <cell r="A708">
            <v>43052</v>
          </cell>
          <cell r="B708">
            <v>59.368000000000002</v>
          </cell>
          <cell r="C708">
            <v>1.3120000000000001</v>
          </cell>
          <cell r="D708">
            <v>77.890816000000001</v>
          </cell>
        </row>
        <row r="709">
          <cell r="A709">
            <v>43053</v>
          </cell>
          <cell r="B709">
            <v>60.311</v>
          </cell>
          <cell r="C709">
            <v>1.3160000000000001</v>
          </cell>
          <cell r="D709">
            <v>79.369275999999999</v>
          </cell>
        </row>
        <row r="710">
          <cell r="A710">
            <v>43054</v>
          </cell>
          <cell r="B710">
            <v>60.170999999999999</v>
          </cell>
          <cell r="C710">
            <v>1.3169999999999999</v>
          </cell>
          <cell r="D710">
            <v>79.245206999999994</v>
          </cell>
        </row>
        <row r="711">
          <cell r="A711">
            <v>43055</v>
          </cell>
          <cell r="B711">
            <v>59.664000000000001</v>
          </cell>
          <cell r="C711">
            <v>1.32</v>
          </cell>
          <cell r="D711">
            <v>78.75648000000001</v>
          </cell>
        </row>
        <row r="712">
          <cell r="A712">
            <v>43056</v>
          </cell>
          <cell r="B712">
            <v>58.929000000000002</v>
          </cell>
          <cell r="C712">
            <v>1.321</v>
          </cell>
          <cell r="D712">
            <v>77.845208999999997</v>
          </cell>
        </row>
        <row r="713">
          <cell r="A713">
            <v>43057</v>
          </cell>
          <cell r="B713">
            <v>59.101999999999997</v>
          </cell>
          <cell r="C713">
            <v>1.321</v>
          </cell>
          <cell r="D713">
            <v>78.073741999999996</v>
          </cell>
        </row>
        <row r="714">
          <cell r="A714">
            <v>43058</v>
          </cell>
          <cell r="B714">
            <v>59.098999999999997</v>
          </cell>
          <cell r="C714">
            <v>1.32</v>
          </cell>
          <cell r="D714">
            <v>78.010679999999994</v>
          </cell>
        </row>
        <row r="715">
          <cell r="A715">
            <v>43059</v>
          </cell>
          <cell r="B715">
            <v>59.369</v>
          </cell>
          <cell r="C715">
            <v>1.3240000000000001</v>
          </cell>
          <cell r="D715">
            <v>78.604556000000002</v>
          </cell>
        </row>
        <row r="716">
          <cell r="A716">
            <v>43060</v>
          </cell>
          <cell r="B716">
            <v>59.106000000000002</v>
          </cell>
          <cell r="C716">
            <v>1.3240000000000001</v>
          </cell>
          <cell r="D716">
            <v>78.256344000000013</v>
          </cell>
        </row>
        <row r="717">
          <cell r="A717">
            <v>43061</v>
          </cell>
          <cell r="B717">
            <v>58.381</v>
          </cell>
          <cell r="C717">
            <v>1.3320000000000001</v>
          </cell>
          <cell r="D717">
            <v>77.763491999999999</v>
          </cell>
        </row>
        <row r="718">
          <cell r="A718">
            <v>43062</v>
          </cell>
          <cell r="B718">
            <v>58.420999999999999</v>
          </cell>
          <cell r="C718">
            <v>1.33</v>
          </cell>
          <cell r="D718">
            <v>77.699930000000009</v>
          </cell>
        </row>
        <row r="719">
          <cell r="A719">
            <v>43063</v>
          </cell>
          <cell r="B719">
            <v>58.223999999999997</v>
          </cell>
          <cell r="C719">
            <v>1.3340000000000001</v>
          </cell>
          <cell r="D719">
            <v>77.670816000000002</v>
          </cell>
        </row>
        <row r="720">
          <cell r="A720">
            <v>43064</v>
          </cell>
          <cell r="B720">
            <v>58.357999999999997</v>
          </cell>
          <cell r="C720">
            <v>1.3340000000000001</v>
          </cell>
          <cell r="D720">
            <v>77.849571999999995</v>
          </cell>
        </row>
        <row r="721">
          <cell r="A721">
            <v>43065</v>
          </cell>
          <cell r="B721">
            <v>58.375</v>
          </cell>
          <cell r="C721">
            <v>1.3320000000000001</v>
          </cell>
          <cell r="D721">
            <v>77.755499999999998</v>
          </cell>
        </row>
        <row r="722">
          <cell r="A722">
            <v>43066</v>
          </cell>
          <cell r="B722">
            <v>58.435000000000002</v>
          </cell>
          <cell r="C722">
            <v>1.3320000000000001</v>
          </cell>
          <cell r="D722">
            <v>77.835420000000013</v>
          </cell>
        </row>
        <row r="723">
          <cell r="A723">
            <v>43067</v>
          </cell>
          <cell r="B723">
            <v>58.383000000000003</v>
          </cell>
          <cell r="C723">
            <v>1.3360000000000001</v>
          </cell>
          <cell r="D723">
            <v>77.999688000000006</v>
          </cell>
        </row>
        <row r="724">
          <cell r="A724">
            <v>43068</v>
          </cell>
          <cell r="B724">
            <v>58.597000000000001</v>
          </cell>
          <cell r="C724">
            <v>1.3420000000000001</v>
          </cell>
          <cell r="D724">
            <v>78.637174000000002</v>
          </cell>
        </row>
        <row r="725">
          <cell r="A725">
            <v>43069</v>
          </cell>
          <cell r="B725">
            <v>58.448</v>
          </cell>
          <cell r="C725">
            <v>1.353</v>
          </cell>
          <cell r="D725">
            <v>79.080144000000004</v>
          </cell>
        </row>
        <row r="726">
          <cell r="A726">
            <v>43070</v>
          </cell>
          <cell r="B726">
            <v>58.853999999999999</v>
          </cell>
          <cell r="C726">
            <v>1.347</v>
          </cell>
          <cell r="D726">
            <v>79.276337999999996</v>
          </cell>
        </row>
        <row r="727">
          <cell r="A727">
            <v>43071</v>
          </cell>
          <cell r="B727">
            <v>58.893000000000001</v>
          </cell>
          <cell r="C727">
            <v>1.347</v>
          </cell>
          <cell r="D727">
            <v>79.328870999999992</v>
          </cell>
        </row>
        <row r="728">
          <cell r="A728">
            <v>43072</v>
          </cell>
          <cell r="B728">
            <v>58.802</v>
          </cell>
          <cell r="C728">
            <v>1.349</v>
          </cell>
          <cell r="D728">
            <v>79.323898</v>
          </cell>
        </row>
        <row r="729">
          <cell r="A729">
            <v>43073</v>
          </cell>
          <cell r="B729">
            <v>58.771000000000001</v>
          </cell>
          <cell r="C729">
            <v>1.347</v>
          </cell>
          <cell r="D729">
            <v>79.164536999999996</v>
          </cell>
        </row>
        <row r="730">
          <cell r="A730">
            <v>43074</v>
          </cell>
          <cell r="B730">
            <v>58.762999999999998</v>
          </cell>
          <cell r="C730">
            <v>1.341</v>
          </cell>
          <cell r="D730">
            <v>78.801182999999995</v>
          </cell>
        </row>
        <row r="731">
          <cell r="A731">
            <v>43075</v>
          </cell>
          <cell r="B731">
            <v>59.155000000000001</v>
          </cell>
          <cell r="C731">
            <v>1.339</v>
          </cell>
          <cell r="D731">
            <v>79.208545000000001</v>
          </cell>
        </row>
        <row r="732">
          <cell r="A732">
            <v>43076</v>
          </cell>
          <cell r="B732">
            <v>59.197000000000003</v>
          </cell>
          <cell r="C732">
            <v>1.3480000000000001</v>
          </cell>
          <cell r="D732">
            <v>79.797556000000014</v>
          </cell>
        </row>
        <row r="733">
          <cell r="A733">
            <v>43077</v>
          </cell>
          <cell r="B733">
            <v>59.237000000000002</v>
          </cell>
          <cell r="C733">
            <v>1.339</v>
          </cell>
          <cell r="D733">
            <v>79.318342999999999</v>
          </cell>
        </row>
        <row r="734">
          <cell r="A734">
            <v>43078</v>
          </cell>
          <cell r="B734">
            <v>59.093000000000004</v>
          </cell>
          <cell r="C734">
            <v>1.339</v>
          </cell>
          <cell r="D734">
            <v>79.125527000000005</v>
          </cell>
        </row>
        <row r="735">
          <cell r="A735">
            <v>43079</v>
          </cell>
          <cell r="B735">
            <v>59.08</v>
          </cell>
          <cell r="C735">
            <v>1.339</v>
          </cell>
          <cell r="D735">
            <v>79.10812</v>
          </cell>
        </row>
        <row r="736">
          <cell r="A736">
            <v>43080</v>
          </cell>
          <cell r="B736">
            <v>58.912999999999997</v>
          </cell>
          <cell r="C736">
            <v>1.335</v>
          </cell>
          <cell r="D736">
            <v>78.648854999999998</v>
          </cell>
        </row>
        <row r="737">
          <cell r="A737">
            <v>43081</v>
          </cell>
          <cell r="B737">
            <v>59.183999999999997</v>
          </cell>
          <cell r="C737">
            <v>1.3320000000000001</v>
          </cell>
          <cell r="D737">
            <v>78.833088000000004</v>
          </cell>
        </row>
        <row r="738">
          <cell r="A738">
            <v>43082</v>
          </cell>
          <cell r="B738">
            <v>58.55</v>
          </cell>
          <cell r="C738">
            <v>1.341</v>
          </cell>
          <cell r="D738">
            <v>78.51554999999999</v>
          </cell>
        </row>
        <row r="739">
          <cell r="A739">
            <v>43083</v>
          </cell>
          <cell r="B739">
            <v>58.811999999999998</v>
          </cell>
          <cell r="C739">
            <v>1.343</v>
          </cell>
          <cell r="D739">
            <v>78.984515999999999</v>
          </cell>
        </row>
        <row r="740">
          <cell r="A740">
            <v>43084</v>
          </cell>
          <cell r="B740">
            <v>58.802</v>
          </cell>
          <cell r="C740">
            <v>1.3320000000000001</v>
          </cell>
          <cell r="D740">
            <v>78.324263999999999</v>
          </cell>
        </row>
        <row r="741">
          <cell r="A741">
            <v>43085</v>
          </cell>
          <cell r="B741">
            <v>58.802</v>
          </cell>
          <cell r="C741">
            <v>1.3320000000000001</v>
          </cell>
          <cell r="D741">
            <v>78.324263999999999</v>
          </cell>
        </row>
        <row r="742">
          <cell r="A742">
            <v>43086</v>
          </cell>
          <cell r="B742">
            <v>58.594999999999999</v>
          </cell>
          <cell r="C742">
            <v>1.3320000000000001</v>
          </cell>
          <cell r="D742">
            <v>78.048540000000003</v>
          </cell>
        </row>
        <row r="743">
          <cell r="A743">
            <v>43087</v>
          </cell>
          <cell r="B743">
            <v>58.64</v>
          </cell>
          <cell r="C743">
            <v>1.3380000000000001</v>
          </cell>
          <cell r="D743">
            <v>78.46032000000001</v>
          </cell>
        </row>
        <row r="744">
          <cell r="A744">
            <v>43088</v>
          </cell>
          <cell r="B744">
            <v>58.744</v>
          </cell>
          <cell r="C744">
            <v>1.339</v>
          </cell>
          <cell r="D744">
            <v>78.658215999999996</v>
          </cell>
        </row>
        <row r="745">
          <cell r="A745">
            <v>43089</v>
          </cell>
          <cell r="B745">
            <v>58.698</v>
          </cell>
          <cell r="C745">
            <v>1.337</v>
          </cell>
          <cell r="D745">
            <v>78.479225999999997</v>
          </cell>
        </row>
        <row r="746">
          <cell r="A746">
            <v>43090</v>
          </cell>
          <cell r="B746">
            <v>58.41</v>
          </cell>
          <cell r="C746">
            <v>1.3380000000000001</v>
          </cell>
          <cell r="D746">
            <v>78.15258</v>
          </cell>
        </row>
        <row r="747">
          <cell r="A747">
            <v>43091</v>
          </cell>
          <cell r="B747">
            <v>58.283000000000001</v>
          </cell>
          <cell r="C747">
            <v>1.3360000000000001</v>
          </cell>
          <cell r="D747">
            <v>77.866088000000005</v>
          </cell>
        </row>
        <row r="748">
          <cell r="A748">
            <v>43092</v>
          </cell>
          <cell r="B748">
            <v>58.304000000000002</v>
          </cell>
          <cell r="C748">
            <v>1.3360000000000001</v>
          </cell>
          <cell r="D748">
            <v>77.894144000000011</v>
          </cell>
        </row>
        <row r="749">
          <cell r="A749">
            <v>43093</v>
          </cell>
          <cell r="B749">
            <v>58.286000000000001</v>
          </cell>
          <cell r="C749">
            <v>1.3360000000000001</v>
          </cell>
          <cell r="D749">
            <v>77.870096000000004</v>
          </cell>
        </row>
        <row r="750">
          <cell r="A750">
            <v>43094</v>
          </cell>
          <cell r="B750">
            <v>58.037999999999997</v>
          </cell>
          <cell r="C750">
            <v>1.337</v>
          </cell>
          <cell r="D750">
            <v>77.596805999999987</v>
          </cell>
        </row>
        <row r="751">
          <cell r="A751">
            <v>43095</v>
          </cell>
          <cell r="B751">
            <v>57.637</v>
          </cell>
          <cell r="C751">
            <v>1.337</v>
          </cell>
          <cell r="D751">
            <v>77.060669000000004</v>
          </cell>
        </row>
        <row r="752">
          <cell r="A752">
            <v>43096</v>
          </cell>
          <cell r="B752">
            <v>57.741999999999997</v>
          </cell>
          <cell r="C752">
            <v>1.34</v>
          </cell>
          <cell r="D752">
            <v>77.374279999999999</v>
          </cell>
        </row>
        <row r="753">
          <cell r="A753">
            <v>43097</v>
          </cell>
          <cell r="B753">
            <v>57.569000000000003</v>
          </cell>
          <cell r="C753">
            <v>1.3440000000000001</v>
          </cell>
          <cell r="D753">
            <v>77.372736000000003</v>
          </cell>
        </row>
        <row r="754">
          <cell r="A754">
            <v>43098</v>
          </cell>
          <cell r="B754">
            <v>57.643000000000001</v>
          </cell>
          <cell r="C754">
            <v>1.351</v>
          </cell>
          <cell r="D754">
            <v>77.875692999999998</v>
          </cell>
        </row>
        <row r="755">
          <cell r="A755">
            <v>43099</v>
          </cell>
          <cell r="B755">
            <v>57.627000000000002</v>
          </cell>
          <cell r="C755">
            <v>1.351</v>
          </cell>
          <cell r="D755">
            <v>77.854077000000004</v>
          </cell>
        </row>
        <row r="756">
          <cell r="A756">
            <v>43100</v>
          </cell>
          <cell r="B756">
            <v>57.604999999999997</v>
          </cell>
          <cell r="C756">
            <v>1.351</v>
          </cell>
          <cell r="D756">
            <v>77.824354999999997</v>
          </cell>
          <cell r="F756">
            <v>1.3159000000000001</v>
          </cell>
        </row>
        <row r="757">
          <cell r="A757">
            <v>43101</v>
          </cell>
          <cell r="B757">
            <v>57.582999999999998</v>
          </cell>
          <cell r="C757">
            <v>1.351</v>
          </cell>
          <cell r="D757">
            <v>77.79463299999999</v>
          </cell>
        </row>
        <row r="758">
          <cell r="A758">
            <v>43102</v>
          </cell>
          <cell r="B758">
            <v>57.527999999999999</v>
          </cell>
          <cell r="C758">
            <v>1.359</v>
          </cell>
          <cell r="D758">
            <v>78.180551999999992</v>
          </cell>
        </row>
        <row r="759">
          <cell r="A759">
            <v>43103</v>
          </cell>
          <cell r="B759">
            <v>57.119</v>
          </cell>
          <cell r="C759">
            <v>1.351</v>
          </cell>
          <cell r="D759">
            <v>77.167768999999993</v>
          </cell>
        </row>
        <row r="760">
          <cell r="A760">
            <v>43104</v>
          </cell>
          <cell r="B760">
            <v>56.972000000000001</v>
          </cell>
          <cell r="C760">
            <v>1.355</v>
          </cell>
          <cell r="D760">
            <v>77.197060000000008</v>
          </cell>
        </row>
        <row r="761">
          <cell r="A761">
            <v>43105</v>
          </cell>
          <cell r="B761">
            <v>56.835999999999999</v>
          </cell>
          <cell r="C761">
            <v>1.357</v>
          </cell>
          <cell r="D761">
            <v>77.126452</v>
          </cell>
        </row>
        <row r="762">
          <cell r="A762">
            <v>43106</v>
          </cell>
          <cell r="B762">
            <v>56.835999999999999</v>
          </cell>
          <cell r="C762">
            <v>1.357</v>
          </cell>
          <cell r="D762">
            <v>77.126452</v>
          </cell>
        </row>
        <row r="763">
          <cell r="A763">
            <v>43107</v>
          </cell>
          <cell r="B763">
            <v>56.988999999999997</v>
          </cell>
          <cell r="C763">
            <v>1.357</v>
          </cell>
          <cell r="D763">
            <v>77.334072999999989</v>
          </cell>
        </row>
        <row r="764">
          <cell r="A764">
            <v>43108</v>
          </cell>
          <cell r="B764">
            <v>57.091000000000001</v>
          </cell>
          <cell r="C764">
            <v>1.357</v>
          </cell>
          <cell r="D764">
            <v>77.472487000000001</v>
          </cell>
        </row>
        <row r="765">
          <cell r="A765">
            <v>43109</v>
          </cell>
          <cell r="B765">
            <v>56.86</v>
          </cell>
          <cell r="C765">
            <v>1.353</v>
          </cell>
          <cell r="D765">
            <v>76.931579999999997</v>
          </cell>
        </row>
        <row r="766">
          <cell r="A766">
            <v>43110</v>
          </cell>
          <cell r="B766">
            <v>57.021000000000001</v>
          </cell>
          <cell r="C766">
            <v>1.351</v>
          </cell>
          <cell r="D766">
            <v>77.035370999999998</v>
          </cell>
        </row>
        <row r="767">
          <cell r="A767">
            <v>43111</v>
          </cell>
          <cell r="B767">
            <v>56.503</v>
          </cell>
          <cell r="C767">
            <v>1.3540000000000001</v>
          </cell>
          <cell r="D767">
            <v>76.505062000000009</v>
          </cell>
        </row>
        <row r="768">
          <cell r="A768">
            <v>43112</v>
          </cell>
          <cell r="B768">
            <v>56.587000000000003</v>
          </cell>
          <cell r="C768">
            <v>1.373</v>
          </cell>
          <cell r="D768">
            <v>77.693950999999998</v>
          </cell>
        </row>
        <row r="769">
          <cell r="A769">
            <v>43113</v>
          </cell>
          <cell r="B769">
            <v>56.61</v>
          </cell>
          <cell r="C769">
            <v>1.373</v>
          </cell>
          <cell r="D769">
            <v>77.725529999999992</v>
          </cell>
        </row>
        <row r="770">
          <cell r="A770">
            <v>43114</v>
          </cell>
          <cell r="B770">
            <v>56.548999999999999</v>
          </cell>
          <cell r="C770">
            <v>1.373</v>
          </cell>
          <cell r="D770">
            <v>77.641777000000005</v>
          </cell>
        </row>
        <row r="771">
          <cell r="A771">
            <v>43115</v>
          </cell>
          <cell r="B771">
            <v>56.31</v>
          </cell>
          <cell r="C771">
            <v>1.38</v>
          </cell>
          <cell r="D771">
            <v>77.707799999999992</v>
          </cell>
        </row>
        <row r="772">
          <cell r="A772">
            <v>43116</v>
          </cell>
          <cell r="B772">
            <v>56.445999999999998</v>
          </cell>
          <cell r="C772">
            <v>1.38</v>
          </cell>
          <cell r="D772">
            <v>77.895479999999992</v>
          </cell>
        </row>
        <row r="773">
          <cell r="A773">
            <v>43117</v>
          </cell>
          <cell r="B773">
            <v>56.865000000000002</v>
          </cell>
          <cell r="C773">
            <v>1.383</v>
          </cell>
          <cell r="D773">
            <v>78.644295</v>
          </cell>
        </row>
        <row r="774">
          <cell r="A774">
            <v>43118</v>
          </cell>
          <cell r="B774">
            <v>56.494</v>
          </cell>
          <cell r="C774">
            <v>1.389</v>
          </cell>
          <cell r="D774">
            <v>78.470166000000006</v>
          </cell>
        </row>
        <row r="775">
          <cell r="A775">
            <v>43119</v>
          </cell>
          <cell r="B775">
            <v>56.71</v>
          </cell>
          <cell r="C775">
            <v>1.3859999999999999</v>
          </cell>
          <cell r="D775">
            <v>78.600059999999999</v>
          </cell>
        </row>
        <row r="776">
          <cell r="A776">
            <v>43120</v>
          </cell>
          <cell r="B776">
            <v>56.720999999999997</v>
          </cell>
          <cell r="C776">
            <v>1.3859999999999999</v>
          </cell>
          <cell r="D776">
            <v>78.61530599999999</v>
          </cell>
        </row>
        <row r="777">
          <cell r="A777">
            <v>43121</v>
          </cell>
          <cell r="B777">
            <v>56.593000000000004</v>
          </cell>
          <cell r="C777">
            <v>1.389</v>
          </cell>
          <cell r="D777">
            <v>78.60767700000001</v>
          </cell>
        </row>
        <row r="778">
          <cell r="A778">
            <v>43122</v>
          </cell>
          <cell r="B778">
            <v>56.46</v>
          </cell>
          <cell r="C778">
            <v>1.3979999999999999</v>
          </cell>
          <cell r="D778">
            <v>78.931079999999994</v>
          </cell>
        </row>
        <row r="779">
          <cell r="A779">
            <v>43123</v>
          </cell>
          <cell r="B779">
            <v>56.347000000000001</v>
          </cell>
          <cell r="C779">
            <v>1.401</v>
          </cell>
          <cell r="D779">
            <v>78.942147000000006</v>
          </cell>
        </row>
        <row r="780">
          <cell r="A780">
            <v>43124</v>
          </cell>
          <cell r="B780">
            <v>56.183999999999997</v>
          </cell>
          <cell r="C780">
            <v>1.4219999999999999</v>
          </cell>
          <cell r="D780">
            <v>79.893647999999999</v>
          </cell>
        </row>
        <row r="781">
          <cell r="A781">
            <v>43125</v>
          </cell>
          <cell r="B781">
            <v>55.881</v>
          </cell>
          <cell r="C781">
            <v>1.415</v>
          </cell>
          <cell r="D781">
            <v>79.071615000000008</v>
          </cell>
        </row>
        <row r="782">
          <cell r="A782">
            <v>43126</v>
          </cell>
          <cell r="B782">
            <v>56.234999999999999</v>
          </cell>
          <cell r="C782">
            <v>1.417</v>
          </cell>
          <cell r="D782">
            <v>79.684995000000001</v>
          </cell>
        </row>
        <row r="783">
          <cell r="A783">
            <v>43127</v>
          </cell>
          <cell r="B783">
            <v>56.234999999999999</v>
          </cell>
          <cell r="C783">
            <v>1.417</v>
          </cell>
          <cell r="D783">
            <v>79.684995000000001</v>
          </cell>
        </row>
        <row r="784">
          <cell r="A784">
            <v>43128</v>
          </cell>
          <cell r="B784">
            <v>56.207000000000001</v>
          </cell>
          <cell r="C784">
            <v>1.415</v>
          </cell>
          <cell r="D784">
            <v>79.532905</v>
          </cell>
        </row>
        <row r="785">
          <cell r="A785">
            <v>43129</v>
          </cell>
          <cell r="B785">
            <v>56.28</v>
          </cell>
          <cell r="C785">
            <v>1.407</v>
          </cell>
          <cell r="D785">
            <v>79.185960000000009</v>
          </cell>
        </row>
        <row r="786">
          <cell r="A786">
            <v>43130</v>
          </cell>
          <cell r="B786">
            <v>56.317999999999998</v>
          </cell>
          <cell r="C786">
            <v>1.415</v>
          </cell>
          <cell r="D786">
            <v>79.689970000000002</v>
          </cell>
        </row>
        <row r="787">
          <cell r="A787">
            <v>43131</v>
          </cell>
          <cell r="B787">
            <v>56.179000000000002</v>
          </cell>
          <cell r="C787">
            <v>1.42</v>
          </cell>
          <cell r="D787">
            <v>79.774180000000001</v>
          </cell>
        </row>
        <row r="788">
          <cell r="A788">
            <v>43132</v>
          </cell>
          <cell r="B788">
            <v>55.942999999999998</v>
          </cell>
          <cell r="C788">
            <v>1.427</v>
          </cell>
          <cell r="D788">
            <v>79.830661000000006</v>
          </cell>
        </row>
        <row r="789">
          <cell r="A789">
            <v>43133</v>
          </cell>
          <cell r="B789">
            <v>56.56</v>
          </cell>
          <cell r="C789">
            <v>1.4119999999999999</v>
          </cell>
          <cell r="D789">
            <v>79.862719999999996</v>
          </cell>
        </row>
        <row r="790">
          <cell r="A790">
            <v>43134</v>
          </cell>
          <cell r="B790">
            <v>56.515999999999998</v>
          </cell>
          <cell r="C790">
            <v>1.4119999999999999</v>
          </cell>
          <cell r="D790">
            <v>79.800591999999995</v>
          </cell>
        </row>
        <row r="791">
          <cell r="A791">
            <v>43135</v>
          </cell>
          <cell r="B791">
            <v>56.414000000000001</v>
          </cell>
          <cell r="C791">
            <v>1.411</v>
          </cell>
          <cell r="D791">
            <v>79.600154000000003</v>
          </cell>
        </row>
        <row r="792">
          <cell r="A792">
            <v>43136</v>
          </cell>
          <cell r="B792">
            <v>57.286999999999999</v>
          </cell>
          <cell r="C792">
            <v>1.3939999999999999</v>
          </cell>
          <cell r="D792">
            <v>79.858077999999992</v>
          </cell>
        </row>
        <row r="793">
          <cell r="A793">
            <v>43137</v>
          </cell>
          <cell r="B793">
            <v>56.847000000000001</v>
          </cell>
          <cell r="C793">
            <v>1.3959999999999999</v>
          </cell>
          <cell r="D793">
            <v>79.358412000000001</v>
          </cell>
        </row>
        <row r="794">
          <cell r="A794">
            <v>43138</v>
          </cell>
          <cell r="B794">
            <v>57.81</v>
          </cell>
          <cell r="C794">
            <v>1.3879999999999999</v>
          </cell>
          <cell r="D794">
            <v>80.240279999999998</v>
          </cell>
        </row>
        <row r="795">
          <cell r="A795">
            <v>43139</v>
          </cell>
          <cell r="B795">
            <v>58.283999999999999</v>
          </cell>
          <cell r="C795">
            <v>1.393</v>
          </cell>
          <cell r="D795">
            <v>81.189611999999997</v>
          </cell>
        </row>
        <row r="796">
          <cell r="A796">
            <v>43140</v>
          </cell>
          <cell r="B796">
            <v>58.331000000000003</v>
          </cell>
          <cell r="C796">
            <v>1.383</v>
          </cell>
          <cell r="D796">
            <v>80.671773000000002</v>
          </cell>
        </row>
        <row r="797">
          <cell r="A797">
            <v>43141</v>
          </cell>
          <cell r="B797">
            <v>58.331000000000003</v>
          </cell>
          <cell r="C797">
            <v>1.383</v>
          </cell>
          <cell r="D797">
            <v>80.671773000000002</v>
          </cell>
        </row>
        <row r="798">
          <cell r="A798">
            <v>43142</v>
          </cell>
          <cell r="B798">
            <v>58.317999999999998</v>
          </cell>
          <cell r="C798">
            <v>1.3819999999999999</v>
          </cell>
          <cell r="D798">
            <v>80.595475999999991</v>
          </cell>
        </row>
        <row r="799">
          <cell r="A799">
            <v>43143</v>
          </cell>
          <cell r="B799">
            <v>57.750999999999998</v>
          </cell>
          <cell r="C799">
            <v>1.385</v>
          </cell>
          <cell r="D799">
            <v>79.985135</v>
          </cell>
        </row>
        <row r="800">
          <cell r="A800">
            <v>43144</v>
          </cell>
          <cell r="B800">
            <v>57.618000000000002</v>
          </cell>
          <cell r="C800">
            <v>1.3879999999999999</v>
          </cell>
          <cell r="D800">
            <v>79.973783999999995</v>
          </cell>
        </row>
        <row r="801">
          <cell r="A801">
            <v>43145</v>
          </cell>
          <cell r="B801">
            <v>56.694000000000003</v>
          </cell>
          <cell r="C801">
            <v>1.401</v>
          </cell>
          <cell r="D801">
            <v>79.428294000000008</v>
          </cell>
        </row>
        <row r="802">
          <cell r="A802">
            <v>43146</v>
          </cell>
          <cell r="B802">
            <v>56.387</v>
          </cell>
          <cell r="C802">
            <v>1.41</v>
          </cell>
          <cell r="D802">
            <v>79.505669999999995</v>
          </cell>
        </row>
        <row r="803">
          <cell r="A803">
            <v>43147</v>
          </cell>
          <cell r="B803">
            <v>56.375</v>
          </cell>
          <cell r="C803">
            <v>1.403</v>
          </cell>
          <cell r="D803">
            <v>79.094125000000005</v>
          </cell>
        </row>
        <row r="804">
          <cell r="A804">
            <v>43148</v>
          </cell>
          <cell r="B804">
            <v>56.375</v>
          </cell>
          <cell r="C804">
            <v>1.403</v>
          </cell>
          <cell r="D804">
            <v>79.094125000000005</v>
          </cell>
        </row>
        <row r="805">
          <cell r="A805">
            <v>43149</v>
          </cell>
          <cell r="B805">
            <v>56.441000000000003</v>
          </cell>
          <cell r="C805">
            <v>1.403</v>
          </cell>
          <cell r="D805">
            <v>79.186723000000001</v>
          </cell>
        </row>
        <row r="806">
          <cell r="A806">
            <v>43150</v>
          </cell>
          <cell r="B806">
            <v>56.378</v>
          </cell>
          <cell r="C806">
            <v>1.399</v>
          </cell>
          <cell r="D806">
            <v>78.872821999999999</v>
          </cell>
        </row>
        <row r="807">
          <cell r="A807">
            <v>43151</v>
          </cell>
          <cell r="B807">
            <v>56.514000000000003</v>
          </cell>
          <cell r="C807">
            <v>1.4</v>
          </cell>
          <cell r="D807">
            <v>79.119600000000005</v>
          </cell>
        </row>
        <row r="808">
          <cell r="A808">
            <v>43152</v>
          </cell>
          <cell r="B808">
            <v>56.713000000000001</v>
          </cell>
          <cell r="C808">
            <v>1.391</v>
          </cell>
          <cell r="D808">
            <v>78.887782999999999</v>
          </cell>
        </row>
        <row r="809">
          <cell r="A809">
            <v>43153</v>
          </cell>
          <cell r="B809">
            <v>56.465000000000003</v>
          </cell>
          <cell r="C809">
            <v>1.395</v>
          </cell>
          <cell r="D809">
            <v>78.768675000000002</v>
          </cell>
        </row>
        <row r="810">
          <cell r="A810">
            <v>43154</v>
          </cell>
          <cell r="B810">
            <v>56.271999999999998</v>
          </cell>
          <cell r="C810">
            <v>1.397</v>
          </cell>
          <cell r="D810">
            <v>78.611983999999993</v>
          </cell>
        </row>
        <row r="811">
          <cell r="A811">
            <v>43155</v>
          </cell>
          <cell r="B811">
            <v>56.271999999999998</v>
          </cell>
          <cell r="C811">
            <v>1.397</v>
          </cell>
          <cell r="D811">
            <v>78.611983999999993</v>
          </cell>
        </row>
        <row r="812">
          <cell r="A812">
            <v>43156</v>
          </cell>
          <cell r="B812">
            <v>56.323</v>
          </cell>
          <cell r="C812">
            <v>1.397</v>
          </cell>
          <cell r="D812">
            <v>78.683231000000006</v>
          </cell>
        </row>
        <row r="813">
          <cell r="A813">
            <v>43157</v>
          </cell>
          <cell r="B813">
            <v>55.628999999999998</v>
          </cell>
          <cell r="C813">
            <v>1.397</v>
          </cell>
          <cell r="D813">
            <v>77.713712999999998</v>
          </cell>
        </row>
        <row r="814">
          <cell r="A814">
            <v>43158</v>
          </cell>
          <cell r="B814">
            <v>56.219000000000001</v>
          </cell>
          <cell r="C814">
            <v>1.391</v>
          </cell>
          <cell r="D814">
            <v>78.200629000000006</v>
          </cell>
        </row>
        <row r="815">
          <cell r="A815">
            <v>43159</v>
          </cell>
          <cell r="B815">
            <v>56.320999999999998</v>
          </cell>
          <cell r="C815">
            <v>1.375</v>
          </cell>
          <cell r="D815">
            <v>77.441374999999994</v>
          </cell>
        </row>
        <row r="816">
          <cell r="A816">
            <v>43160</v>
          </cell>
          <cell r="B816">
            <v>56.786999999999999</v>
          </cell>
          <cell r="C816">
            <v>1.377</v>
          </cell>
          <cell r="D816">
            <v>78.195699000000005</v>
          </cell>
        </row>
        <row r="817">
          <cell r="A817">
            <v>43161</v>
          </cell>
          <cell r="B817">
            <v>56.78</v>
          </cell>
          <cell r="C817">
            <v>1.381</v>
          </cell>
          <cell r="D817">
            <v>78.413179999999997</v>
          </cell>
          <cell r="F817">
            <v>1.295064753237662</v>
          </cell>
        </row>
        <row r="818">
          <cell r="A818">
            <v>43162</v>
          </cell>
          <cell r="B818">
            <v>56.78</v>
          </cell>
          <cell r="C818">
            <v>1.381</v>
          </cell>
          <cell r="D818">
            <v>78.413179999999997</v>
          </cell>
        </row>
        <row r="819">
          <cell r="A819">
            <v>43163</v>
          </cell>
          <cell r="B819">
            <v>56.953000000000003</v>
          </cell>
          <cell r="C819">
            <v>1.379</v>
          </cell>
          <cell r="D819">
            <v>78.538187000000008</v>
          </cell>
        </row>
        <row r="820">
          <cell r="A820">
            <v>43164</v>
          </cell>
          <cell r="B820">
            <v>56.412999999999997</v>
          </cell>
          <cell r="C820">
            <v>1.385</v>
          </cell>
          <cell r="D820">
            <v>78.132004999999992</v>
          </cell>
        </row>
        <row r="821">
          <cell r="A821">
            <v>43165</v>
          </cell>
          <cell r="B821">
            <v>56.838000000000001</v>
          </cell>
          <cell r="C821">
            <v>1.39</v>
          </cell>
          <cell r="D821">
            <v>79.004819999999995</v>
          </cell>
        </row>
        <row r="822">
          <cell r="A822">
            <v>43166</v>
          </cell>
          <cell r="B822">
            <v>56.787999999999997</v>
          </cell>
          <cell r="C822">
            <v>1.39</v>
          </cell>
          <cell r="D822">
            <v>78.93531999999999</v>
          </cell>
        </row>
        <row r="823">
          <cell r="A823">
            <v>43167</v>
          </cell>
          <cell r="B823">
            <v>57.082999999999998</v>
          </cell>
          <cell r="C823">
            <v>1.38</v>
          </cell>
          <cell r="D823">
            <v>78.774539999999988</v>
          </cell>
        </row>
        <row r="824">
          <cell r="A824">
            <v>43168</v>
          </cell>
          <cell r="B824">
            <v>56.622999999999998</v>
          </cell>
          <cell r="C824">
            <v>1.385</v>
          </cell>
          <cell r="D824">
            <v>78.422854999999998</v>
          </cell>
        </row>
        <row r="825">
          <cell r="A825">
            <v>43169</v>
          </cell>
          <cell r="B825">
            <v>56.622999999999998</v>
          </cell>
          <cell r="C825">
            <v>1.385</v>
          </cell>
          <cell r="D825">
            <v>78.422854999999998</v>
          </cell>
        </row>
        <row r="826">
          <cell r="A826">
            <v>43170</v>
          </cell>
          <cell r="B826">
            <v>56.654000000000003</v>
          </cell>
          <cell r="C826">
            <v>1.385</v>
          </cell>
          <cell r="D826">
            <v>78.465789999999998</v>
          </cell>
        </row>
        <row r="827">
          <cell r="A827">
            <v>43171</v>
          </cell>
          <cell r="B827">
            <v>56.866</v>
          </cell>
          <cell r="C827">
            <v>1.391</v>
          </cell>
          <cell r="D827">
            <v>79.100605999999999</v>
          </cell>
        </row>
        <row r="828">
          <cell r="A828">
            <v>43172</v>
          </cell>
          <cell r="B828">
            <v>57.043999999999997</v>
          </cell>
          <cell r="C828">
            <v>1.397</v>
          </cell>
          <cell r="D828">
            <v>79.690467999999996</v>
          </cell>
        </row>
        <row r="829">
          <cell r="A829">
            <v>43173</v>
          </cell>
          <cell r="B829">
            <v>56.938000000000002</v>
          </cell>
          <cell r="C829">
            <v>1.397</v>
          </cell>
          <cell r="D829">
            <v>79.542386000000008</v>
          </cell>
        </row>
        <row r="830">
          <cell r="A830">
            <v>43174</v>
          </cell>
          <cell r="B830">
            <v>57.411999999999999</v>
          </cell>
          <cell r="C830">
            <v>1.3939999999999999</v>
          </cell>
          <cell r="D830">
            <v>80.032327999999993</v>
          </cell>
        </row>
        <row r="831">
          <cell r="A831">
            <v>43175</v>
          </cell>
          <cell r="B831">
            <v>57.485999999999997</v>
          </cell>
          <cell r="C831">
            <v>1.3939999999999999</v>
          </cell>
          <cell r="D831">
            <v>80.135483999999991</v>
          </cell>
        </row>
        <row r="832">
          <cell r="A832">
            <v>43176</v>
          </cell>
          <cell r="B832">
            <v>57.485999999999997</v>
          </cell>
          <cell r="C832">
            <v>1.3939999999999999</v>
          </cell>
          <cell r="D832">
            <v>80.135483999999991</v>
          </cell>
        </row>
        <row r="833">
          <cell r="A833">
            <v>43177</v>
          </cell>
          <cell r="B833">
            <v>57.460999999999999</v>
          </cell>
          <cell r="C833">
            <v>1.3939999999999999</v>
          </cell>
          <cell r="D833">
            <v>80.100633999999999</v>
          </cell>
        </row>
        <row r="834">
          <cell r="A834">
            <v>43178</v>
          </cell>
          <cell r="B834">
            <v>57.728999999999999</v>
          </cell>
          <cell r="C834">
            <v>1.4019999999999999</v>
          </cell>
          <cell r="D834">
            <v>80.936057999999989</v>
          </cell>
        </row>
        <row r="835">
          <cell r="A835">
            <v>43179</v>
          </cell>
          <cell r="B835">
            <v>57.503</v>
          </cell>
          <cell r="C835">
            <v>1.4</v>
          </cell>
          <cell r="D835">
            <v>80.504199999999997</v>
          </cell>
        </row>
        <row r="836">
          <cell r="A836">
            <v>43180</v>
          </cell>
          <cell r="B836">
            <v>56.835999999999999</v>
          </cell>
          <cell r="C836">
            <v>1.4139999999999999</v>
          </cell>
          <cell r="D836">
            <v>80.366103999999993</v>
          </cell>
        </row>
        <row r="837">
          <cell r="A837">
            <v>43181</v>
          </cell>
          <cell r="B837">
            <v>57.31</v>
          </cell>
          <cell r="C837">
            <v>1.411</v>
          </cell>
          <cell r="D837">
            <v>80.864410000000007</v>
          </cell>
        </row>
        <row r="838">
          <cell r="A838">
            <v>43182</v>
          </cell>
          <cell r="B838">
            <v>57.198</v>
          </cell>
          <cell r="C838">
            <v>1.4139999999999999</v>
          </cell>
          <cell r="D838">
            <v>80.877972</v>
          </cell>
        </row>
        <row r="839">
          <cell r="A839">
            <v>43183</v>
          </cell>
          <cell r="B839">
            <v>57.198</v>
          </cell>
          <cell r="C839">
            <v>1.4139999999999999</v>
          </cell>
          <cell r="D839">
            <v>80.877972</v>
          </cell>
        </row>
        <row r="840">
          <cell r="A840">
            <v>43184</v>
          </cell>
          <cell r="B840">
            <v>57.116999999999997</v>
          </cell>
          <cell r="C840">
            <v>1.415</v>
          </cell>
          <cell r="D840">
            <v>80.820554999999999</v>
          </cell>
        </row>
        <row r="841">
          <cell r="A841">
            <v>43185</v>
          </cell>
          <cell r="B841">
            <v>57.215000000000003</v>
          </cell>
          <cell r="C841">
            <v>1.4239999999999999</v>
          </cell>
          <cell r="D841">
            <v>81.474159999999998</v>
          </cell>
        </row>
        <row r="842">
          <cell r="A842">
            <v>43186</v>
          </cell>
          <cell r="B842">
            <v>57.405999999999999</v>
          </cell>
          <cell r="C842">
            <v>1.417</v>
          </cell>
          <cell r="D842">
            <v>81.344301999999999</v>
          </cell>
        </row>
        <row r="843">
          <cell r="A843">
            <v>43187</v>
          </cell>
          <cell r="B843">
            <v>57.719000000000001</v>
          </cell>
          <cell r="C843">
            <v>1.4079999999999999</v>
          </cell>
          <cell r="D843">
            <v>81.268351999999993</v>
          </cell>
        </row>
        <row r="844">
          <cell r="A844">
            <v>43188</v>
          </cell>
          <cell r="B844">
            <v>57.253999999999998</v>
          </cell>
          <cell r="C844">
            <v>1.403</v>
          </cell>
          <cell r="D844">
            <v>80.327361999999994</v>
          </cell>
        </row>
        <row r="845">
          <cell r="A845">
            <v>43189</v>
          </cell>
          <cell r="B845">
            <v>57.322000000000003</v>
          </cell>
          <cell r="C845">
            <v>1.4019999999999999</v>
          </cell>
          <cell r="D845">
            <v>80.365443999999997</v>
          </cell>
        </row>
        <row r="846">
          <cell r="A846">
            <v>43190</v>
          </cell>
          <cell r="B846">
            <v>57.095999999999997</v>
          </cell>
          <cell r="C846">
            <v>1.4019999999999999</v>
          </cell>
          <cell r="D846">
            <v>80.048591999999985</v>
          </cell>
          <cell r="F846">
            <v>1.3369</v>
          </cell>
        </row>
        <row r="847">
          <cell r="A847">
            <v>43191</v>
          </cell>
          <cell r="B847">
            <v>57.112000000000002</v>
          </cell>
          <cell r="C847">
            <v>1.4039999999999999</v>
          </cell>
          <cell r="D847">
            <v>80.185248000000001</v>
          </cell>
        </row>
        <row r="848">
          <cell r="A848">
            <v>43192</v>
          </cell>
          <cell r="B848">
            <v>57.436999999999998</v>
          </cell>
          <cell r="C848">
            <v>1.405</v>
          </cell>
          <cell r="D848">
            <v>80.698984999999993</v>
          </cell>
        </row>
        <row r="849">
          <cell r="A849">
            <v>43193</v>
          </cell>
          <cell r="B849">
            <v>57.624000000000002</v>
          </cell>
          <cell r="C849">
            <v>1.407</v>
          </cell>
          <cell r="D849">
            <v>81.076968000000008</v>
          </cell>
        </row>
        <row r="850">
          <cell r="A850">
            <v>43194</v>
          </cell>
          <cell r="B850">
            <v>57.668999999999997</v>
          </cell>
          <cell r="C850">
            <v>1.409</v>
          </cell>
          <cell r="D850">
            <v>81.255620999999991</v>
          </cell>
        </row>
        <row r="851">
          <cell r="A851">
            <v>43195</v>
          </cell>
          <cell r="B851">
            <v>57.633000000000003</v>
          </cell>
          <cell r="C851">
            <v>1.401</v>
          </cell>
          <cell r="D851">
            <v>80.743833000000009</v>
          </cell>
        </row>
        <row r="852">
          <cell r="A852">
            <v>43196</v>
          </cell>
          <cell r="B852">
            <v>57.969000000000001</v>
          </cell>
          <cell r="C852">
            <v>1.409</v>
          </cell>
          <cell r="D852">
            <v>81.678320999999997</v>
          </cell>
        </row>
        <row r="853">
          <cell r="A853">
            <v>43197</v>
          </cell>
          <cell r="B853">
            <v>58.12</v>
          </cell>
          <cell r="C853">
            <v>1.409</v>
          </cell>
          <cell r="D853">
            <v>81.891080000000002</v>
          </cell>
        </row>
        <row r="854">
          <cell r="A854">
            <v>43198</v>
          </cell>
          <cell r="B854">
            <v>58.069000000000003</v>
          </cell>
          <cell r="C854">
            <v>1.409</v>
          </cell>
          <cell r="D854">
            <v>81.819220999999999</v>
          </cell>
        </row>
        <row r="855">
          <cell r="A855">
            <v>43199</v>
          </cell>
          <cell r="B855">
            <v>60.619</v>
          </cell>
          <cell r="C855">
            <v>1.413</v>
          </cell>
          <cell r="D855">
            <v>85.654646999999997</v>
          </cell>
        </row>
        <row r="856">
          <cell r="A856">
            <v>43200</v>
          </cell>
          <cell r="B856">
            <v>62.915999999999997</v>
          </cell>
          <cell r="C856">
            <v>1.4179999999999999</v>
          </cell>
          <cell r="D856">
            <v>89.214887999999988</v>
          </cell>
        </row>
        <row r="857">
          <cell r="A857">
            <v>43201</v>
          </cell>
          <cell r="B857">
            <v>62.41</v>
          </cell>
          <cell r="C857">
            <v>1.419</v>
          </cell>
          <cell r="D857">
            <v>88.559789999999992</v>
          </cell>
        </row>
        <row r="858">
          <cell r="A858">
            <v>43202</v>
          </cell>
          <cell r="B858">
            <v>62.015999999999998</v>
          </cell>
          <cell r="C858">
            <v>1.4239999999999999</v>
          </cell>
          <cell r="D858">
            <v>88.310783999999998</v>
          </cell>
        </row>
        <row r="859">
          <cell r="A859">
            <v>43203</v>
          </cell>
          <cell r="B859">
            <v>61.988999999999997</v>
          </cell>
          <cell r="C859">
            <v>1.4239999999999999</v>
          </cell>
          <cell r="D859">
            <v>88.272335999999996</v>
          </cell>
        </row>
        <row r="860">
          <cell r="A860">
            <v>43204</v>
          </cell>
          <cell r="B860">
            <v>61.988999999999997</v>
          </cell>
          <cell r="C860">
            <v>1.4239999999999999</v>
          </cell>
          <cell r="D860">
            <v>88.272335999999996</v>
          </cell>
        </row>
        <row r="861">
          <cell r="A861">
            <v>43205</v>
          </cell>
          <cell r="B861">
            <v>62.015000000000001</v>
          </cell>
          <cell r="C861">
            <v>1.4239999999999999</v>
          </cell>
          <cell r="D861">
            <v>88.309359999999998</v>
          </cell>
        </row>
        <row r="862">
          <cell r="A862">
            <v>43206</v>
          </cell>
          <cell r="B862">
            <v>61.222999999999999</v>
          </cell>
          <cell r="C862">
            <v>1.4339999999999999</v>
          </cell>
          <cell r="D862">
            <v>87.793781999999993</v>
          </cell>
        </row>
        <row r="863">
          <cell r="A863">
            <v>43207</v>
          </cell>
          <cell r="B863">
            <v>61.515000000000001</v>
          </cell>
          <cell r="C863">
            <v>1.43</v>
          </cell>
          <cell r="D863">
            <v>87.966449999999995</v>
          </cell>
        </row>
        <row r="864">
          <cell r="A864">
            <v>43208</v>
          </cell>
          <cell r="B864">
            <v>60.835999999999999</v>
          </cell>
          <cell r="C864">
            <v>1.42</v>
          </cell>
          <cell r="D864">
            <v>86.387119999999996</v>
          </cell>
        </row>
        <row r="865">
          <cell r="A865">
            <v>43209</v>
          </cell>
          <cell r="B865">
            <v>60.954000000000001</v>
          </cell>
          <cell r="C865">
            <v>1.4079999999999999</v>
          </cell>
          <cell r="D865">
            <v>85.82323199999999</v>
          </cell>
        </row>
        <row r="866">
          <cell r="A866">
            <v>43210</v>
          </cell>
          <cell r="B866">
            <v>61.351999999999997</v>
          </cell>
          <cell r="C866">
            <v>1.4</v>
          </cell>
          <cell r="D866">
            <v>85.892799999999994</v>
          </cell>
        </row>
        <row r="867">
          <cell r="A867">
            <v>43211</v>
          </cell>
          <cell r="B867">
            <v>61.387</v>
          </cell>
          <cell r="C867">
            <v>1.4</v>
          </cell>
          <cell r="D867">
            <v>85.941800000000001</v>
          </cell>
        </row>
        <row r="868">
          <cell r="A868">
            <v>43212</v>
          </cell>
          <cell r="B868">
            <v>61.362000000000002</v>
          </cell>
          <cell r="C868">
            <v>1.4</v>
          </cell>
          <cell r="D868">
            <v>85.906800000000004</v>
          </cell>
        </row>
        <row r="869">
          <cell r="A869">
            <v>43213</v>
          </cell>
          <cell r="B869">
            <v>61.781999999999996</v>
          </cell>
          <cell r="C869">
            <v>1.3939999999999999</v>
          </cell>
          <cell r="D869">
            <v>86.124107999999993</v>
          </cell>
        </row>
        <row r="870">
          <cell r="A870">
            <v>43214</v>
          </cell>
          <cell r="B870">
            <v>61.51</v>
          </cell>
          <cell r="C870">
            <v>1.399</v>
          </cell>
          <cell r="D870">
            <v>86.052489999999992</v>
          </cell>
        </row>
        <row r="871">
          <cell r="A871">
            <v>43215</v>
          </cell>
          <cell r="B871">
            <v>62.401000000000003</v>
          </cell>
          <cell r="C871">
            <v>1.3939999999999999</v>
          </cell>
          <cell r="D871">
            <v>86.986993999999996</v>
          </cell>
        </row>
        <row r="872">
          <cell r="A872">
            <v>43216</v>
          </cell>
          <cell r="B872">
            <v>62.676000000000002</v>
          </cell>
          <cell r="C872">
            <v>1.3919999999999999</v>
          </cell>
          <cell r="D872">
            <v>87.244991999999996</v>
          </cell>
        </row>
        <row r="873">
          <cell r="A873">
            <v>43217</v>
          </cell>
          <cell r="B873">
            <v>62.091000000000001</v>
          </cell>
          <cell r="C873">
            <v>1.3779999999999999</v>
          </cell>
          <cell r="D873">
            <v>85.561397999999997</v>
          </cell>
        </row>
        <row r="874">
          <cell r="A874">
            <v>43218</v>
          </cell>
          <cell r="B874">
            <v>62.091000000000001</v>
          </cell>
          <cell r="C874">
            <v>1.3779999999999999</v>
          </cell>
          <cell r="D874">
            <v>85.561397999999997</v>
          </cell>
        </row>
        <row r="875">
          <cell r="A875">
            <v>43219</v>
          </cell>
          <cell r="B875">
            <v>62.32</v>
          </cell>
          <cell r="C875">
            <v>1.377</v>
          </cell>
          <cell r="D875">
            <v>85.814639999999997</v>
          </cell>
        </row>
        <row r="876">
          <cell r="A876">
            <v>43220</v>
          </cell>
          <cell r="B876">
            <v>62.933</v>
          </cell>
          <cell r="C876">
            <v>1.377</v>
          </cell>
          <cell r="D876">
            <v>86.658741000000006</v>
          </cell>
        </row>
        <row r="877">
          <cell r="A877">
            <v>43221</v>
          </cell>
          <cell r="B877">
            <v>63.398000000000003</v>
          </cell>
          <cell r="C877">
            <v>1.361</v>
          </cell>
          <cell r="D877">
            <v>86.284678</v>
          </cell>
        </row>
        <row r="878">
          <cell r="A878">
            <v>43222</v>
          </cell>
          <cell r="B878">
            <v>63.752000000000002</v>
          </cell>
          <cell r="C878">
            <v>1.357</v>
          </cell>
          <cell r="D878">
            <v>86.511464000000004</v>
          </cell>
        </row>
        <row r="879">
          <cell r="A879">
            <v>43223</v>
          </cell>
          <cell r="B879">
            <v>62.951000000000001</v>
          </cell>
          <cell r="C879">
            <v>1.357</v>
          </cell>
          <cell r="D879">
            <v>85.424507000000006</v>
          </cell>
        </row>
        <row r="880">
          <cell r="A880">
            <v>43224</v>
          </cell>
          <cell r="B880">
            <v>62.936999999999998</v>
          </cell>
          <cell r="C880">
            <v>1.353</v>
          </cell>
          <cell r="D880">
            <v>85.153760999999989</v>
          </cell>
        </row>
        <row r="881">
          <cell r="A881">
            <v>43225</v>
          </cell>
          <cell r="B881">
            <v>62.5</v>
          </cell>
          <cell r="C881">
            <v>1.353</v>
          </cell>
          <cell r="D881">
            <v>84.5625</v>
          </cell>
        </row>
        <row r="882">
          <cell r="A882">
            <v>43226</v>
          </cell>
          <cell r="B882">
            <v>62.445</v>
          </cell>
          <cell r="C882">
            <v>1.353</v>
          </cell>
          <cell r="D882">
            <v>84.488084999999998</v>
          </cell>
        </row>
        <row r="883">
          <cell r="A883">
            <v>43227</v>
          </cell>
          <cell r="B883">
            <v>62.875999999999998</v>
          </cell>
          <cell r="C883">
            <v>1.357</v>
          </cell>
          <cell r="D883">
            <v>85.322732000000002</v>
          </cell>
        </row>
        <row r="884">
          <cell r="A884">
            <v>43228</v>
          </cell>
          <cell r="B884">
            <v>63.462000000000003</v>
          </cell>
          <cell r="C884">
            <v>1.355</v>
          </cell>
          <cell r="D884">
            <v>85.991010000000003</v>
          </cell>
        </row>
        <row r="885">
          <cell r="A885">
            <v>43229</v>
          </cell>
          <cell r="B885">
            <v>63.026000000000003</v>
          </cell>
          <cell r="C885">
            <v>1.3540000000000001</v>
          </cell>
          <cell r="D885">
            <v>85.337204000000014</v>
          </cell>
          <cell r="F885">
            <v>1.360310986489931</v>
          </cell>
        </row>
        <row r="886">
          <cell r="A886">
            <v>43230</v>
          </cell>
          <cell r="B886">
            <v>61.7</v>
          </cell>
          <cell r="C886">
            <v>1.3520000000000001</v>
          </cell>
          <cell r="D886">
            <v>83.418400000000005</v>
          </cell>
        </row>
        <row r="887">
          <cell r="A887">
            <v>43231</v>
          </cell>
          <cell r="B887">
            <v>61.88</v>
          </cell>
          <cell r="C887">
            <v>1.355</v>
          </cell>
          <cell r="D887">
            <v>83.847400000000007</v>
          </cell>
        </row>
        <row r="888">
          <cell r="A888">
            <v>43232</v>
          </cell>
          <cell r="B888">
            <v>61.872999999999998</v>
          </cell>
          <cell r="C888">
            <v>1.355</v>
          </cell>
          <cell r="D888">
            <v>83.837914999999995</v>
          </cell>
        </row>
        <row r="889">
          <cell r="A889">
            <v>43233</v>
          </cell>
          <cell r="B889">
            <v>61.768000000000001</v>
          </cell>
          <cell r="C889">
            <v>1.355</v>
          </cell>
          <cell r="D889">
            <v>83.695639999999997</v>
          </cell>
        </row>
        <row r="890">
          <cell r="A890">
            <v>43234</v>
          </cell>
          <cell r="B890">
            <v>61.820999999999998</v>
          </cell>
          <cell r="C890">
            <v>1.3560000000000001</v>
          </cell>
          <cell r="D890">
            <v>83.829276000000007</v>
          </cell>
        </row>
        <row r="891">
          <cell r="A891">
            <v>43235</v>
          </cell>
          <cell r="B891">
            <v>62.235999999999997</v>
          </cell>
          <cell r="C891">
            <v>1.35</v>
          </cell>
          <cell r="D891">
            <v>84.018600000000006</v>
          </cell>
        </row>
        <row r="892">
          <cell r="A892">
            <v>43236</v>
          </cell>
          <cell r="B892">
            <v>61.65</v>
          </cell>
          <cell r="C892">
            <v>1.355</v>
          </cell>
          <cell r="D892">
            <v>83.535749999999993</v>
          </cell>
        </row>
        <row r="893">
          <cell r="A893">
            <v>43237</v>
          </cell>
          <cell r="B893">
            <v>62.133000000000003</v>
          </cell>
          <cell r="C893">
            <v>1.351</v>
          </cell>
          <cell r="D893">
            <v>83.941682999999998</v>
          </cell>
        </row>
        <row r="894">
          <cell r="A894">
            <v>43238</v>
          </cell>
          <cell r="B894">
            <v>62.286999999999999</v>
          </cell>
          <cell r="C894">
            <v>1.347</v>
          </cell>
          <cell r="D894">
            <v>83.900588999999997</v>
          </cell>
        </row>
        <row r="895">
          <cell r="A895">
            <v>43239</v>
          </cell>
          <cell r="B895">
            <v>62.286999999999999</v>
          </cell>
          <cell r="C895">
            <v>1.347</v>
          </cell>
          <cell r="D895">
            <v>83.900588999999997</v>
          </cell>
        </row>
        <row r="896">
          <cell r="A896">
            <v>43240</v>
          </cell>
          <cell r="B896">
            <v>62.344000000000001</v>
          </cell>
          <cell r="C896">
            <v>1.3480000000000001</v>
          </cell>
          <cell r="D896">
            <v>84.039712000000009</v>
          </cell>
        </row>
        <row r="897">
          <cell r="A897">
            <v>43241</v>
          </cell>
          <cell r="B897">
            <v>61.530999999999999</v>
          </cell>
          <cell r="C897">
            <v>1.343</v>
          </cell>
          <cell r="D897">
            <v>82.636133000000001</v>
          </cell>
        </row>
        <row r="898">
          <cell r="A898">
            <v>43242</v>
          </cell>
          <cell r="B898">
            <v>61.198</v>
          </cell>
          <cell r="C898">
            <v>1.3440000000000001</v>
          </cell>
          <cell r="D898">
            <v>82.250112000000001</v>
          </cell>
        </row>
        <row r="899">
          <cell r="A899">
            <v>43243</v>
          </cell>
          <cell r="B899">
            <v>61.286000000000001</v>
          </cell>
          <cell r="C899">
            <v>1.337</v>
          </cell>
          <cell r="D899">
            <v>81.939381999999995</v>
          </cell>
        </row>
        <row r="900">
          <cell r="A900">
            <v>43244</v>
          </cell>
          <cell r="B900">
            <v>61.527000000000001</v>
          </cell>
          <cell r="C900">
            <v>1.3380000000000001</v>
          </cell>
          <cell r="D900">
            <v>82.323126000000002</v>
          </cell>
        </row>
        <row r="901">
          <cell r="A901">
            <v>43245</v>
          </cell>
          <cell r="B901">
            <v>62.17</v>
          </cell>
          <cell r="C901">
            <v>1.331</v>
          </cell>
          <cell r="D901">
            <v>82.748270000000005</v>
          </cell>
        </row>
        <row r="902">
          <cell r="A902">
            <v>43246</v>
          </cell>
          <cell r="B902">
            <v>62.17</v>
          </cell>
          <cell r="C902">
            <v>1.331</v>
          </cell>
          <cell r="D902">
            <v>82.748270000000005</v>
          </cell>
        </row>
        <row r="903">
          <cell r="A903">
            <v>43247</v>
          </cell>
          <cell r="B903">
            <v>62.143000000000001</v>
          </cell>
          <cell r="C903">
            <v>1.331</v>
          </cell>
          <cell r="D903">
            <v>82.712333000000001</v>
          </cell>
        </row>
        <row r="904">
          <cell r="A904">
            <v>43248</v>
          </cell>
          <cell r="B904">
            <v>62.29</v>
          </cell>
          <cell r="C904">
            <v>1.331</v>
          </cell>
          <cell r="D904">
            <v>82.907989999999998</v>
          </cell>
        </row>
        <row r="905">
          <cell r="A905">
            <v>43249</v>
          </cell>
          <cell r="B905">
            <v>62.866999999999997</v>
          </cell>
          <cell r="C905">
            <v>1.325</v>
          </cell>
          <cell r="D905">
            <v>83.298774999999992</v>
          </cell>
        </row>
        <row r="906">
          <cell r="A906">
            <v>43250</v>
          </cell>
          <cell r="B906">
            <v>62.097000000000001</v>
          </cell>
          <cell r="C906">
            <v>1.3280000000000001</v>
          </cell>
          <cell r="D906">
            <v>82.464815999999999</v>
          </cell>
        </row>
        <row r="907">
          <cell r="A907">
            <v>43251</v>
          </cell>
          <cell r="B907">
            <v>62.304000000000002</v>
          </cell>
          <cell r="C907">
            <v>1.329</v>
          </cell>
          <cell r="D907">
            <v>82.802015999999995</v>
          </cell>
        </row>
        <row r="908">
          <cell r="A908">
            <v>43252</v>
          </cell>
          <cell r="B908">
            <v>62.170999999999999</v>
          </cell>
          <cell r="C908">
            <v>1.335</v>
          </cell>
          <cell r="D908">
            <v>82.998284999999996</v>
          </cell>
        </row>
        <row r="909">
          <cell r="A909">
            <v>43253</v>
          </cell>
          <cell r="B909">
            <v>62.228000000000002</v>
          </cell>
          <cell r="C909">
            <v>1.335</v>
          </cell>
          <cell r="D909">
            <v>83.074380000000005</v>
          </cell>
        </row>
        <row r="910">
          <cell r="A910">
            <v>43254</v>
          </cell>
          <cell r="B910">
            <v>62.15</v>
          </cell>
          <cell r="C910">
            <v>1.335</v>
          </cell>
          <cell r="D910">
            <v>82.970249999999993</v>
          </cell>
        </row>
        <row r="911">
          <cell r="A911">
            <v>43255</v>
          </cell>
          <cell r="B911">
            <v>62.021000000000001</v>
          </cell>
          <cell r="C911">
            <v>1.3320000000000001</v>
          </cell>
          <cell r="D911">
            <v>82.611972000000009</v>
          </cell>
        </row>
        <row r="912">
          <cell r="A912">
            <v>43256</v>
          </cell>
          <cell r="B912">
            <v>62.072000000000003</v>
          </cell>
          <cell r="C912">
            <v>1.341</v>
          </cell>
          <cell r="D912">
            <v>83.238551999999999</v>
          </cell>
        </row>
        <row r="913">
          <cell r="A913">
            <v>43257</v>
          </cell>
          <cell r="B913">
            <v>61.677</v>
          </cell>
          <cell r="C913">
            <v>1.3420000000000001</v>
          </cell>
          <cell r="D913">
            <v>82.770533999999998</v>
          </cell>
        </row>
        <row r="914">
          <cell r="A914">
            <v>43258</v>
          </cell>
          <cell r="B914">
            <v>62.341999999999999</v>
          </cell>
          <cell r="C914">
            <v>1.3420000000000001</v>
          </cell>
          <cell r="D914">
            <v>83.662964000000002</v>
          </cell>
        </row>
        <row r="915">
          <cell r="A915">
            <v>43259</v>
          </cell>
          <cell r="B915">
            <v>62.295000000000002</v>
          </cell>
          <cell r="C915">
            <v>1.339</v>
          </cell>
          <cell r="D915">
            <v>83.413004999999998</v>
          </cell>
        </row>
        <row r="916">
          <cell r="A916">
            <v>43260</v>
          </cell>
          <cell r="B916">
            <v>62.344000000000001</v>
          </cell>
          <cell r="C916">
            <v>1.341</v>
          </cell>
          <cell r="D916">
            <v>83.603303999999994</v>
          </cell>
        </row>
        <row r="917">
          <cell r="A917">
            <v>43261</v>
          </cell>
          <cell r="B917">
            <v>62.384</v>
          </cell>
          <cell r="C917">
            <v>1.341</v>
          </cell>
          <cell r="D917">
            <v>83.656943999999996</v>
          </cell>
        </row>
        <row r="918">
          <cell r="A918">
            <v>43262</v>
          </cell>
          <cell r="B918">
            <v>62.759</v>
          </cell>
          <cell r="C918">
            <v>1.337</v>
          </cell>
          <cell r="D918">
            <v>83.908783</v>
          </cell>
        </row>
        <row r="919">
          <cell r="A919">
            <v>43263</v>
          </cell>
          <cell r="B919">
            <v>63.04</v>
          </cell>
          <cell r="C919">
            <v>1.337</v>
          </cell>
          <cell r="D919">
            <v>84.284480000000002</v>
          </cell>
        </row>
        <row r="920">
          <cell r="A920">
            <v>43264</v>
          </cell>
          <cell r="B920">
            <v>62.543999999999997</v>
          </cell>
          <cell r="C920">
            <v>1.3380000000000001</v>
          </cell>
          <cell r="D920">
            <v>83.683871999999994</v>
          </cell>
        </row>
        <row r="921">
          <cell r="A921">
            <v>43265</v>
          </cell>
          <cell r="B921">
            <v>62.561999999999998</v>
          </cell>
          <cell r="C921">
            <v>1.3260000000000001</v>
          </cell>
          <cell r="D921">
            <v>82.957211999999998</v>
          </cell>
        </row>
        <row r="922">
          <cell r="A922">
            <v>43266</v>
          </cell>
          <cell r="B922">
            <v>63.125999999999998</v>
          </cell>
          <cell r="C922">
            <v>1.3280000000000001</v>
          </cell>
          <cell r="D922">
            <v>83.831327999999999</v>
          </cell>
        </row>
        <row r="923">
          <cell r="A923">
            <v>43267</v>
          </cell>
          <cell r="B923">
            <v>63.125999999999998</v>
          </cell>
          <cell r="C923">
            <v>1.3280000000000001</v>
          </cell>
          <cell r="D923">
            <v>83.831327999999999</v>
          </cell>
        </row>
        <row r="924">
          <cell r="A924">
            <v>43268</v>
          </cell>
          <cell r="B924">
            <v>62.98</v>
          </cell>
          <cell r="C924">
            <v>1.327</v>
          </cell>
          <cell r="D924">
            <v>83.574459999999988</v>
          </cell>
        </row>
        <row r="925">
          <cell r="A925">
            <v>43269</v>
          </cell>
          <cell r="B925">
            <v>63.372999999999998</v>
          </cell>
          <cell r="C925">
            <v>1.3260000000000001</v>
          </cell>
          <cell r="D925">
            <v>84.032598000000007</v>
          </cell>
        </row>
        <row r="926">
          <cell r="A926">
            <v>43270</v>
          </cell>
          <cell r="B926">
            <v>63.808999999999997</v>
          </cell>
          <cell r="C926">
            <v>1.3169999999999999</v>
          </cell>
          <cell r="D926">
            <v>84.036452999999995</v>
          </cell>
        </row>
        <row r="927">
          <cell r="A927">
            <v>43271</v>
          </cell>
          <cell r="B927">
            <v>63.561999999999998</v>
          </cell>
          <cell r="C927">
            <v>1.3169999999999999</v>
          </cell>
          <cell r="D927">
            <v>83.711153999999993</v>
          </cell>
        </row>
        <row r="928">
          <cell r="A928">
            <v>43272</v>
          </cell>
          <cell r="B928">
            <v>63.844000000000001</v>
          </cell>
          <cell r="C928">
            <v>1.325</v>
          </cell>
          <cell r="D928">
            <v>84.593299999999999</v>
          </cell>
        </row>
        <row r="929">
          <cell r="A929">
            <v>43273</v>
          </cell>
          <cell r="B929">
            <v>62.94</v>
          </cell>
          <cell r="C929">
            <v>1.327</v>
          </cell>
          <cell r="D929">
            <v>83.521379999999994</v>
          </cell>
        </row>
        <row r="930">
          <cell r="A930">
            <v>43274</v>
          </cell>
          <cell r="B930">
            <v>62.94</v>
          </cell>
          <cell r="C930">
            <v>1.327</v>
          </cell>
          <cell r="D930">
            <v>83.521379999999994</v>
          </cell>
        </row>
        <row r="931">
          <cell r="A931">
            <v>43275</v>
          </cell>
          <cell r="B931">
            <v>62.942</v>
          </cell>
          <cell r="C931">
            <v>1.3260000000000001</v>
          </cell>
          <cell r="D931">
            <v>83.461092000000008</v>
          </cell>
        </row>
        <row r="932">
          <cell r="A932">
            <v>43276</v>
          </cell>
          <cell r="B932">
            <v>62.753999999999998</v>
          </cell>
          <cell r="C932">
            <v>1.3280000000000001</v>
          </cell>
          <cell r="D932">
            <v>83.337311999999997</v>
          </cell>
        </row>
        <row r="933">
          <cell r="A933">
            <v>43277</v>
          </cell>
          <cell r="B933">
            <v>63.079000000000001</v>
          </cell>
          <cell r="C933">
            <v>1.3220000000000001</v>
          </cell>
          <cell r="D933">
            <v>83.390438000000003</v>
          </cell>
        </row>
        <row r="934">
          <cell r="A934">
            <v>43278</v>
          </cell>
          <cell r="B934">
            <v>63.094999999999999</v>
          </cell>
          <cell r="C934">
            <v>1.3120000000000001</v>
          </cell>
          <cell r="D934">
            <v>82.780640000000005</v>
          </cell>
        </row>
        <row r="935">
          <cell r="A935">
            <v>43279</v>
          </cell>
          <cell r="B935">
            <v>62.834000000000003</v>
          </cell>
          <cell r="C935">
            <v>1.3069999999999999</v>
          </cell>
          <cell r="D935">
            <v>82.124037999999999</v>
          </cell>
        </row>
        <row r="936">
          <cell r="A936">
            <v>43280</v>
          </cell>
          <cell r="B936">
            <v>62.753999999999998</v>
          </cell>
          <cell r="C936">
            <v>1.321</v>
          </cell>
          <cell r="D936">
            <v>82.898033999999996</v>
          </cell>
        </row>
        <row r="937">
          <cell r="A937">
            <v>43281</v>
          </cell>
          <cell r="B937">
            <v>62.753999999999998</v>
          </cell>
          <cell r="C937">
            <v>1.321</v>
          </cell>
          <cell r="D937">
            <v>82.898033999999996</v>
          </cell>
          <cell r="F937">
            <v>1.3075000000000001</v>
          </cell>
        </row>
        <row r="938">
          <cell r="A938">
            <v>43282</v>
          </cell>
          <cell r="B938">
            <v>62.939</v>
          </cell>
          <cell r="C938">
            <v>1.321</v>
          </cell>
          <cell r="D938">
            <v>83.142419000000004</v>
          </cell>
        </row>
        <row r="939">
          <cell r="A939">
            <v>43283</v>
          </cell>
          <cell r="B939">
            <v>63.805</v>
          </cell>
          <cell r="C939">
            <v>1.3140000000000001</v>
          </cell>
          <cell r="D939">
            <v>83.839770000000001</v>
          </cell>
        </row>
        <row r="940">
          <cell r="A940">
            <v>43284</v>
          </cell>
          <cell r="B940">
            <v>63.116999999999997</v>
          </cell>
          <cell r="C940">
            <v>1.319</v>
          </cell>
          <cell r="D940">
            <v>83.251322999999999</v>
          </cell>
        </row>
        <row r="941">
          <cell r="A941">
            <v>43285</v>
          </cell>
          <cell r="B941">
            <v>63.33</v>
          </cell>
          <cell r="C941">
            <v>1.323</v>
          </cell>
          <cell r="D941">
            <v>83.785589999999999</v>
          </cell>
        </row>
        <row r="942">
          <cell r="A942">
            <v>43286</v>
          </cell>
          <cell r="B942">
            <v>63.15</v>
          </cell>
          <cell r="C942">
            <v>1.3220000000000001</v>
          </cell>
          <cell r="D942">
            <v>83.484300000000005</v>
          </cell>
        </row>
        <row r="943">
          <cell r="A943">
            <v>43287</v>
          </cell>
          <cell r="B943">
            <v>62.91</v>
          </cell>
          <cell r="C943">
            <v>1.329</v>
          </cell>
          <cell r="D943">
            <v>83.607389999999995</v>
          </cell>
        </row>
        <row r="944">
          <cell r="A944">
            <v>43288</v>
          </cell>
          <cell r="B944">
            <v>62.91</v>
          </cell>
          <cell r="C944">
            <v>1.3280000000000001</v>
          </cell>
          <cell r="D944">
            <v>83.544479999999993</v>
          </cell>
        </row>
        <row r="945">
          <cell r="A945">
            <v>43289</v>
          </cell>
          <cell r="B945">
            <v>62.904000000000003</v>
          </cell>
          <cell r="C945">
            <v>1.329</v>
          </cell>
          <cell r="D945">
            <v>83.599416000000005</v>
          </cell>
        </row>
        <row r="946">
          <cell r="A946">
            <v>43290</v>
          </cell>
          <cell r="B946">
            <v>62.377000000000002</v>
          </cell>
          <cell r="C946">
            <v>1.325</v>
          </cell>
          <cell r="D946">
            <v>82.649524999999997</v>
          </cell>
        </row>
        <row r="947">
          <cell r="A947">
            <v>43291</v>
          </cell>
          <cell r="B947">
            <v>61.759</v>
          </cell>
          <cell r="C947">
            <v>1.3260000000000001</v>
          </cell>
          <cell r="D947">
            <v>81.892434000000009</v>
          </cell>
        </row>
        <row r="948">
          <cell r="A948">
            <v>43292</v>
          </cell>
          <cell r="B948">
            <v>62.335000000000001</v>
          </cell>
          <cell r="C948">
            <v>1.321</v>
          </cell>
          <cell r="D948">
            <v>82.344534999999993</v>
          </cell>
        </row>
        <row r="949">
          <cell r="A949">
            <v>43293</v>
          </cell>
          <cell r="B949">
            <v>62.219000000000001</v>
          </cell>
          <cell r="C949">
            <v>1.3180000000000001</v>
          </cell>
          <cell r="D949">
            <v>82.004642000000004</v>
          </cell>
        </row>
        <row r="950">
          <cell r="A950">
            <v>43294</v>
          </cell>
          <cell r="B950">
            <v>62.552999999999997</v>
          </cell>
          <cell r="C950">
            <v>1.323</v>
          </cell>
          <cell r="D950">
            <v>82.757618999999991</v>
          </cell>
        </row>
        <row r="951">
          <cell r="A951">
            <v>43295</v>
          </cell>
          <cell r="B951">
            <v>62.552999999999997</v>
          </cell>
          <cell r="C951">
            <v>1.323</v>
          </cell>
          <cell r="D951">
            <v>82.757618999999991</v>
          </cell>
        </row>
        <row r="952">
          <cell r="A952">
            <v>43296</v>
          </cell>
          <cell r="B952">
            <v>62.484999999999999</v>
          </cell>
          <cell r="C952">
            <v>1.323</v>
          </cell>
          <cell r="D952">
            <v>82.667654999999996</v>
          </cell>
        </row>
        <row r="953">
          <cell r="A953">
            <v>43297</v>
          </cell>
          <cell r="B953">
            <v>62.311999999999998</v>
          </cell>
          <cell r="C953">
            <v>1.3240000000000001</v>
          </cell>
          <cell r="D953">
            <v>82.501087999999996</v>
          </cell>
        </row>
        <row r="954">
          <cell r="A954">
            <v>43298</v>
          </cell>
          <cell r="B954">
            <v>62.62</v>
          </cell>
          <cell r="C954">
            <v>1.31</v>
          </cell>
          <cell r="D954">
            <v>82.032200000000003</v>
          </cell>
        </row>
        <row r="955">
          <cell r="A955">
            <v>43299</v>
          </cell>
          <cell r="B955">
            <v>62.999000000000002</v>
          </cell>
          <cell r="C955">
            <v>1.3080000000000001</v>
          </cell>
          <cell r="D955">
            <v>82.402692000000002</v>
          </cell>
        </row>
        <row r="956">
          <cell r="A956">
            <v>43300</v>
          </cell>
          <cell r="B956">
            <v>63.581000000000003</v>
          </cell>
          <cell r="C956">
            <v>1.302</v>
          </cell>
          <cell r="D956">
            <v>82.78246200000001</v>
          </cell>
        </row>
        <row r="957">
          <cell r="A957">
            <v>43301</v>
          </cell>
          <cell r="B957">
            <v>63.436999999999998</v>
          </cell>
          <cell r="C957">
            <v>1.3129999999999999</v>
          </cell>
          <cell r="D957">
            <v>83.292780999999991</v>
          </cell>
        </row>
        <row r="958">
          <cell r="A958">
            <v>43302</v>
          </cell>
          <cell r="B958">
            <v>63.491999999999997</v>
          </cell>
          <cell r="C958">
            <v>1.3140000000000001</v>
          </cell>
          <cell r="D958">
            <v>83.428488000000002</v>
          </cell>
        </row>
        <row r="959">
          <cell r="A959">
            <v>43303</v>
          </cell>
          <cell r="B959">
            <v>63.368000000000002</v>
          </cell>
          <cell r="C959">
            <v>1.3149999999999999</v>
          </cell>
          <cell r="D959">
            <v>83.328919999999997</v>
          </cell>
        </row>
        <row r="960">
          <cell r="A960">
            <v>43304</v>
          </cell>
          <cell r="B960">
            <v>62.945</v>
          </cell>
          <cell r="C960">
            <v>1.31</v>
          </cell>
          <cell r="D960">
            <v>82.457949999999997</v>
          </cell>
        </row>
        <row r="961">
          <cell r="A961">
            <v>43305</v>
          </cell>
          <cell r="B961">
            <v>63.343000000000004</v>
          </cell>
          <cell r="C961">
            <v>1.3149999999999999</v>
          </cell>
          <cell r="D961">
            <v>83.296045000000007</v>
          </cell>
        </row>
        <row r="962">
          <cell r="A962">
            <v>43306</v>
          </cell>
          <cell r="B962">
            <v>62.790999999999997</v>
          </cell>
          <cell r="C962">
            <v>1.32</v>
          </cell>
          <cell r="D962">
            <v>82.884119999999996</v>
          </cell>
        </row>
        <row r="963">
          <cell r="A963">
            <v>43307</v>
          </cell>
          <cell r="B963">
            <v>62.918999999999997</v>
          </cell>
          <cell r="C963">
            <v>1.3109999999999999</v>
          </cell>
          <cell r="D963">
            <v>82.486808999999994</v>
          </cell>
        </row>
        <row r="964">
          <cell r="A964">
            <v>43308</v>
          </cell>
          <cell r="B964">
            <v>62.749000000000002</v>
          </cell>
          <cell r="C964">
            <v>1.3109999999999999</v>
          </cell>
          <cell r="D964">
            <v>82.263938999999993</v>
          </cell>
        </row>
        <row r="965">
          <cell r="A965">
            <v>43309</v>
          </cell>
          <cell r="B965">
            <v>62.749000000000002</v>
          </cell>
          <cell r="C965">
            <v>1.3109999999999999</v>
          </cell>
          <cell r="D965">
            <v>82.263938999999993</v>
          </cell>
        </row>
        <row r="966">
          <cell r="A966">
            <v>43310</v>
          </cell>
          <cell r="B966">
            <v>62.697000000000003</v>
          </cell>
          <cell r="C966">
            <v>1.3109999999999999</v>
          </cell>
          <cell r="D966">
            <v>82.195767000000004</v>
          </cell>
        </row>
        <row r="967">
          <cell r="A967">
            <v>43311</v>
          </cell>
          <cell r="B967">
            <v>62.206000000000003</v>
          </cell>
          <cell r="C967">
            <v>1.3129999999999999</v>
          </cell>
          <cell r="D967">
            <v>81.676478000000003</v>
          </cell>
        </row>
        <row r="968">
          <cell r="A968">
            <v>43312</v>
          </cell>
          <cell r="B968">
            <v>62.216999999999999</v>
          </cell>
          <cell r="C968">
            <v>1.3120000000000001</v>
          </cell>
          <cell r="D968">
            <v>81.628703999999999</v>
          </cell>
        </row>
        <row r="969">
          <cell r="A969">
            <v>43313</v>
          </cell>
          <cell r="B969">
            <v>62.942999999999998</v>
          </cell>
          <cell r="C969">
            <v>1.3129999999999999</v>
          </cell>
          <cell r="D969">
            <v>82.644158999999988</v>
          </cell>
        </row>
        <row r="970">
          <cell r="A970">
            <v>43314</v>
          </cell>
          <cell r="B970">
            <v>63.290999999999997</v>
          </cell>
          <cell r="C970">
            <v>1.302</v>
          </cell>
          <cell r="D970">
            <v>82.404882000000001</v>
          </cell>
        </row>
        <row r="971">
          <cell r="A971">
            <v>43315</v>
          </cell>
          <cell r="B971">
            <v>63.307000000000002</v>
          </cell>
          <cell r="C971">
            <v>1.3</v>
          </cell>
          <cell r="D971">
            <v>82.29910000000001</v>
          </cell>
        </row>
        <row r="972">
          <cell r="A972">
            <v>43316</v>
          </cell>
          <cell r="B972">
            <v>63.307000000000002</v>
          </cell>
          <cell r="C972">
            <v>1.3</v>
          </cell>
          <cell r="D972">
            <v>82.29910000000001</v>
          </cell>
        </row>
        <row r="973">
          <cell r="A973">
            <v>43317</v>
          </cell>
          <cell r="B973">
            <v>63.305</v>
          </cell>
          <cell r="C973">
            <v>1.3</v>
          </cell>
          <cell r="D973">
            <v>82.296500000000009</v>
          </cell>
        </row>
        <row r="974">
          <cell r="A974">
            <v>43318</v>
          </cell>
          <cell r="B974">
            <v>63.685000000000002</v>
          </cell>
          <cell r="C974">
            <v>1.294</v>
          </cell>
          <cell r="D974">
            <v>82.408390000000011</v>
          </cell>
        </row>
        <row r="975">
          <cell r="A975">
            <v>43319</v>
          </cell>
          <cell r="B975">
            <v>63.481999999999999</v>
          </cell>
          <cell r="C975">
            <v>1.2949999999999999</v>
          </cell>
          <cell r="D975">
            <v>82.209189999999992</v>
          </cell>
        </row>
        <row r="976">
          <cell r="A976">
            <v>43320</v>
          </cell>
          <cell r="B976">
            <v>65.561999999999998</v>
          </cell>
          <cell r="C976">
            <v>1.288</v>
          </cell>
          <cell r="D976">
            <v>84.443855999999997</v>
          </cell>
        </row>
        <row r="977">
          <cell r="A977">
            <v>43321</v>
          </cell>
          <cell r="B977">
            <v>66.563000000000002</v>
          </cell>
          <cell r="C977">
            <v>1.2829999999999999</v>
          </cell>
          <cell r="D977">
            <v>85.400328999999999</v>
          </cell>
        </row>
        <row r="978">
          <cell r="A978">
            <v>43322</v>
          </cell>
          <cell r="B978">
            <v>67.656000000000006</v>
          </cell>
          <cell r="C978">
            <v>1.2769999999999999</v>
          </cell>
          <cell r="D978">
            <v>86.396712000000008</v>
          </cell>
        </row>
        <row r="979">
          <cell r="A979">
            <v>43323</v>
          </cell>
          <cell r="B979">
            <v>67.656000000000006</v>
          </cell>
          <cell r="C979">
            <v>1.2769999999999999</v>
          </cell>
          <cell r="D979">
            <v>86.396712000000008</v>
          </cell>
        </row>
        <row r="980">
          <cell r="A980">
            <v>43324</v>
          </cell>
          <cell r="B980">
            <v>67.814999999999998</v>
          </cell>
          <cell r="C980">
            <v>1.276</v>
          </cell>
          <cell r="D980">
            <v>86.531939999999992</v>
          </cell>
        </row>
        <row r="981">
          <cell r="A981">
            <v>43325</v>
          </cell>
          <cell r="B981">
            <v>67.591999999999999</v>
          </cell>
          <cell r="C981">
            <v>1.276</v>
          </cell>
          <cell r="D981">
            <v>86.247392000000005</v>
          </cell>
        </row>
        <row r="982">
          <cell r="A982">
            <v>43326</v>
          </cell>
          <cell r="B982">
            <v>66.843999999999994</v>
          </cell>
          <cell r="C982">
            <v>1.272</v>
          </cell>
          <cell r="D982">
            <v>85.025567999999993</v>
          </cell>
        </row>
        <row r="983">
          <cell r="A983">
            <v>43327</v>
          </cell>
          <cell r="B983">
            <v>67.287999999999997</v>
          </cell>
          <cell r="C983">
            <v>1.2689999999999999</v>
          </cell>
          <cell r="D983">
            <v>85.388471999999993</v>
          </cell>
        </row>
        <row r="984">
          <cell r="A984">
            <v>43328</v>
          </cell>
          <cell r="B984">
            <v>66.834999999999994</v>
          </cell>
          <cell r="C984">
            <v>1.2709999999999999</v>
          </cell>
          <cell r="D984">
            <v>84.94728499999998</v>
          </cell>
        </row>
        <row r="985">
          <cell r="A985">
            <v>43329</v>
          </cell>
          <cell r="B985">
            <v>66.972999999999999</v>
          </cell>
          <cell r="C985">
            <v>1.276</v>
          </cell>
          <cell r="D985">
            <v>85.457548000000003</v>
          </cell>
        </row>
        <row r="986">
          <cell r="A986">
            <v>43330</v>
          </cell>
          <cell r="B986">
            <v>66.972999999999999</v>
          </cell>
          <cell r="C986">
            <v>1.276</v>
          </cell>
          <cell r="D986">
            <v>85.457548000000003</v>
          </cell>
        </row>
        <row r="987">
          <cell r="A987">
            <v>43331</v>
          </cell>
          <cell r="B987">
            <v>67.046000000000006</v>
          </cell>
          <cell r="C987">
            <v>1.2749999999999999</v>
          </cell>
          <cell r="D987">
            <v>85.483649999999997</v>
          </cell>
        </row>
        <row r="988">
          <cell r="A988">
            <v>43332</v>
          </cell>
          <cell r="B988">
            <v>66.962000000000003</v>
          </cell>
          <cell r="C988">
            <v>1.28</v>
          </cell>
          <cell r="D988">
            <v>85.711359999999999</v>
          </cell>
        </row>
        <row r="989">
          <cell r="A989">
            <v>43333</v>
          </cell>
          <cell r="B989">
            <v>67.269000000000005</v>
          </cell>
          <cell r="C989">
            <v>1.2909999999999999</v>
          </cell>
          <cell r="D989">
            <v>86.844279</v>
          </cell>
        </row>
        <row r="990">
          <cell r="A990">
            <v>43334</v>
          </cell>
          <cell r="B990">
            <v>68.022000000000006</v>
          </cell>
          <cell r="C990">
            <v>1.29</v>
          </cell>
          <cell r="D990">
            <v>87.748380000000012</v>
          </cell>
        </row>
        <row r="991">
          <cell r="A991">
            <v>43335</v>
          </cell>
          <cell r="B991">
            <v>68.198999999999998</v>
          </cell>
          <cell r="C991">
            <v>1.2809999999999999</v>
          </cell>
          <cell r="D991">
            <v>87.362918999999991</v>
          </cell>
        </row>
        <row r="992">
          <cell r="A992">
            <v>43336</v>
          </cell>
          <cell r="B992">
            <v>67.058000000000007</v>
          </cell>
          <cell r="C992">
            <v>1.284</v>
          </cell>
          <cell r="D992">
            <v>86.102472000000006</v>
          </cell>
        </row>
        <row r="993">
          <cell r="A993">
            <v>43337</v>
          </cell>
          <cell r="B993">
            <v>67.058000000000007</v>
          </cell>
          <cell r="C993">
            <v>1.2849999999999999</v>
          </cell>
          <cell r="D993">
            <v>86.169530000000009</v>
          </cell>
        </row>
        <row r="994">
          <cell r="A994">
            <v>43338</v>
          </cell>
          <cell r="B994">
            <v>67.114999999999995</v>
          </cell>
          <cell r="C994">
            <v>1.286</v>
          </cell>
          <cell r="D994">
            <v>86.309889999999996</v>
          </cell>
        </row>
        <row r="995">
          <cell r="A995">
            <v>43339</v>
          </cell>
          <cell r="B995">
            <v>67.436000000000007</v>
          </cell>
          <cell r="C995">
            <v>1.29</v>
          </cell>
          <cell r="D995">
            <v>86.992440000000016</v>
          </cell>
        </row>
        <row r="996">
          <cell r="A996">
            <v>43340</v>
          </cell>
          <cell r="B996">
            <v>67.777000000000001</v>
          </cell>
          <cell r="C996">
            <v>1.2869999999999999</v>
          </cell>
          <cell r="D996">
            <v>87.228999000000002</v>
          </cell>
        </row>
        <row r="997">
          <cell r="A997">
            <v>43341</v>
          </cell>
          <cell r="B997">
            <v>67.91</v>
          </cell>
          <cell r="C997">
            <v>1.304</v>
          </cell>
          <cell r="D997">
            <v>88.554639999999992</v>
          </cell>
        </row>
        <row r="998">
          <cell r="A998">
            <v>43342</v>
          </cell>
          <cell r="B998">
            <v>68.203000000000003</v>
          </cell>
          <cell r="C998">
            <v>1.3009999999999999</v>
          </cell>
          <cell r="D998">
            <v>88.732102999999995</v>
          </cell>
        </row>
        <row r="999">
          <cell r="A999">
            <v>43343</v>
          </cell>
          <cell r="B999">
            <v>67.480999999999995</v>
          </cell>
          <cell r="C999">
            <v>1.296</v>
          </cell>
          <cell r="D999">
            <v>87.455376000000001</v>
          </cell>
        </row>
        <row r="1000">
          <cell r="A1000">
            <v>43344</v>
          </cell>
          <cell r="B1000">
            <v>67.480999999999995</v>
          </cell>
          <cell r="C1000">
            <v>1.296</v>
          </cell>
          <cell r="D1000">
            <v>87.455376000000001</v>
          </cell>
        </row>
        <row r="1001">
          <cell r="A1001">
            <v>43345</v>
          </cell>
          <cell r="B1001">
            <v>67.558999999999997</v>
          </cell>
          <cell r="C1001">
            <v>1.292</v>
          </cell>
          <cell r="D1001">
            <v>87.286227999999994</v>
          </cell>
        </row>
        <row r="1002">
          <cell r="A1002">
            <v>43346</v>
          </cell>
          <cell r="B1002">
            <v>67.897999999999996</v>
          </cell>
          <cell r="C1002">
            <v>1.2869999999999999</v>
          </cell>
          <cell r="D1002">
            <v>87.384725999999986</v>
          </cell>
        </row>
        <row r="1003">
          <cell r="A1003">
            <v>43347</v>
          </cell>
          <cell r="B1003">
            <v>68.134</v>
          </cell>
          <cell r="C1003">
            <v>1.286</v>
          </cell>
          <cell r="D1003">
            <v>87.620323999999997</v>
          </cell>
        </row>
        <row r="1004">
          <cell r="A1004">
            <v>43348</v>
          </cell>
          <cell r="B1004">
            <v>68.149000000000001</v>
          </cell>
          <cell r="C1004">
            <v>1.2909999999999999</v>
          </cell>
          <cell r="D1004">
            <v>87.980358999999993</v>
          </cell>
        </row>
        <row r="1005">
          <cell r="A1005">
            <v>43349</v>
          </cell>
          <cell r="B1005">
            <v>69.146000000000001</v>
          </cell>
          <cell r="C1005">
            <v>1.292</v>
          </cell>
          <cell r="D1005">
            <v>89.336632000000009</v>
          </cell>
        </row>
        <row r="1006">
          <cell r="A1006">
            <v>43350</v>
          </cell>
          <cell r="B1006">
            <v>69.876999999999995</v>
          </cell>
          <cell r="C1006">
            <v>1.292</v>
          </cell>
          <cell r="D1006">
            <v>90.281083999999993</v>
          </cell>
        </row>
        <row r="1007">
          <cell r="A1007">
            <v>43351</v>
          </cell>
          <cell r="B1007">
            <v>69.876999999999995</v>
          </cell>
          <cell r="C1007">
            <v>1.292</v>
          </cell>
          <cell r="D1007">
            <v>90.281083999999993</v>
          </cell>
        </row>
        <row r="1008">
          <cell r="A1008">
            <v>43352</v>
          </cell>
          <cell r="B1008">
            <v>69.703000000000003</v>
          </cell>
          <cell r="C1008">
            <v>1.2929999999999999</v>
          </cell>
          <cell r="D1008">
            <v>90.125979000000001</v>
          </cell>
        </row>
        <row r="1009">
          <cell r="A1009">
            <v>43353</v>
          </cell>
          <cell r="B1009">
            <v>70.537000000000006</v>
          </cell>
          <cell r="C1009">
            <v>1.302</v>
          </cell>
          <cell r="D1009">
            <v>91.839174000000014</v>
          </cell>
        </row>
        <row r="1010">
          <cell r="A1010">
            <v>43354</v>
          </cell>
          <cell r="B1010">
            <v>69.375</v>
          </cell>
          <cell r="C1010">
            <v>1.3009999999999999</v>
          </cell>
          <cell r="D1010">
            <v>90.256874999999994</v>
          </cell>
        </row>
        <row r="1011">
          <cell r="A1011">
            <v>43355</v>
          </cell>
          <cell r="B1011">
            <v>68.908000000000001</v>
          </cell>
          <cell r="C1011">
            <v>1.304</v>
          </cell>
          <cell r="D1011">
            <v>89.856031999999999</v>
          </cell>
        </row>
        <row r="1012">
          <cell r="A1012">
            <v>43356</v>
          </cell>
          <cell r="B1012">
            <v>68.239000000000004</v>
          </cell>
          <cell r="C1012">
            <v>1.3109999999999999</v>
          </cell>
          <cell r="D1012">
            <v>89.461329000000006</v>
          </cell>
        </row>
        <row r="1013">
          <cell r="A1013">
            <v>43357</v>
          </cell>
          <cell r="B1013">
            <v>67.972499999999997</v>
          </cell>
          <cell r="C1013">
            <v>1.3069999999999999</v>
          </cell>
          <cell r="D1013">
            <v>88.840057499999986</v>
          </cell>
        </row>
        <row r="1014">
          <cell r="A1014">
            <v>43358</v>
          </cell>
          <cell r="B1014">
            <v>68.001999999999995</v>
          </cell>
          <cell r="C1014">
            <v>1.3069999999999999</v>
          </cell>
          <cell r="D1014">
            <v>88.878613999999985</v>
          </cell>
        </row>
        <row r="1015">
          <cell r="A1015">
            <v>43359</v>
          </cell>
          <cell r="B1015">
            <v>68.006</v>
          </cell>
          <cell r="C1015">
            <v>1.3069999999999999</v>
          </cell>
          <cell r="D1015">
            <v>88.883842000000001</v>
          </cell>
        </row>
        <row r="1016">
          <cell r="A1016">
            <v>43360</v>
          </cell>
          <cell r="B1016">
            <v>68.13</v>
          </cell>
          <cell r="C1016">
            <v>1.3140000000000001</v>
          </cell>
          <cell r="D1016">
            <v>89.522819999999996</v>
          </cell>
        </row>
        <row r="1017">
          <cell r="A1017">
            <v>43361</v>
          </cell>
          <cell r="B1017">
            <v>67.334999999999994</v>
          </cell>
          <cell r="C1017">
            <v>1.3169999999999999</v>
          </cell>
          <cell r="D1017">
            <v>88.680194999999983</v>
          </cell>
        </row>
        <row r="1018">
          <cell r="A1018">
            <v>43362</v>
          </cell>
          <cell r="B1018">
            <v>66.790000000000006</v>
          </cell>
          <cell r="C1018">
            <v>1.3140000000000001</v>
          </cell>
          <cell r="D1018">
            <v>87.762060000000005</v>
          </cell>
        </row>
        <row r="1019">
          <cell r="A1019">
            <v>43363</v>
          </cell>
          <cell r="B1019">
            <v>66.335999999999999</v>
          </cell>
          <cell r="C1019">
            <v>1.327</v>
          </cell>
          <cell r="D1019">
            <v>88.027872000000002</v>
          </cell>
        </row>
        <row r="1020">
          <cell r="A1020">
            <v>43364</v>
          </cell>
          <cell r="B1020">
            <v>66.468999999999994</v>
          </cell>
          <cell r="C1020">
            <v>1.3069999999999999</v>
          </cell>
          <cell r="D1020">
            <v>86.874982999999986</v>
          </cell>
        </row>
        <row r="1021">
          <cell r="A1021">
            <v>43365</v>
          </cell>
          <cell r="B1021">
            <v>66.817999999999998</v>
          </cell>
          <cell r="C1021">
            <v>1.3069999999999999</v>
          </cell>
          <cell r="D1021">
            <v>87.331125999999998</v>
          </cell>
        </row>
        <row r="1022">
          <cell r="A1022">
            <v>43366</v>
          </cell>
          <cell r="B1022">
            <v>66.563000000000002</v>
          </cell>
          <cell r="C1022">
            <v>1.3080000000000001</v>
          </cell>
          <cell r="D1022">
            <v>87.06440400000001</v>
          </cell>
        </row>
        <row r="1023">
          <cell r="A1023">
            <v>43367</v>
          </cell>
          <cell r="B1023">
            <v>65.870999999999995</v>
          </cell>
          <cell r="C1023">
            <v>1.3120000000000001</v>
          </cell>
          <cell r="D1023">
            <v>86.422752000000003</v>
          </cell>
        </row>
        <row r="1024">
          <cell r="A1024">
            <v>43368</v>
          </cell>
          <cell r="B1024">
            <v>65.734999999999999</v>
          </cell>
          <cell r="C1024">
            <v>1.3180000000000001</v>
          </cell>
          <cell r="D1024">
            <v>86.63873000000001</v>
          </cell>
        </row>
        <row r="1025">
          <cell r="A1025">
            <v>43369</v>
          </cell>
          <cell r="B1025">
            <v>65.813000000000002</v>
          </cell>
          <cell r="C1025">
            <v>1.3169999999999999</v>
          </cell>
          <cell r="D1025">
            <v>86.675720999999996</v>
          </cell>
        </row>
        <row r="1026">
          <cell r="A1026">
            <v>43370</v>
          </cell>
          <cell r="B1026">
            <v>65.536000000000001</v>
          </cell>
          <cell r="C1026">
            <v>1.3069999999999999</v>
          </cell>
          <cell r="D1026">
            <v>85.655552</v>
          </cell>
        </row>
        <row r="1027">
          <cell r="A1027">
            <v>43371</v>
          </cell>
          <cell r="B1027">
            <v>65.58</v>
          </cell>
          <cell r="C1027">
            <v>1.3029999999999999</v>
          </cell>
          <cell r="D1027">
            <v>85.450739999999996</v>
          </cell>
        </row>
        <row r="1028">
          <cell r="A1028">
            <v>43372</v>
          </cell>
          <cell r="B1028">
            <v>65.58</v>
          </cell>
          <cell r="C1028">
            <v>1.3029999999999999</v>
          </cell>
          <cell r="D1028">
            <v>85.450739999999996</v>
          </cell>
        </row>
        <row r="1029">
          <cell r="A1029">
            <v>43373</v>
          </cell>
          <cell r="B1029">
            <v>65.584000000000003</v>
          </cell>
          <cell r="C1029">
            <v>1.304</v>
          </cell>
          <cell r="D1029">
            <v>85.521536000000012</v>
          </cell>
          <cell r="F1029">
            <v>1.2791999999999999</v>
          </cell>
        </row>
        <row r="1030">
          <cell r="A1030">
            <v>43374</v>
          </cell>
          <cell r="B1030">
            <v>64.936000000000007</v>
          </cell>
          <cell r="C1030">
            <v>1.304</v>
          </cell>
          <cell r="D1030">
            <v>84.676544000000007</v>
          </cell>
        </row>
        <row r="1031">
          <cell r="A1031">
            <v>43375</v>
          </cell>
          <cell r="B1031">
            <v>65.388000000000005</v>
          </cell>
          <cell r="C1031">
            <v>1.298</v>
          </cell>
          <cell r="D1031">
            <v>84.873624000000007</v>
          </cell>
        </row>
        <row r="1032">
          <cell r="A1032">
            <v>43376</v>
          </cell>
          <cell r="B1032">
            <v>65.897999999999996</v>
          </cell>
          <cell r="C1032">
            <v>1.294</v>
          </cell>
          <cell r="D1032">
            <v>85.272012000000004</v>
          </cell>
        </row>
        <row r="1033">
          <cell r="A1033">
            <v>43377</v>
          </cell>
          <cell r="B1033">
            <v>66.817999999999998</v>
          </cell>
          <cell r="C1033">
            <v>1.302</v>
          </cell>
          <cell r="D1033">
            <v>86.997035999999994</v>
          </cell>
        </row>
        <row r="1034">
          <cell r="A1034">
            <v>43378</v>
          </cell>
          <cell r="B1034">
            <v>66.594999999999999</v>
          </cell>
          <cell r="C1034">
            <v>1.3120000000000001</v>
          </cell>
          <cell r="D1034">
            <v>87.372640000000004</v>
          </cell>
        </row>
        <row r="1035">
          <cell r="A1035">
            <v>43379</v>
          </cell>
          <cell r="B1035">
            <v>66.622</v>
          </cell>
          <cell r="C1035">
            <v>1.3120000000000001</v>
          </cell>
          <cell r="D1035">
            <v>87.40806400000001</v>
          </cell>
        </row>
        <row r="1036">
          <cell r="A1036">
            <v>43380</v>
          </cell>
          <cell r="B1036">
            <v>66.567999999999998</v>
          </cell>
          <cell r="C1036">
            <v>1.3129999999999999</v>
          </cell>
          <cell r="D1036">
            <v>87.403783999999987</v>
          </cell>
        </row>
        <row r="1037">
          <cell r="A1037">
            <v>43381</v>
          </cell>
          <cell r="B1037">
            <v>66.632999999999996</v>
          </cell>
          <cell r="C1037">
            <v>1.3089999999999999</v>
          </cell>
          <cell r="D1037">
            <v>87.222596999999993</v>
          </cell>
        </row>
        <row r="1038">
          <cell r="A1038">
            <v>43382</v>
          </cell>
          <cell r="B1038">
            <v>66.201999999999998</v>
          </cell>
          <cell r="C1038">
            <v>1.3149999999999999</v>
          </cell>
          <cell r="D1038">
            <v>87.055629999999994</v>
          </cell>
        </row>
        <row r="1039">
          <cell r="A1039">
            <v>43383</v>
          </cell>
          <cell r="B1039">
            <v>66.900999999999996</v>
          </cell>
          <cell r="C1039">
            <v>1.321</v>
          </cell>
          <cell r="D1039">
            <v>88.376220999999987</v>
          </cell>
        </row>
        <row r="1040">
          <cell r="A1040">
            <v>43384</v>
          </cell>
          <cell r="B1040">
            <v>66.22</v>
          </cell>
          <cell r="C1040">
            <v>1.323</v>
          </cell>
          <cell r="D1040">
            <v>87.609059999999999</v>
          </cell>
        </row>
        <row r="1041">
          <cell r="A1041">
            <v>43385</v>
          </cell>
          <cell r="B1041">
            <v>66.03</v>
          </cell>
          <cell r="C1041">
            <v>1.3149999999999999</v>
          </cell>
          <cell r="D1041">
            <v>86.829449999999994</v>
          </cell>
        </row>
        <row r="1042">
          <cell r="A1042">
            <v>43386</v>
          </cell>
          <cell r="B1042">
            <v>66.03</v>
          </cell>
          <cell r="C1042">
            <v>1.3149999999999999</v>
          </cell>
          <cell r="D1042">
            <v>86.829449999999994</v>
          </cell>
        </row>
        <row r="1043">
          <cell r="A1043">
            <v>43387</v>
          </cell>
          <cell r="B1043">
            <v>65.957999999999998</v>
          </cell>
          <cell r="C1043">
            <v>1.31</v>
          </cell>
          <cell r="D1043">
            <v>86.404979999999995</v>
          </cell>
        </row>
        <row r="1044">
          <cell r="A1044">
            <v>43388</v>
          </cell>
          <cell r="B1044">
            <v>65.540000000000006</v>
          </cell>
          <cell r="C1044">
            <v>1.3149999999999999</v>
          </cell>
          <cell r="D1044">
            <v>86.185100000000006</v>
          </cell>
        </row>
        <row r="1045">
          <cell r="A1045">
            <v>43389</v>
          </cell>
          <cell r="B1045">
            <v>65.287999999999997</v>
          </cell>
          <cell r="C1045">
            <v>1.319</v>
          </cell>
          <cell r="D1045">
            <v>86.114871999999991</v>
          </cell>
        </row>
        <row r="1046">
          <cell r="A1046">
            <v>43390</v>
          </cell>
          <cell r="B1046">
            <v>65.513999999999996</v>
          </cell>
          <cell r="C1046">
            <v>1.31</v>
          </cell>
          <cell r="D1046">
            <v>85.823340000000002</v>
          </cell>
        </row>
        <row r="1047">
          <cell r="A1047">
            <v>43391</v>
          </cell>
          <cell r="B1047">
            <v>65.784000000000006</v>
          </cell>
          <cell r="C1047">
            <v>1.302</v>
          </cell>
          <cell r="D1047">
            <v>85.650768000000014</v>
          </cell>
        </row>
        <row r="1048">
          <cell r="A1048">
            <v>43392</v>
          </cell>
          <cell r="B1048">
            <v>65.462000000000003</v>
          </cell>
          <cell r="C1048">
            <v>1.3069999999999999</v>
          </cell>
          <cell r="D1048">
            <v>85.558834000000004</v>
          </cell>
        </row>
        <row r="1049">
          <cell r="A1049">
            <v>43393</v>
          </cell>
          <cell r="B1049">
            <v>65.462000000000003</v>
          </cell>
          <cell r="C1049">
            <v>1.3069999999999999</v>
          </cell>
          <cell r="D1049">
            <v>85.558834000000004</v>
          </cell>
        </row>
        <row r="1050">
          <cell r="A1050">
            <v>43394</v>
          </cell>
          <cell r="B1050">
            <v>65.516999999999996</v>
          </cell>
          <cell r="C1050">
            <v>1.306</v>
          </cell>
          <cell r="D1050">
            <v>85.565201999999999</v>
          </cell>
        </row>
        <row r="1051">
          <cell r="A1051">
            <v>43395</v>
          </cell>
          <cell r="B1051">
            <v>65.168000000000006</v>
          </cell>
          <cell r="C1051">
            <v>1.296</v>
          </cell>
          <cell r="D1051">
            <v>84.457728000000017</v>
          </cell>
        </row>
        <row r="1052">
          <cell r="A1052">
            <v>43396</v>
          </cell>
          <cell r="B1052">
            <v>65.515000000000001</v>
          </cell>
          <cell r="C1052">
            <v>1.298</v>
          </cell>
          <cell r="D1052">
            <v>85.038470000000004</v>
          </cell>
        </row>
        <row r="1053">
          <cell r="A1053">
            <v>43397</v>
          </cell>
          <cell r="B1053">
            <v>65.522000000000006</v>
          </cell>
          <cell r="C1053">
            <v>1.2889999999999999</v>
          </cell>
          <cell r="D1053">
            <v>84.457858000000002</v>
          </cell>
        </row>
        <row r="1054">
          <cell r="A1054">
            <v>43398</v>
          </cell>
          <cell r="B1054">
            <v>65.495000000000005</v>
          </cell>
          <cell r="C1054">
            <v>1.282</v>
          </cell>
          <cell r="D1054">
            <v>83.964590000000001</v>
          </cell>
        </row>
        <row r="1055">
          <cell r="A1055">
            <v>43399</v>
          </cell>
          <cell r="B1055">
            <v>65.655000000000001</v>
          </cell>
          <cell r="C1055">
            <v>1.2829999999999999</v>
          </cell>
          <cell r="D1055">
            <v>84.235365000000002</v>
          </cell>
        </row>
        <row r="1056">
          <cell r="A1056">
            <v>43400</v>
          </cell>
          <cell r="B1056">
            <v>65.655000000000001</v>
          </cell>
          <cell r="C1056">
            <v>1.2829999999999999</v>
          </cell>
          <cell r="D1056">
            <v>84.235365000000002</v>
          </cell>
        </row>
        <row r="1057">
          <cell r="A1057">
            <v>43401</v>
          </cell>
          <cell r="B1057">
            <v>65.781000000000006</v>
          </cell>
          <cell r="C1057">
            <v>1.2829999999999999</v>
          </cell>
          <cell r="D1057">
            <v>84.397023000000004</v>
          </cell>
        </row>
        <row r="1058">
          <cell r="A1058">
            <v>43402</v>
          </cell>
          <cell r="B1058">
            <v>65.778999999999996</v>
          </cell>
          <cell r="C1058">
            <v>1.28</v>
          </cell>
          <cell r="D1058">
            <v>84.197119999999998</v>
          </cell>
        </row>
        <row r="1059">
          <cell r="A1059">
            <v>43403</v>
          </cell>
          <cell r="B1059">
            <v>65.471999999999994</v>
          </cell>
          <cell r="C1059">
            <v>1.2709999999999999</v>
          </cell>
          <cell r="D1059">
            <v>83.214911999999984</v>
          </cell>
        </row>
        <row r="1060">
          <cell r="A1060">
            <v>43404</v>
          </cell>
          <cell r="B1060">
            <v>65.715000000000003</v>
          </cell>
          <cell r="C1060">
            <v>1.2769999999999999</v>
          </cell>
          <cell r="D1060">
            <v>83.918054999999995</v>
          </cell>
        </row>
        <row r="1061">
          <cell r="A1061">
            <v>43405</v>
          </cell>
          <cell r="B1061">
            <v>65.650999999999996</v>
          </cell>
          <cell r="C1061">
            <v>1.3</v>
          </cell>
          <cell r="D1061">
            <v>85.346299999999999</v>
          </cell>
        </row>
        <row r="1062">
          <cell r="A1062">
            <v>43406</v>
          </cell>
          <cell r="B1062">
            <v>66.123000000000005</v>
          </cell>
          <cell r="C1062">
            <v>1.298</v>
          </cell>
          <cell r="D1062">
            <v>85.82765400000001</v>
          </cell>
        </row>
        <row r="1063">
          <cell r="A1063">
            <v>43407</v>
          </cell>
          <cell r="B1063">
            <v>66.123000000000005</v>
          </cell>
          <cell r="C1063">
            <v>1.298</v>
          </cell>
          <cell r="D1063">
            <v>85.82765400000001</v>
          </cell>
        </row>
        <row r="1064">
          <cell r="A1064">
            <v>43408</v>
          </cell>
          <cell r="B1064">
            <v>66.061999999999998</v>
          </cell>
          <cell r="C1064">
            <v>1.3</v>
          </cell>
          <cell r="D1064">
            <v>85.880600000000001</v>
          </cell>
        </row>
        <row r="1065">
          <cell r="A1065">
            <v>43409</v>
          </cell>
          <cell r="B1065">
            <v>66.03</v>
          </cell>
          <cell r="C1065">
            <v>1.306</v>
          </cell>
          <cell r="D1065">
            <v>86.23518</v>
          </cell>
        </row>
        <row r="1066">
          <cell r="A1066">
            <v>43410</v>
          </cell>
          <cell r="B1066">
            <v>66.013000000000005</v>
          </cell>
          <cell r="C1066">
            <v>1.3109999999999999</v>
          </cell>
          <cell r="D1066">
            <v>86.543042999999997</v>
          </cell>
        </row>
        <row r="1067">
          <cell r="A1067">
            <v>43411</v>
          </cell>
          <cell r="B1067">
            <v>66.158000000000001</v>
          </cell>
          <cell r="C1067">
            <v>1.3129999999999999</v>
          </cell>
          <cell r="D1067">
            <v>86.865454</v>
          </cell>
        </row>
        <row r="1068">
          <cell r="A1068">
            <v>43412</v>
          </cell>
          <cell r="B1068">
            <v>66.867999999999995</v>
          </cell>
          <cell r="C1068">
            <v>1.3069999999999999</v>
          </cell>
          <cell r="D1068">
            <v>87.396475999999993</v>
          </cell>
        </row>
        <row r="1069">
          <cell r="A1069">
            <v>43413</v>
          </cell>
          <cell r="B1069">
            <v>67.885000000000005</v>
          </cell>
          <cell r="C1069">
            <v>1.298</v>
          </cell>
          <cell r="D1069">
            <v>88.114730000000009</v>
          </cell>
        </row>
        <row r="1070">
          <cell r="A1070">
            <v>43414</v>
          </cell>
          <cell r="B1070">
            <v>67.885000000000005</v>
          </cell>
          <cell r="C1070">
            <v>1.298</v>
          </cell>
          <cell r="D1070">
            <v>88.114730000000009</v>
          </cell>
        </row>
        <row r="1071">
          <cell r="A1071">
            <v>43415</v>
          </cell>
          <cell r="B1071">
            <v>67.852999999999994</v>
          </cell>
          <cell r="C1071">
            <v>1.294</v>
          </cell>
          <cell r="D1071">
            <v>87.801781999999989</v>
          </cell>
        </row>
        <row r="1072">
          <cell r="A1072">
            <v>43416</v>
          </cell>
          <cell r="B1072">
            <v>67.819000000000003</v>
          </cell>
          <cell r="C1072">
            <v>1.286</v>
          </cell>
          <cell r="D1072">
            <v>87.215234000000009</v>
          </cell>
        </row>
        <row r="1073">
          <cell r="A1073">
            <v>43417</v>
          </cell>
          <cell r="B1073">
            <v>67.938999999999993</v>
          </cell>
          <cell r="C1073">
            <v>1.3009999999999999</v>
          </cell>
          <cell r="D1073">
            <v>88.388638999999984</v>
          </cell>
        </row>
        <row r="1074">
          <cell r="A1074">
            <v>43418</v>
          </cell>
          <cell r="B1074">
            <v>67.058000000000007</v>
          </cell>
          <cell r="C1074">
            <v>1.298</v>
          </cell>
          <cell r="D1074">
            <v>87.041284000000019</v>
          </cell>
        </row>
        <row r="1075">
          <cell r="A1075">
            <v>43419</v>
          </cell>
          <cell r="B1075">
            <v>65.872</v>
          </cell>
          <cell r="C1075">
            <v>1.276</v>
          </cell>
          <cell r="D1075">
            <v>84.052672000000001</v>
          </cell>
        </row>
        <row r="1076">
          <cell r="A1076">
            <v>43420</v>
          </cell>
          <cell r="B1076">
            <v>65.947999999999993</v>
          </cell>
          <cell r="C1076">
            <v>1.284</v>
          </cell>
          <cell r="D1076">
            <v>84.677231999999989</v>
          </cell>
        </row>
        <row r="1077">
          <cell r="A1077">
            <v>43421</v>
          </cell>
          <cell r="B1077">
            <v>65.947999999999993</v>
          </cell>
          <cell r="C1077">
            <v>1.284</v>
          </cell>
          <cell r="D1077">
            <v>84.677231999999989</v>
          </cell>
        </row>
        <row r="1078">
          <cell r="A1078">
            <v>43422</v>
          </cell>
          <cell r="B1078">
            <v>65.989999999999995</v>
          </cell>
          <cell r="C1078">
            <v>1.2829999999999999</v>
          </cell>
          <cell r="D1078">
            <v>84.665169999999989</v>
          </cell>
        </row>
        <row r="1079">
          <cell r="A1079">
            <v>43423</v>
          </cell>
          <cell r="B1079">
            <v>65.558000000000007</v>
          </cell>
          <cell r="C1079">
            <v>1.286</v>
          </cell>
          <cell r="D1079">
            <v>84.30758800000001</v>
          </cell>
        </row>
        <row r="1080">
          <cell r="A1080">
            <v>43424</v>
          </cell>
          <cell r="B1080">
            <v>66.051000000000002</v>
          </cell>
          <cell r="C1080">
            <v>1.2789999999999999</v>
          </cell>
          <cell r="D1080">
            <v>84.479229000000004</v>
          </cell>
        </row>
        <row r="1081">
          <cell r="A1081">
            <v>43425</v>
          </cell>
          <cell r="B1081">
            <v>65.665999999999997</v>
          </cell>
          <cell r="C1081">
            <v>1.2769999999999999</v>
          </cell>
          <cell r="D1081">
            <v>83.855481999999995</v>
          </cell>
        </row>
        <row r="1082">
          <cell r="A1082">
            <v>43426</v>
          </cell>
          <cell r="B1082">
            <v>65.596999999999994</v>
          </cell>
          <cell r="C1082">
            <v>1.288</v>
          </cell>
          <cell r="D1082">
            <v>84.488935999999995</v>
          </cell>
        </row>
        <row r="1083">
          <cell r="A1083">
            <v>43427</v>
          </cell>
          <cell r="B1083">
            <v>66.177999999999997</v>
          </cell>
          <cell r="C1083">
            <v>1.282</v>
          </cell>
          <cell r="D1083">
            <v>84.840195999999992</v>
          </cell>
        </row>
        <row r="1084">
          <cell r="A1084">
            <v>43428</v>
          </cell>
          <cell r="B1084">
            <v>66.224999999999994</v>
          </cell>
          <cell r="C1084">
            <v>1.282</v>
          </cell>
          <cell r="D1084">
            <v>84.900449999999992</v>
          </cell>
        </row>
        <row r="1085">
          <cell r="A1085">
            <v>43429</v>
          </cell>
          <cell r="B1085">
            <v>66.507000000000005</v>
          </cell>
          <cell r="C1085">
            <v>1.2809999999999999</v>
          </cell>
          <cell r="D1085">
            <v>85.195467000000008</v>
          </cell>
        </row>
        <row r="1086">
          <cell r="A1086">
            <v>43430</v>
          </cell>
          <cell r="B1086">
            <v>67.09</v>
          </cell>
          <cell r="C1086">
            <v>1.2809999999999999</v>
          </cell>
          <cell r="D1086">
            <v>85.94229</v>
          </cell>
        </row>
        <row r="1087">
          <cell r="A1087">
            <v>43431</v>
          </cell>
          <cell r="B1087">
            <v>67.016999999999996</v>
          </cell>
          <cell r="C1087">
            <v>1.274</v>
          </cell>
          <cell r="D1087">
            <v>85.379657999999992</v>
          </cell>
        </row>
        <row r="1088">
          <cell r="A1088">
            <v>43432</v>
          </cell>
          <cell r="B1088">
            <v>67.375</v>
          </cell>
          <cell r="C1088">
            <v>1.282</v>
          </cell>
          <cell r="D1088">
            <v>86.374750000000006</v>
          </cell>
        </row>
        <row r="1089">
          <cell r="A1089">
            <v>43433</v>
          </cell>
          <cell r="B1089">
            <v>66.069999999999993</v>
          </cell>
          <cell r="C1089">
            <v>1.278</v>
          </cell>
          <cell r="D1089">
            <v>84.437459999999987</v>
          </cell>
        </row>
        <row r="1090">
          <cell r="A1090">
            <v>43434</v>
          </cell>
          <cell r="B1090">
            <v>67.022000000000006</v>
          </cell>
          <cell r="C1090">
            <v>1.276</v>
          </cell>
          <cell r="D1090">
            <v>85.520072000000013</v>
          </cell>
        </row>
        <row r="1091">
          <cell r="A1091">
            <v>43435</v>
          </cell>
          <cell r="B1091">
            <v>67.114000000000004</v>
          </cell>
          <cell r="C1091">
            <v>1.2749999999999999</v>
          </cell>
          <cell r="D1091">
            <v>85.570350000000005</v>
          </cell>
        </row>
        <row r="1092">
          <cell r="A1092">
            <v>43436</v>
          </cell>
          <cell r="B1092">
            <v>66.706000000000003</v>
          </cell>
          <cell r="C1092">
            <v>1.2749999999999999</v>
          </cell>
          <cell r="D1092">
            <v>85.050150000000002</v>
          </cell>
        </row>
        <row r="1093">
          <cell r="A1093">
            <v>43437</v>
          </cell>
          <cell r="B1093">
            <v>66.552000000000007</v>
          </cell>
          <cell r="C1093">
            <v>1.272</v>
          </cell>
          <cell r="D1093">
            <v>84.654144000000016</v>
          </cell>
        </row>
        <row r="1094">
          <cell r="A1094">
            <v>43438</v>
          </cell>
          <cell r="B1094">
            <v>66.81</v>
          </cell>
          <cell r="C1094">
            <v>1.272</v>
          </cell>
          <cell r="D1094">
            <v>84.982320000000001</v>
          </cell>
        </row>
        <row r="1095">
          <cell r="A1095">
            <v>43439</v>
          </cell>
          <cell r="B1095">
            <v>66.488</v>
          </cell>
          <cell r="C1095">
            <v>1.2729999999999999</v>
          </cell>
          <cell r="D1095">
            <v>84.639223999999999</v>
          </cell>
        </row>
        <row r="1096">
          <cell r="A1096">
            <v>43440</v>
          </cell>
          <cell r="B1096">
            <v>66.811999999999998</v>
          </cell>
          <cell r="C1096">
            <v>1.278</v>
          </cell>
          <cell r="D1096">
            <v>85.385735999999994</v>
          </cell>
        </row>
        <row r="1097">
          <cell r="A1097">
            <v>43441</v>
          </cell>
          <cell r="B1097">
            <v>66.384</v>
          </cell>
          <cell r="C1097">
            <v>1.2729999999999999</v>
          </cell>
          <cell r="D1097">
            <v>84.506831999999989</v>
          </cell>
        </row>
        <row r="1098">
          <cell r="A1098">
            <v>43442</v>
          </cell>
          <cell r="B1098">
            <v>66.384</v>
          </cell>
          <cell r="C1098">
            <v>1.2729999999999999</v>
          </cell>
          <cell r="D1098">
            <v>84.506831999999989</v>
          </cell>
        </row>
        <row r="1099">
          <cell r="A1099">
            <v>43443</v>
          </cell>
          <cell r="B1099">
            <v>66.325999999999993</v>
          </cell>
          <cell r="C1099">
            <v>1.272</v>
          </cell>
          <cell r="D1099">
            <v>84.366671999999994</v>
          </cell>
        </row>
        <row r="1100">
          <cell r="A1100">
            <v>43444</v>
          </cell>
          <cell r="B1100">
            <v>66.653999999999996</v>
          </cell>
          <cell r="C1100">
            <v>1.256</v>
          </cell>
          <cell r="D1100">
            <v>83.717423999999994</v>
          </cell>
        </row>
        <row r="1101">
          <cell r="A1101">
            <v>43445</v>
          </cell>
          <cell r="B1101">
            <v>66.366</v>
          </cell>
          <cell r="C1101">
            <v>1.2490000000000001</v>
          </cell>
          <cell r="D1101">
            <v>82.891134000000008</v>
          </cell>
        </row>
        <row r="1102">
          <cell r="A1102">
            <v>43446</v>
          </cell>
          <cell r="B1102">
            <v>66.376999999999995</v>
          </cell>
          <cell r="C1102">
            <v>1.2629999999999999</v>
          </cell>
          <cell r="D1102">
            <v>83.834150999999991</v>
          </cell>
        </row>
        <row r="1103">
          <cell r="A1103">
            <v>43447</v>
          </cell>
          <cell r="B1103">
            <v>66.316000000000003</v>
          </cell>
          <cell r="C1103">
            <v>1.2649999999999999</v>
          </cell>
          <cell r="D1103">
            <v>83.889740000000003</v>
          </cell>
        </row>
        <row r="1104">
          <cell r="A1104">
            <v>43448</v>
          </cell>
          <cell r="B1104">
            <v>66.760000000000005</v>
          </cell>
          <cell r="C1104">
            <v>1.2589999999999999</v>
          </cell>
          <cell r="D1104">
            <v>84.050839999999994</v>
          </cell>
        </row>
        <row r="1105">
          <cell r="A1105">
            <v>43449</v>
          </cell>
          <cell r="B1105">
            <v>66.760000000000005</v>
          </cell>
          <cell r="C1105">
            <v>1.2589999999999999</v>
          </cell>
          <cell r="D1105">
            <v>84.050839999999994</v>
          </cell>
        </row>
        <row r="1106">
          <cell r="A1106">
            <v>43450</v>
          </cell>
          <cell r="B1106">
            <v>66.641000000000005</v>
          </cell>
          <cell r="C1106">
            <v>1.258</v>
          </cell>
          <cell r="D1106">
            <v>83.834378000000001</v>
          </cell>
        </row>
        <row r="1107">
          <cell r="A1107">
            <v>43451</v>
          </cell>
          <cell r="B1107">
            <v>66.637</v>
          </cell>
          <cell r="C1107">
            <v>1.2609999999999999</v>
          </cell>
          <cell r="D1107">
            <v>84.029256999999987</v>
          </cell>
        </row>
        <row r="1108">
          <cell r="A1108">
            <v>43452</v>
          </cell>
          <cell r="B1108">
            <v>67.394999999999996</v>
          </cell>
          <cell r="C1108">
            <v>1.2649999999999999</v>
          </cell>
          <cell r="D1108">
            <v>85.254674999999992</v>
          </cell>
        </row>
        <row r="1109">
          <cell r="A1109">
            <v>43453</v>
          </cell>
          <cell r="B1109">
            <v>67.412000000000006</v>
          </cell>
          <cell r="C1109">
            <v>1.2629999999999999</v>
          </cell>
          <cell r="D1109">
            <v>85.141356000000002</v>
          </cell>
        </row>
        <row r="1110">
          <cell r="A1110">
            <v>43454</v>
          </cell>
          <cell r="B1110">
            <v>68.248000000000005</v>
          </cell>
          <cell r="C1110">
            <v>1.2669999999999999</v>
          </cell>
          <cell r="D1110">
            <v>86.470215999999994</v>
          </cell>
        </row>
        <row r="1111">
          <cell r="A1111">
            <v>43455</v>
          </cell>
          <cell r="B1111">
            <v>68.88</v>
          </cell>
          <cell r="C1111">
            <v>1.266</v>
          </cell>
          <cell r="D1111">
            <v>87.202079999999995</v>
          </cell>
        </row>
        <row r="1112">
          <cell r="A1112">
            <v>43456</v>
          </cell>
          <cell r="B1112">
            <v>68.878</v>
          </cell>
          <cell r="C1112">
            <v>1.266</v>
          </cell>
          <cell r="D1112">
            <v>87.199548000000007</v>
          </cell>
        </row>
        <row r="1113">
          <cell r="A1113">
            <v>43457</v>
          </cell>
          <cell r="B1113">
            <v>68.721000000000004</v>
          </cell>
          <cell r="C1113">
            <v>1.2649999999999999</v>
          </cell>
          <cell r="D1113">
            <v>86.932064999999994</v>
          </cell>
        </row>
        <row r="1114">
          <cell r="A1114">
            <v>43458</v>
          </cell>
          <cell r="B1114">
            <v>68.614000000000004</v>
          </cell>
          <cell r="C1114">
            <v>1.2709999999999999</v>
          </cell>
          <cell r="D1114">
            <v>87.208393999999998</v>
          </cell>
        </row>
        <row r="1115">
          <cell r="A1115">
            <v>43459</v>
          </cell>
          <cell r="B1115">
            <v>68.72</v>
          </cell>
          <cell r="C1115">
            <v>1.2689999999999999</v>
          </cell>
          <cell r="D1115">
            <v>87.205679999999987</v>
          </cell>
        </row>
        <row r="1116">
          <cell r="A1116">
            <v>43460</v>
          </cell>
          <cell r="B1116">
            <v>68.647999999999996</v>
          </cell>
          <cell r="C1116">
            <v>1.2649999999999999</v>
          </cell>
          <cell r="D1116">
            <v>86.839719999999986</v>
          </cell>
        </row>
        <row r="1117">
          <cell r="A1117">
            <v>43461</v>
          </cell>
          <cell r="B1117">
            <v>69.557000000000002</v>
          </cell>
          <cell r="C1117">
            <v>1.264</v>
          </cell>
          <cell r="D1117">
            <v>87.920048000000008</v>
          </cell>
        </row>
        <row r="1118">
          <cell r="A1118">
            <v>43462</v>
          </cell>
          <cell r="B1118">
            <v>69.465999999999994</v>
          </cell>
          <cell r="C1118">
            <v>1.2709999999999999</v>
          </cell>
          <cell r="D1118">
            <v>88.291285999999985</v>
          </cell>
        </row>
        <row r="1119">
          <cell r="A1119">
            <v>43463</v>
          </cell>
          <cell r="B1119">
            <v>69.465999999999994</v>
          </cell>
          <cell r="C1119">
            <v>1.2709999999999999</v>
          </cell>
          <cell r="D1119">
            <v>88.291285999999985</v>
          </cell>
        </row>
        <row r="1120">
          <cell r="A1120">
            <v>43464</v>
          </cell>
          <cell r="B1120">
            <v>69.521000000000001</v>
          </cell>
          <cell r="C1120">
            <v>1.2689999999999999</v>
          </cell>
          <cell r="D1120">
            <v>88.222148999999987</v>
          </cell>
        </row>
        <row r="1121">
          <cell r="A1121">
            <v>43465</v>
          </cell>
          <cell r="B1121">
            <v>69.174000000000007</v>
          </cell>
          <cell r="C1121">
            <v>1.274</v>
          </cell>
          <cell r="D1121">
            <v>88.127676000000008</v>
          </cell>
          <cell r="F1121">
            <v>1.2529999999999999</v>
          </cell>
        </row>
        <row r="1122">
          <cell r="A1122">
            <v>43466</v>
          </cell>
          <cell r="B1122">
            <v>68.893000000000001</v>
          </cell>
          <cell r="C1122">
            <v>1.2749999999999999</v>
          </cell>
          <cell r="D1122">
            <v>87.838574999999992</v>
          </cell>
        </row>
        <row r="1123">
          <cell r="A1123">
            <v>43467</v>
          </cell>
          <cell r="B1123">
            <v>69.025999999999996</v>
          </cell>
          <cell r="C1123">
            <v>1.252</v>
          </cell>
          <cell r="D1123">
            <v>86.420552000000001</v>
          </cell>
        </row>
        <row r="1124">
          <cell r="A1124">
            <v>43468</v>
          </cell>
          <cell r="B1124">
            <v>68.858999999999995</v>
          </cell>
          <cell r="C1124">
            <v>1.2629999999999999</v>
          </cell>
          <cell r="D1124">
            <v>86.96891699999999</v>
          </cell>
        </row>
        <row r="1125">
          <cell r="A1125">
            <v>43469</v>
          </cell>
          <cell r="B1125">
            <v>67.150000000000006</v>
          </cell>
          <cell r="C1125">
            <v>1.2729999999999999</v>
          </cell>
          <cell r="D1125">
            <v>85.481949999999998</v>
          </cell>
        </row>
        <row r="1126">
          <cell r="A1126">
            <v>43470</v>
          </cell>
          <cell r="B1126">
            <v>67.150000000000006</v>
          </cell>
          <cell r="C1126">
            <v>1.2729999999999999</v>
          </cell>
          <cell r="D1126">
            <v>85.481949999999998</v>
          </cell>
        </row>
        <row r="1127">
          <cell r="A1127">
            <v>43471</v>
          </cell>
          <cell r="B1127">
            <v>67.566000000000003</v>
          </cell>
          <cell r="C1127">
            <v>1.2729999999999999</v>
          </cell>
          <cell r="D1127">
            <v>86.011517999999995</v>
          </cell>
        </row>
        <row r="1128">
          <cell r="A1128">
            <v>43472</v>
          </cell>
          <cell r="B1128">
            <v>66.748000000000005</v>
          </cell>
          <cell r="C1128">
            <v>1.278</v>
          </cell>
          <cell r="D1128">
            <v>85.303944000000001</v>
          </cell>
        </row>
        <row r="1129">
          <cell r="A1129">
            <v>43473</v>
          </cell>
          <cell r="B1129">
            <v>66.887</v>
          </cell>
          <cell r="C1129">
            <v>1.274</v>
          </cell>
          <cell r="D1129">
            <v>85.214038000000002</v>
          </cell>
        </row>
        <row r="1130">
          <cell r="A1130">
            <v>43474</v>
          </cell>
          <cell r="B1130">
            <v>66.653000000000006</v>
          </cell>
          <cell r="C1130">
            <v>1.28</v>
          </cell>
          <cell r="D1130">
            <v>85.315840000000009</v>
          </cell>
        </row>
        <row r="1131">
          <cell r="A1131">
            <v>43475</v>
          </cell>
          <cell r="B1131">
            <v>66.867000000000004</v>
          </cell>
          <cell r="C1131">
            <v>1.2749999999999999</v>
          </cell>
          <cell r="D1131">
            <v>85.255425000000002</v>
          </cell>
        </row>
        <row r="1132">
          <cell r="A1132">
            <v>43476</v>
          </cell>
          <cell r="B1132">
            <v>66.86</v>
          </cell>
          <cell r="C1132">
            <v>1.2849999999999999</v>
          </cell>
          <cell r="D1132">
            <v>85.915099999999995</v>
          </cell>
        </row>
        <row r="1133">
          <cell r="A1133">
            <v>43477</v>
          </cell>
          <cell r="B1133">
            <v>66.86</v>
          </cell>
          <cell r="C1133">
            <v>1.2849999999999999</v>
          </cell>
          <cell r="D1133">
            <v>85.915099999999995</v>
          </cell>
        </row>
        <row r="1134">
          <cell r="A1134">
            <v>43478</v>
          </cell>
          <cell r="B1134">
            <v>66.852000000000004</v>
          </cell>
          <cell r="C1134">
            <v>1.2849999999999999</v>
          </cell>
          <cell r="D1134">
            <v>85.904820000000001</v>
          </cell>
        </row>
        <row r="1135">
          <cell r="A1135">
            <v>43479</v>
          </cell>
          <cell r="B1135">
            <v>66.984999999999999</v>
          </cell>
          <cell r="C1135">
            <v>1.2869999999999999</v>
          </cell>
          <cell r="D1135">
            <v>86.209694999999996</v>
          </cell>
        </row>
        <row r="1136">
          <cell r="A1136">
            <v>43480</v>
          </cell>
          <cell r="B1136">
            <v>67.013999999999996</v>
          </cell>
          <cell r="C1136">
            <v>1.2869999999999999</v>
          </cell>
          <cell r="D1136">
            <v>86.247017999999983</v>
          </cell>
        </row>
        <row r="1137">
          <cell r="A1137">
            <v>43481</v>
          </cell>
          <cell r="B1137">
            <v>66.316000000000003</v>
          </cell>
          <cell r="C1137">
            <v>1.288</v>
          </cell>
          <cell r="D1137">
            <v>85.415008</v>
          </cell>
        </row>
        <row r="1138">
          <cell r="A1138">
            <v>43482</v>
          </cell>
          <cell r="B1138">
            <v>66.346999999999994</v>
          </cell>
          <cell r="C1138">
            <v>1.298</v>
          </cell>
          <cell r="D1138">
            <v>86.118405999999993</v>
          </cell>
        </row>
        <row r="1139">
          <cell r="A1139">
            <v>43483</v>
          </cell>
          <cell r="B1139">
            <v>66.138000000000005</v>
          </cell>
          <cell r="C1139">
            <v>1.288</v>
          </cell>
          <cell r="D1139">
            <v>85.185744000000014</v>
          </cell>
        </row>
        <row r="1140">
          <cell r="A1140">
            <v>43484</v>
          </cell>
          <cell r="B1140">
            <v>66.138000000000005</v>
          </cell>
          <cell r="C1140">
            <v>1.288</v>
          </cell>
          <cell r="D1140">
            <v>85.185744000000014</v>
          </cell>
        </row>
        <row r="1141">
          <cell r="A1141">
            <v>43485</v>
          </cell>
          <cell r="B1141">
            <v>66.204999999999998</v>
          </cell>
          <cell r="C1141">
            <v>1.2849999999999999</v>
          </cell>
          <cell r="D1141">
            <v>85.073424999999986</v>
          </cell>
        </row>
        <row r="1142">
          <cell r="A1142">
            <v>43486</v>
          </cell>
          <cell r="B1142">
            <v>66.364000000000004</v>
          </cell>
          <cell r="C1142">
            <v>1.2889999999999999</v>
          </cell>
          <cell r="D1142">
            <v>85.543195999999995</v>
          </cell>
        </row>
        <row r="1143">
          <cell r="A1143">
            <v>43487</v>
          </cell>
          <cell r="B1143">
            <v>66.475999999999999</v>
          </cell>
          <cell r="C1143">
            <v>1.296</v>
          </cell>
          <cell r="D1143">
            <v>86.152895999999998</v>
          </cell>
        </row>
        <row r="1144">
          <cell r="A1144">
            <v>43488</v>
          </cell>
          <cell r="B1144">
            <v>66.037000000000006</v>
          </cell>
          <cell r="C1144">
            <v>1.3080000000000001</v>
          </cell>
          <cell r="D1144">
            <v>86.376396000000014</v>
          </cell>
        </row>
        <row r="1145">
          <cell r="A1145">
            <v>43489</v>
          </cell>
          <cell r="B1145">
            <v>65.73</v>
          </cell>
          <cell r="C1145">
            <v>1.3120000000000001</v>
          </cell>
          <cell r="D1145">
            <v>86.237760000000009</v>
          </cell>
        </row>
        <row r="1146">
          <cell r="A1146">
            <v>43490</v>
          </cell>
          <cell r="B1146">
            <v>65.950999999999993</v>
          </cell>
          <cell r="C1146">
            <v>1.32</v>
          </cell>
          <cell r="D1146">
            <v>87.055319999999995</v>
          </cell>
        </row>
        <row r="1147">
          <cell r="A1147">
            <v>43491</v>
          </cell>
          <cell r="B1147">
            <v>66.007000000000005</v>
          </cell>
          <cell r="C1147">
            <v>1.32</v>
          </cell>
          <cell r="D1147">
            <v>87.12924000000001</v>
          </cell>
        </row>
        <row r="1148">
          <cell r="A1148">
            <v>43492</v>
          </cell>
          <cell r="B1148">
            <v>65.745999999999995</v>
          </cell>
          <cell r="C1148">
            <v>1.321</v>
          </cell>
          <cell r="D1148">
            <v>86.850465999999997</v>
          </cell>
        </row>
        <row r="1149">
          <cell r="A1149">
            <v>43493</v>
          </cell>
          <cell r="B1149">
            <v>66.209999999999994</v>
          </cell>
          <cell r="C1149">
            <v>1.3160000000000001</v>
          </cell>
          <cell r="D1149">
            <v>87.132359999999991</v>
          </cell>
        </row>
        <row r="1150">
          <cell r="A1150">
            <v>43494</v>
          </cell>
          <cell r="B1150">
            <v>65.962999999999994</v>
          </cell>
          <cell r="C1150">
            <v>1.3080000000000001</v>
          </cell>
          <cell r="D1150">
            <v>86.279603999999992</v>
          </cell>
        </row>
        <row r="1151">
          <cell r="A1151">
            <v>43495</v>
          </cell>
          <cell r="B1151">
            <v>65.414000000000001</v>
          </cell>
          <cell r="C1151">
            <v>1.3120000000000001</v>
          </cell>
          <cell r="D1151">
            <v>85.82316800000001</v>
          </cell>
        </row>
        <row r="1152">
          <cell r="A1152">
            <v>43496</v>
          </cell>
          <cell r="B1152">
            <v>65.363</v>
          </cell>
          <cell r="C1152">
            <v>1.3109999999999999</v>
          </cell>
          <cell r="D1152">
            <v>85.690893000000003</v>
          </cell>
        </row>
        <row r="1153">
          <cell r="A1153">
            <v>43497</v>
          </cell>
          <cell r="B1153">
            <v>65.430000000000007</v>
          </cell>
          <cell r="C1153">
            <v>1.3089999999999999</v>
          </cell>
          <cell r="D1153">
            <v>85.647870000000012</v>
          </cell>
        </row>
        <row r="1154">
          <cell r="A1154">
            <v>43498</v>
          </cell>
          <cell r="B1154">
            <v>65.430000000000007</v>
          </cell>
          <cell r="C1154">
            <v>1.3089999999999999</v>
          </cell>
          <cell r="D1154">
            <v>85.647870000000012</v>
          </cell>
        </row>
        <row r="1155">
          <cell r="A1155">
            <v>43499</v>
          </cell>
          <cell r="B1155">
            <v>65.451999999999998</v>
          </cell>
          <cell r="C1155">
            <v>1.3080000000000001</v>
          </cell>
          <cell r="D1155">
            <v>85.611215999999999</v>
          </cell>
        </row>
        <row r="1156">
          <cell r="A1156">
            <v>43500</v>
          </cell>
          <cell r="B1156">
            <v>65.540999999999997</v>
          </cell>
          <cell r="C1156">
            <v>1.3029999999999999</v>
          </cell>
          <cell r="D1156">
            <v>85.399922999999987</v>
          </cell>
        </row>
        <row r="1157">
          <cell r="A1157">
            <v>43501</v>
          </cell>
          <cell r="B1157">
            <v>65.606999999999999</v>
          </cell>
          <cell r="C1157">
            <v>1.296</v>
          </cell>
          <cell r="D1157">
            <v>85.026672000000005</v>
          </cell>
        </row>
        <row r="1158">
          <cell r="A1158">
            <v>43502</v>
          </cell>
          <cell r="B1158">
            <v>65.778000000000006</v>
          </cell>
          <cell r="C1158">
            <v>1.2929999999999999</v>
          </cell>
          <cell r="D1158">
            <v>85.050954000000004</v>
          </cell>
        </row>
        <row r="1159">
          <cell r="A1159">
            <v>43503</v>
          </cell>
          <cell r="B1159">
            <v>65.894000000000005</v>
          </cell>
          <cell r="C1159">
            <v>1.2949999999999999</v>
          </cell>
          <cell r="D1159">
            <v>85.332729999999998</v>
          </cell>
        </row>
        <row r="1160">
          <cell r="A1160">
            <v>43504</v>
          </cell>
          <cell r="B1160">
            <v>65.423000000000002</v>
          </cell>
          <cell r="C1160">
            <v>1.294</v>
          </cell>
          <cell r="D1160">
            <v>84.657362000000006</v>
          </cell>
        </row>
        <row r="1161">
          <cell r="A1161">
            <v>43505</v>
          </cell>
          <cell r="B1161">
            <v>65.488</v>
          </cell>
          <cell r="C1161">
            <v>1.2949999999999999</v>
          </cell>
          <cell r="D1161">
            <v>84.806959999999989</v>
          </cell>
        </row>
        <row r="1162">
          <cell r="A1162">
            <v>43506</v>
          </cell>
          <cell r="B1162">
            <v>65.400000000000006</v>
          </cell>
          <cell r="C1162">
            <v>1.294</v>
          </cell>
          <cell r="D1162">
            <v>84.627600000000015</v>
          </cell>
        </row>
        <row r="1163">
          <cell r="A1163">
            <v>43507</v>
          </cell>
          <cell r="B1163">
            <v>65.77</v>
          </cell>
          <cell r="C1163">
            <v>1.286</v>
          </cell>
          <cell r="D1163">
            <v>84.580219999999997</v>
          </cell>
        </row>
        <row r="1164">
          <cell r="A1164">
            <v>43508</v>
          </cell>
          <cell r="B1164">
            <v>65.83</v>
          </cell>
          <cell r="C1164">
            <v>1.2889999999999999</v>
          </cell>
          <cell r="D1164">
            <v>84.854869999999991</v>
          </cell>
        </row>
        <row r="1165">
          <cell r="A1165">
            <v>43509</v>
          </cell>
          <cell r="B1165">
            <v>65.917500000000004</v>
          </cell>
          <cell r="C1165">
            <v>1.2849999999999999</v>
          </cell>
          <cell r="D1165">
            <v>84.703987499999997</v>
          </cell>
        </row>
        <row r="1166">
          <cell r="A1166">
            <v>43510</v>
          </cell>
          <cell r="B1166">
            <v>66.623000000000005</v>
          </cell>
          <cell r="C1166">
            <v>1.28</v>
          </cell>
          <cell r="D1166">
            <v>85.277440000000013</v>
          </cell>
        </row>
        <row r="1167">
          <cell r="A1167">
            <v>43511</v>
          </cell>
          <cell r="B1167">
            <v>66.251999999999995</v>
          </cell>
          <cell r="C1167">
            <v>1.29</v>
          </cell>
          <cell r="D1167">
            <v>85.46508</v>
          </cell>
        </row>
        <row r="1168">
          <cell r="A1168">
            <v>43512</v>
          </cell>
          <cell r="B1168">
            <v>66.251999999999995</v>
          </cell>
          <cell r="C1168">
            <v>1.29</v>
          </cell>
          <cell r="D1168">
            <v>85.46508</v>
          </cell>
        </row>
        <row r="1169">
          <cell r="A1169">
            <v>43513</v>
          </cell>
          <cell r="B1169">
            <v>66.204999999999998</v>
          </cell>
          <cell r="C1169">
            <v>1.29</v>
          </cell>
          <cell r="D1169">
            <v>85.404449999999997</v>
          </cell>
        </row>
        <row r="1170">
          <cell r="A1170">
            <v>43514</v>
          </cell>
          <cell r="B1170">
            <v>66.203000000000003</v>
          </cell>
          <cell r="C1170">
            <v>1.292</v>
          </cell>
          <cell r="D1170">
            <v>85.534276000000006</v>
          </cell>
        </row>
        <row r="1171">
          <cell r="A1171">
            <v>43515</v>
          </cell>
          <cell r="B1171">
            <v>65.766000000000005</v>
          </cell>
          <cell r="C1171">
            <v>1.306</v>
          </cell>
          <cell r="D1171">
            <v>85.89039600000001</v>
          </cell>
        </row>
        <row r="1172">
          <cell r="A1172">
            <v>43516</v>
          </cell>
          <cell r="B1172">
            <v>65.63</v>
          </cell>
          <cell r="C1172">
            <v>1.304</v>
          </cell>
          <cell r="D1172">
            <v>85.581519999999998</v>
          </cell>
        </row>
        <row r="1173">
          <cell r="A1173">
            <v>43517</v>
          </cell>
          <cell r="B1173">
            <v>65.650000000000006</v>
          </cell>
          <cell r="C1173">
            <v>1.304</v>
          </cell>
          <cell r="D1173">
            <v>85.607600000000005</v>
          </cell>
        </row>
        <row r="1174">
          <cell r="A1174">
            <v>43518</v>
          </cell>
          <cell r="B1174">
            <v>65.338999999999999</v>
          </cell>
          <cell r="C1174">
            <v>1.3049999999999999</v>
          </cell>
          <cell r="D1174">
            <v>85.267394999999993</v>
          </cell>
        </row>
        <row r="1175">
          <cell r="A1175">
            <v>43519</v>
          </cell>
          <cell r="B1175">
            <v>65.373999999999995</v>
          </cell>
          <cell r="C1175">
            <v>1.3049999999999999</v>
          </cell>
          <cell r="D1175">
            <v>85.313069999999996</v>
          </cell>
        </row>
        <row r="1176">
          <cell r="A1176">
            <v>43520</v>
          </cell>
          <cell r="B1176">
            <v>65.405000000000001</v>
          </cell>
          <cell r="C1176">
            <v>1.306</v>
          </cell>
          <cell r="D1176">
            <v>85.418930000000003</v>
          </cell>
        </row>
        <row r="1177">
          <cell r="A1177">
            <v>43521</v>
          </cell>
          <cell r="B1177">
            <v>65.567999999999998</v>
          </cell>
          <cell r="C1177">
            <v>1.3129999999999999</v>
          </cell>
          <cell r="D1177">
            <v>86.090783999999999</v>
          </cell>
        </row>
        <row r="1178">
          <cell r="A1178">
            <v>43522</v>
          </cell>
          <cell r="B1178">
            <v>65.647999999999996</v>
          </cell>
          <cell r="C1178">
            <v>1.3260000000000001</v>
          </cell>
          <cell r="D1178">
            <v>87.049248000000006</v>
          </cell>
        </row>
        <row r="1179">
          <cell r="A1179">
            <v>43523</v>
          </cell>
          <cell r="B1179">
            <v>65.612499999999997</v>
          </cell>
          <cell r="C1179">
            <v>1.3320000000000001</v>
          </cell>
          <cell r="D1179">
            <v>87.395849999999996</v>
          </cell>
        </row>
        <row r="1180">
          <cell r="A1180">
            <v>43524</v>
          </cell>
          <cell r="B1180">
            <v>65.825999999999993</v>
          </cell>
          <cell r="C1180">
            <v>1.3260000000000001</v>
          </cell>
          <cell r="D1180">
            <v>87.285275999999996</v>
          </cell>
        </row>
        <row r="1181">
          <cell r="A1181">
            <v>43525</v>
          </cell>
          <cell r="B1181">
            <v>65.893000000000001</v>
          </cell>
          <cell r="C1181">
            <v>1.321</v>
          </cell>
          <cell r="D1181">
            <v>87.044652999999997</v>
          </cell>
        </row>
        <row r="1182">
          <cell r="A1182">
            <v>43526</v>
          </cell>
          <cell r="B1182">
            <v>65.893000000000001</v>
          </cell>
          <cell r="C1182">
            <v>1.321</v>
          </cell>
          <cell r="D1182">
            <v>87.044652999999997</v>
          </cell>
          <cell r="F1182">
            <v>1.3259536513498449</v>
          </cell>
        </row>
        <row r="1183">
          <cell r="A1183">
            <v>43527</v>
          </cell>
          <cell r="B1183">
            <v>65.849000000000004</v>
          </cell>
          <cell r="C1183">
            <v>1.3240000000000001</v>
          </cell>
          <cell r="D1183">
            <v>87.184076000000005</v>
          </cell>
          <cell r="F1183">
            <v>1.3259536513498449</v>
          </cell>
        </row>
        <row r="1184">
          <cell r="A1184">
            <v>43528</v>
          </cell>
          <cell r="B1184">
            <v>65.698999999999998</v>
          </cell>
          <cell r="C1184">
            <v>1.3180000000000001</v>
          </cell>
          <cell r="D1184">
            <v>86.591282000000007</v>
          </cell>
        </row>
        <row r="1185">
          <cell r="A1185">
            <v>43529</v>
          </cell>
          <cell r="B1185">
            <v>65.823999999999998</v>
          </cell>
          <cell r="C1185">
            <v>1.3160000000000001</v>
          </cell>
          <cell r="D1185">
            <v>86.624384000000006</v>
          </cell>
        </row>
        <row r="1186">
          <cell r="A1186">
            <v>43530</v>
          </cell>
          <cell r="B1186">
            <v>65.959000000000003</v>
          </cell>
          <cell r="C1186">
            <v>1.3180000000000001</v>
          </cell>
          <cell r="D1186">
            <v>86.933962000000008</v>
          </cell>
        </row>
        <row r="1187">
          <cell r="A1187">
            <v>43531</v>
          </cell>
          <cell r="B1187">
            <v>66.289000000000001</v>
          </cell>
          <cell r="C1187">
            <v>1.3089999999999999</v>
          </cell>
          <cell r="D1187">
            <v>86.772300999999999</v>
          </cell>
        </row>
        <row r="1188">
          <cell r="A1188">
            <v>43532</v>
          </cell>
          <cell r="B1188">
            <v>66.344999999999999</v>
          </cell>
          <cell r="C1188">
            <v>1.302</v>
          </cell>
          <cell r="D1188">
            <v>86.381190000000004</v>
          </cell>
        </row>
        <row r="1189">
          <cell r="A1189">
            <v>43533</v>
          </cell>
          <cell r="B1189">
            <v>66.337999999999994</v>
          </cell>
          <cell r="C1189">
            <v>1.302</v>
          </cell>
          <cell r="D1189">
            <v>86.372075999999993</v>
          </cell>
        </row>
        <row r="1190">
          <cell r="A1190">
            <v>43534</v>
          </cell>
          <cell r="B1190">
            <v>66.385000000000005</v>
          </cell>
          <cell r="C1190">
            <v>1.2989999999999999</v>
          </cell>
          <cell r="D1190">
            <v>86.234115000000003</v>
          </cell>
        </row>
        <row r="1191">
          <cell r="A1191">
            <v>43535</v>
          </cell>
          <cell r="B1191">
            <v>65.866</v>
          </cell>
          <cell r="C1191">
            <v>1.325</v>
          </cell>
          <cell r="D1191">
            <v>87.272449999999992</v>
          </cell>
        </row>
        <row r="1192">
          <cell r="A1192">
            <v>43536</v>
          </cell>
          <cell r="B1192">
            <v>65.619</v>
          </cell>
          <cell r="C1192">
            <v>1.3080000000000001</v>
          </cell>
          <cell r="D1192">
            <v>85.82965200000001</v>
          </cell>
        </row>
        <row r="1193">
          <cell r="A1193">
            <v>43537</v>
          </cell>
          <cell r="B1193">
            <v>65.361999999999995</v>
          </cell>
          <cell r="C1193">
            <v>1.33</v>
          </cell>
          <cell r="D1193">
            <v>86.931460000000001</v>
          </cell>
        </row>
        <row r="1194">
          <cell r="A1194">
            <v>43538</v>
          </cell>
          <cell r="B1194">
            <v>65.477999999999994</v>
          </cell>
          <cell r="C1194">
            <v>1.3260000000000001</v>
          </cell>
          <cell r="D1194">
            <v>86.823827999999992</v>
          </cell>
        </row>
        <row r="1195">
          <cell r="A1195">
            <v>43539</v>
          </cell>
          <cell r="B1195">
            <v>64.814999999999998</v>
          </cell>
          <cell r="C1195">
            <v>1.329</v>
          </cell>
          <cell r="D1195">
            <v>86.139134999999996</v>
          </cell>
        </row>
        <row r="1196">
          <cell r="A1196">
            <v>43540</v>
          </cell>
          <cell r="B1196">
            <v>64.814999999999998</v>
          </cell>
          <cell r="C1196">
            <v>1.3320000000000001</v>
          </cell>
          <cell r="D1196">
            <v>86.333579999999998</v>
          </cell>
        </row>
        <row r="1197">
          <cell r="A1197">
            <v>43541</v>
          </cell>
          <cell r="B1197">
            <v>64.825999999999993</v>
          </cell>
          <cell r="C1197">
            <v>1.33</v>
          </cell>
          <cell r="D1197">
            <v>86.218580000000003</v>
          </cell>
        </row>
        <row r="1198">
          <cell r="A1198">
            <v>43542</v>
          </cell>
          <cell r="B1198">
            <v>64.366</v>
          </cell>
          <cell r="C1198">
            <v>1.325</v>
          </cell>
          <cell r="D1198">
            <v>85.284949999999995</v>
          </cell>
        </row>
        <row r="1199">
          <cell r="A1199">
            <v>43543</v>
          </cell>
          <cell r="B1199">
            <v>64.364999999999995</v>
          </cell>
          <cell r="C1199">
            <v>1.327</v>
          </cell>
          <cell r="D1199">
            <v>85.412354999999991</v>
          </cell>
        </row>
        <row r="1200">
          <cell r="A1200">
            <v>43544</v>
          </cell>
          <cell r="B1200">
            <v>63.835999999999999</v>
          </cell>
          <cell r="C1200">
            <v>1.321</v>
          </cell>
          <cell r="D1200">
            <v>84.327355999999995</v>
          </cell>
        </row>
        <row r="1201">
          <cell r="A1201">
            <v>43545</v>
          </cell>
          <cell r="B1201">
            <v>63.829000000000001</v>
          </cell>
          <cell r="C1201">
            <v>1.3129999999999999</v>
          </cell>
          <cell r="D1201">
            <v>83.807476999999992</v>
          </cell>
        </row>
        <row r="1202">
          <cell r="A1202">
            <v>43546</v>
          </cell>
          <cell r="B1202">
            <v>64.599999999999994</v>
          </cell>
          <cell r="C1202">
            <v>1.321</v>
          </cell>
          <cell r="D1202">
            <v>85.33659999999999</v>
          </cell>
        </row>
        <row r="1203">
          <cell r="A1203">
            <v>43547</v>
          </cell>
          <cell r="B1203">
            <v>64.599999999999994</v>
          </cell>
          <cell r="C1203">
            <v>1.3220000000000001</v>
          </cell>
          <cell r="D1203">
            <v>85.401200000000003</v>
          </cell>
        </row>
        <row r="1204">
          <cell r="A1204">
            <v>43548</v>
          </cell>
          <cell r="B1204">
            <v>64.536000000000001</v>
          </cell>
          <cell r="C1204">
            <v>1.321</v>
          </cell>
          <cell r="D1204">
            <v>85.252055999999996</v>
          </cell>
        </row>
        <row r="1205">
          <cell r="A1205">
            <v>43549</v>
          </cell>
          <cell r="B1205">
            <v>64.010999999999996</v>
          </cell>
          <cell r="C1205">
            <v>1.32</v>
          </cell>
          <cell r="D1205">
            <v>84.494519999999994</v>
          </cell>
        </row>
        <row r="1206">
          <cell r="A1206">
            <v>43550</v>
          </cell>
          <cell r="B1206">
            <v>64.347999999999999</v>
          </cell>
          <cell r="C1206">
            <v>1.321</v>
          </cell>
          <cell r="D1206">
            <v>85.003707999999989</v>
          </cell>
        </row>
        <row r="1207">
          <cell r="A1207">
            <v>43551</v>
          </cell>
          <cell r="B1207">
            <v>64.850999999999999</v>
          </cell>
          <cell r="C1207">
            <v>1.3149999999999999</v>
          </cell>
          <cell r="D1207">
            <v>85.279064999999989</v>
          </cell>
        </row>
        <row r="1208">
          <cell r="A1208">
            <v>43552</v>
          </cell>
          <cell r="B1208">
            <v>64.944000000000003</v>
          </cell>
          <cell r="C1208">
            <v>1.3049999999999999</v>
          </cell>
          <cell r="D1208">
            <v>84.751919999999998</v>
          </cell>
        </row>
        <row r="1209">
          <cell r="A1209">
            <v>43553</v>
          </cell>
          <cell r="B1209">
            <v>65.578999999999994</v>
          </cell>
          <cell r="C1209">
            <v>1.304</v>
          </cell>
          <cell r="D1209">
            <v>85.515015999999989</v>
          </cell>
        </row>
        <row r="1210">
          <cell r="A1210">
            <v>43554</v>
          </cell>
          <cell r="B1210">
            <v>65.578999999999994</v>
          </cell>
          <cell r="C1210">
            <v>1.304</v>
          </cell>
          <cell r="D1210">
            <v>85.515015999999989</v>
          </cell>
        </row>
        <row r="1211">
          <cell r="A1211">
            <v>43555</v>
          </cell>
          <cell r="B1211">
            <v>65.637</v>
          </cell>
          <cell r="C1211">
            <v>1.302</v>
          </cell>
          <cell r="D1211">
            <v>85.459373999999997</v>
          </cell>
          <cell r="F1211">
            <v>1.296</v>
          </cell>
        </row>
        <row r="1212">
          <cell r="A1212">
            <v>43556</v>
          </cell>
          <cell r="B1212">
            <v>65.233000000000004</v>
          </cell>
          <cell r="C1212">
            <v>1.3069999999999999</v>
          </cell>
          <cell r="D1212">
            <v>85.259530999999996</v>
          </cell>
        </row>
        <row r="1213">
          <cell r="A1213">
            <v>43557</v>
          </cell>
          <cell r="B1213">
            <v>65.352000000000004</v>
          </cell>
          <cell r="C1213">
            <v>1.3129999999999999</v>
          </cell>
          <cell r="D1213">
            <v>85.807175999999998</v>
          </cell>
        </row>
        <row r="1214">
          <cell r="A1214">
            <v>43558</v>
          </cell>
          <cell r="B1214">
            <v>65.218000000000004</v>
          </cell>
          <cell r="C1214">
            <v>1.3180000000000001</v>
          </cell>
          <cell r="D1214">
            <v>85.957324000000014</v>
          </cell>
        </row>
        <row r="1215">
          <cell r="A1215">
            <v>43559</v>
          </cell>
          <cell r="B1215">
            <v>65.427999999999997</v>
          </cell>
          <cell r="C1215">
            <v>1.3080000000000001</v>
          </cell>
          <cell r="D1215">
            <v>85.579824000000002</v>
          </cell>
        </row>
        <row r="1216">
          <cell r="A1216">
            <v>43560</v>
          </cell>
          <cell r="B1216">
            <v>65.34</v>
          </cell>
          <cell r="C1216">
            <v>1.304</v>
          </cell>
          <cell r="D1216">
            <v>85.203360000000004</v>
          </cell>
        </row>
        <row r="1217">
          <cell r="A1217">
            <v>43561</v>
          </cell>
          <cell r="B1217">
            <v>65.230999999999995</v>
          </cell>
          <cell r="C1217">
            <v>1.304</v>
          </cell>
          <cell r="D1217">
            <v>85.061223999999996</v>
          </cell>
        </row>
        <row r="1218">
          <cell r="A1218">
            <v>43562</v>
          </cell>
          <cell r="B1218">
            <v>65.397999999999996</v>
          </cell>
          <cell r="C1218">
            <v>1.304</v>
          </cell>
          <cell r="D1218">
            <v>85.278992000000002</v>
          </cell>
        </row>
        <row r="1219">
          <cell r="A1219">
            <v>43563</v>
          </cell>
          <cell r="B1219">
            <v>64.909000000000006</v>
          </cell>
          <cell r="C1219">
            <v>1.306</v>
          </cell>
          <cell r="D1219">
            <v>84.77115400000001</v>
          </cell>
        </row>
        <row r="1220">
          <cell r="A1220">
            <v>43564</v>
          </cell>
          <cell r="B1220">
            <v>64.897999999999996</v>
          </cell>
          <cell r="C1220">
            <v>1.306</v>
          </cell>
          <cell r="D1220">
            <v>84.756788</v>
          </cell>
        </row>
        <row r="1221">
          <cell r="A1221">
            <v>43565</v>
          </cell>
          <cell r="B1221">
            <v>64.292500000000004</v>
          </cell>
          <cell r="C1221">
            <v>1.31</v>
          </cell>
          <cell r="D1221">
            <v>84.223175000000012</v>
          </cell>
        </row>
        <row r="1222">
          <cell r="A1222">
            <v>43566</v>
          </cell>
          <cell r="B1222">
            <v>64.603999999999999</v>
          </cell>
          <cell r="C1222">
            <v>1.306</v>
          </cell>
          <cell r="D1222">
            <v>84.372824000000008</v>
          </cell>
        </row>
        <row r="1223">
          <cell r="A1223">
            <v>43567</v>
          </cell>
          <cell r="B1223">
            <v>64.319999999999993</v>
          </cell>
          <cell r="C1223">
            <v>1.3080000000000001</v>
          </cell>
          <cell r="D1223">
            <v>84.130559999999988</v>
          </cell>
        </row>
        <row r="1224">
          <cell r="A1224">
            <v>43568</v>
          </cell>
          <cell r="B1224">
            <v>64.319999999999993</v>
          </cell>
          <cell r="C1224">
            <v>1.3080000000000001</v>
          </cell>
          <cell r="D1224">
            <v>84.130559999999988</v>
          </cell>
        </row>
        <row r="1225">
          <cell r="A1225">
            <v>43569</v>
          </cell>
          <cell r="B1225">
            <v>64.382999999999996</v>
          </cell>
          <cell r="C1225">
            <v>1.3080000000000001</v>
          </cell>
          <cell r="D1225">
            <v>84.212963999999999</v>
          </cell>
        </row>
        <row r="1226">
          <cell r="A1226">
            <v>43570</v>
          </cell>
          <cell r="B1226">
            <v>64.343999999999994</v>
          </cell>
          <cell r="C1226">
            <v>1.31</v>
          </cell>
          <cell r="D1226">
            <v>84.290639999999996</v>
          </cell>
        </row>
        <row r="1227">
          <cell r="A1227">
            <v>43571</v>
          </cell>
          <cell r="B1227">
            <v>64.052000000000007</v>
          </cell>
          <cell r="C1227">
            <v>1.304</v>
          </cell>
          <cell r="D1227">
            <v>83.523808000000017</v>
          </cell>
        </row>
        <row r="1228">
          <cell r="A1228">
            <v>43572</v>
          </cell>
          <cell r="B1228">
            <v>63.889000000000003</v>
          </cell>
          <cell r="C1228">
            <v>1.304</v>
          </cell>
          <cell r="D1228">
            <v>83.311256</v>
          </cell>
        </row>
        <row r="1229">
          <cell r="A1229">
            <v>43573</v>
          </cell>
          <cell r="B1229">
            <v>63.932000000000002</v>
          </cell>
          <cell r="C1229">
            <v>1.2989999999999999</v>
          </cell>
          <cell r="D1229">
            <v>83.047668000000002</v>
          </cell>
        </row>
        <row r="1230">
          <cell r="A1230">
            <v>43574</v>
          </cell>
          <cell r="B1230">
            <v>64.012</v>
          </cell>
          <cell r="C1230">
            <v>1.3</v>
          </cell>
          <cell r="D1230">
            <v>83.215600000000009</v>
          </cell>
        </row>
        <row r="1231">
          <cell r="A1231">
            <v>43575</v>
          </cell>
          <cell r="B1231">
            <v>64.012</v>
          </cell>
          <cell r="C1231">
            <v>1.3</v>
          </cell>
          <cell r="D1231">
            <v>83.215600000000009</v>
          </cell>
        </row>
        <row r="1232">
          <cell r="A1232">
            <v>43576</v>
          </cell>
          <cell r="B1232">
            <v>64.022999999999996</v>
          </cell>
          <cell r="C1232">
            <v>1.2989999999999999</v>
          </cell>
          <cell r="D1232">
            <v>83.165876999999995</v>
          </cell>
        </row>
        <row r="1233">
          <cell r="A1233">
            <v>43577</v>
          </cell>
          <cell r="B1233">
            <v>63.82</v>
          </cell>
          <cell r="C1233">
            <v>1.298</v>
          </cell>
          <cell r="D1233">
            <v>82.838360000000009</v>
          </cell>
        </row>
        <row r="1234">
          <cell r="A1234">
            <v>43578</v>
          </cell>
          <cell r="B1234">
            <v>63.704999999999998</v>
          </cell>
          <cell r="C1234">
            <v>1.294</v>
          </cell>
          <cell r="D1234">
            <v>82.434269999999998</v>
          </cell>
        </row>
        <row r="1235">
          <cell r="A1235">
            <v>43579</v>
          </cell>
          <cell r="B1235">
            <v>64.421999999999997</v>
          </cell>
          <cell r="C1235">
            <v>1.29</v>
          </cell>
          <cell r="D1235">
            <v>83.104379999999992</v>
          </cell>
        </row>
        <row r="1236">
          <cell r="A1236">
            <v>43580</v>
          </cell>
          <cell r="B1236">
            <v>64.644000000000005</v>
          </cell>
          <cell r="C1236">
            <v>1.29</v>
          </cell>
          <cell r="D1236">
            <v>83.390760000000014</v>
          </cell>
        </row>
        <row r="1237">
          <cell r="A1237">
            <v>43581</v>
          </cell>
          <cell r="B1237">
            <v>64.8</v>
          </cell>
          <cell r="C1237">
            <v>1.292</v>
          </cell>
          <cell r="D1237">
            <v>83.721599999999995</v>
          </cell>
        </row>
        <row r="1238">
          <cell r="A1238">
            <v>43582</v>
          </cell>
          <cell r="B1238">
            <v>64.8</v>
          </cell>
          <cell r="C1238">
            <v>1.292</v>
          </cell>
          <cell r="D1238">
            <v>83.721599999999995</v>
          </cell>
        </row>
        <row r="1239">
          <cell r="A1239">
            <v>43583</v>
          </cell>
          <cell r="B1239">
            <v>64.667000000000002</v>
          </cell>
          <cell r="C1239">
            <v>1.292</v>
          </cell>
          <cell r="D1239">
            <v>83.54976400000001</v>
          </cell>
        </row>
        <row r="1240">
          <cell r="A1240">
            <v>43584</v>
          </cell>
          <cell r="B1240">
            <v>64.466999999999999</v>
          </cell>
          <cell r="C1240">
            <v>1.2929999999999999</v>
          </cell>
          <cell r="D1240">
            <v>83.355830999999995</v>
          </cell>
        </row>
        <row r="1241">
          <cell r="A1241">
            <v>43585</v>
          </cell>
          <cell r="B1241">
            <v>64.591999999999999</v>
          </cell>
          <cell r="C1241">
            <v>1.304</v>
          </cell>
          <cell r="D1241">
            <v>84.227968000000004</v>
          </cell>
        </row>
        <row r="1242">
          <cell r="A1242">
            <v>43586</v>
          </cell>
          <cell r="B1242">
            <v>64.759</v>
          </cell>
          <cell r="C1242">
            <v>1.3049999999999999</v>
          </cell>
          <cell r="D1242">
            <v>84.510494999999992</v>
          </cell>
        </row>
        <row r="1243">
          <cell r="A1243">
            <v>43587</v>
          </cell>
          <cell r="B1243">
            <v>65.400999999999996</v>
          </cell>
          <cell r="C1243">
            <v>1.3029999999999999</v>
          </cell>
          <cell r="D1243">
            <v>85.217502999999994</v>
          </cell>
        </row>
        <row r="1244">
          <cell r="A1244">
            <v>43588</v>
          </cell>
          <cell r="B1244">
            <v>65.097999999999999</v>
          </cell>
          <cell r="C1244">
            <v>1.3169999999999999</v>
          </cell>
          <cell r="D1244">
            <v>85.734065999999999</v>
          </cell>
        </row>
        <row r="1245">
          <cell r="A1245">
            <v>43589</v>
          </cell>
          <cell r="B1245">
            <v>65.097999999999999</v>
          </cell>
          <cell r="C1245">
            <v>1.3169999999999999</v>
          </cell>
          <cell r="D1245">
            <v>85.734065999999999</v>
          </cell>
        </row>
        <row r="1246">
          <cell r="A1246">
            <v>43590</v>
          </cell>
          <cell r="B1246">
            <v>65.361999999999995</v>
          </cell>
          <cell r="C1246">
            <v>1.3149999999999999</v>
          </cell>
          <cell r="D1246">
            <v>85.951029999999989</v>
          </cell>
        </row>
        <row r="1247">
          <cell r="A1247">
            <v>43591</v>
          </cell>
          <cell r="B1247">
            <v>65.313999999999993</v>
          </cell>
          <cell r="C1247">
            <v>1.31</v>
          </cell>
          <cell r="D1247">
            <v>85.561340000000001</v>
          </cell>
        </row>
        <row r="1248">
          <cell r="A1248">
            <v>43592</v>
          </cell>
          <cell r="B1248">
            <v>65.402000000000001</v>
          </cell>
          <cell r="C1248">
            <v>1.3069999999999999</v>
          </cell>
          <cell r="D1248">
            <v>85.480413999999996</v>
          </cell>
        </row>
        <row r="1249">
          <cell r="A1249">
            <v>43593</v>
          </cell>
          <cell r="B1249">
            <v>65.06</v>
          </cell>
          <cell r="C1249">
            <v>1.3009999999999999</v>
          </cell>
          <cell r="D1249">
            <v>84.643060000000006</v>
          </cell>
          <cell r="F1249">
            <v>1.3391817798397301</v>
          </cell>
        </row>
        <row r="1250">
          <cell r="A1250">
            <v>43594</v>
          </cell>
          <cell r="B1250">
            <v>65.236999999999995</v>
          </cell>
          <cell r="C1250">
            <v>1.3009999999999999</v>
          </cell>
          <cell r="D1250">
            <v>84.873336999999992</v>
          </cell>
        </row>
        <row r="1251">
          <cell r="A1251">
            <v>43595</v>
          </cell>
          <cell r="B1251">
            <v>65.117999999999995</v>
          </cell>
          <cell r="C1251">
            <v>1.3</v>
          </cell>
          <cell r="D1251">
            <v>84.653399999999991</v>
          </cell>
        </row>
        <row r="1252">
          <cell r="A1252">
            <v>43596</v>
          </cell>
          <cell r="B1252">
            <v>65.117999999999995</v>
          </cell>
          <cell r="C1252">
            <v>1.3</v>
          </cell>
          <cell r="D1252">
            <v>84.653399999999991</v>
          </cell>
        </row>
        <row r="1253">
          <cell r="A1253">
            <v>43597</v>
          </cell>
          <cell r="B1253">
            <v>65.179000000000002</v>
          </cell>
          <cell r="C1253">
            <v>1.3009999999999999</v>
          </cell>
          <cell r="D1253">
            <v>84.797878999999995</v>
          </cell>
        </row>
        <row r="1254">
          <cell r="A1254">
            <v>43598</v>
          </cell>
          <cell r="B1254">
            <v>65.323999999999998</v>
          </cell>
          <cell r="C1254">
            <v>1.296</v>
          </cell>
          <cell r="D1254">
            <v>84.659903999999997</v>
          </cell>
        </row>
        <row r="1255">
          <cell r="A1255">
            <v>43599</v>
          </cell>
          <cell r="B1255">
            <v>64.894000000000005</v>
          </cell>
          <cell r="C1255">
            <v>1.2909999999999999</v>
          </cell>
          <cell r="D1255">
            <v>83.778154000000001</v>
          </cell>
        </row>
        <row r="1256">
          <cell r="A1256">
            <v>43600</v>
          </cell>
          <cell r="B1256">
            <v>64.679000000000002</v>
          </cell>
          <cell r="C1256">
            <v>1.2849999999999999</v>
          </cell>
          <cell r="D1256">
            <v>83.112515000000002</v>
          </cell>
        </row>
        <row r="1257">
          <cell r="A1257">
            <v>43601</v>
          </cell>
          <cell r="B1257">
            <v>64.662000000000006</v>
          </cell>
          <cell r="C1257">
            <v>1.28</v>
          </cell>
          <cell r="D1257">
            <v>82.767360000000011</v>
          </cell>
        </row>
        <row r="1258">
          <cell r="A1258">
            <v>43602</v>
          </cell>
          <cell r="B1258">
            <v>64.754999999999995</v>
          </cell>
          <cell r="C1258">
            <v>1.272</v>
          </cell>
          <cell r="D1258">
            <v>82.368359999999996</v>
          </cell>
        </row>
        <row r="1259">
          <cell r="A1259">
            <v>43603</v>
          </cell>
          <cell r="B1259">
            <v>64.754999999999995</v>
          </cell>
          <cell r="C1259">
            <v>1.272</v>
          </cell>
          <cell r="D1259">
            <v>82.368359999999996</v>
          </cell>
        </row>
        <row r="1260">
          <cell r="A1260">
            <v>43604</v>
          </cell>
          <cell r="B1260">
            <v>64.718999999999994</v>
          </cell>
          <cell r="C1260">
            <v>1.2729999999999999</v>
          </cell>
          <cell r="D1260">
            <v>82.387286999999986</v>
          </cell>
        </row>
        <row r="1261">
          <cell r="A1261">
            <v>43605</v>
          </cell>
          <cell r="B1261">
            <v>64.495999999999995</v>
          </cell>
          <cell r="C1261">
            <v>1.2729999999999999</v>
          </cell>
          <cell r="D1261">
            <v>82.103407999999988</v>
          </cell>
        </row>
        <row r="1262">
          <cell r="A1262">
            <v>43606</v>
          </cell>
          <cell r="B1262">
            <v>64.355999999999995</v>
          </cell>
          <cell r="C1262">
            <v>1.2709999999999999</v>
          </cell>
          <cell r="D1262">
            <v>81.796475999999984</v>
          </cell>
        </row>
        <row r="1263">
          <cell r="A1263">
            <v>43607</v>
          </cell>
          <cell r="B1263">
            <v>64.381</v>
          </cell>
          <cell r="C1263">
            <v>1.266</v>
          </cell>
          <cell r="D1263">
            <v>81.506346000000008</v>
          </cell>
        </row>
        <row r="1264">
          <cell r="A1264">
            <v>43608</v>
          </cell>
          <cell r="B1264">
            <v>64.861999999999995</v>
          </cell>
          <cell r="C1264">
            <v>1.266</v>
          </cell>
          <cell r="D1264">
            <v>82.115291999999997</v>
          </cell>
        </row>
        <row r="1265">
          <cell r="A1265">
            <v>43609</v>
          </cell>
          <cell r="B1265">
            <v>64.45</v>
          </cell>
          <cell r="C1265">
            <v>1.2709999999999999</v>
          </cell>
          <cell r="D1265">
            <v>81.915949999999995</v>
          </cell>
        </row>
        <row r="1266">
          <cell r="A1266">
            <v>43610</v>
          </cell>
          <cell r="B1266">
            <v>64.45</v>
          </cell>
          <cell r="C1266">
            <v>1.2709999999999999</v>
          </cell>
          <cell r="D1266">
            <v>81.915949999999995</v>
          </cell>
        </row>
        <row r="1267">
          <cell r="A1267">
            <v>43611</v>
          </cell>
          <cell r="B1267">
            <v>64.471000000000004</v>
          </cell>
          <cell r="C1267">
            <v>1.2729999999999999</v>
          </cell>
          <cell r="D1267">
            <v>82.071583000000004</v>
          </cell>
        </row>
        <row r="1268">
          <cell r="A1268">
            <v>43612</v>
          </cell>
          <cell r="B1268">
            <v>64.376000000000005</v>
          </cell>
          <cell r="C1268">
            <v>1.268</v>
          </cell>
          <cell r="D1268">
            <v>81.628768000000008</v>
          </cell>
        </row>
        <row r="1269">
          <cell r="A1269">
            <v>43613</v>
          </cell>
          <cell r="B1269">
            <v>64.668999999999997</v>
          </cell>
          <cell r="C1269">
            <v>1.266</v>
          </cell>
          <cell r="D1269">
            <v>81.870953999999998</v>
          </cell>
        </row>
        <row r="1270">
          <cell r="A1270">
            <v>43614</v>
          </cell>
          <cell r="B1270">
            <v>64.956000000000003</v>
          </cell>
          <cell r="C1270">
            <v>1.2629999999999999</v>
          </cell>
          <cell r="D1270">
            <v>82.039428000000001</v>
          </cell>
        </row>
        <row r="1271">
          <cell r="A1271">
            <v>43615</v>
          </cell>
          <cell r="B1271">
            <v>65.248999999999995</v>
          </cell>
          <cell r="C1271">
            <v>1.2609999999999999</v>
          </cell>
          <cell r="D1271">
            <v>82.278988999999982</v>
          </cell>
        </row>
        <row r="1272">
          <cell r="A1272">
            <v>43616</v>
          </cell>
          <cell r="B1272">
            <v>65.475999999999999</v>
          </cell>
          <cell r="C1272">
            <v>1.264</v>
          </cell>
          <cell r="D1272">
            <v>82.761663999999996</v>
          </cell>
          <cell r="F1272">
            <v>1.291290889919865</v>
          </cell>
        </row>
        <row r="1273">
          <cell r="A1273">
            <v>43617</v>
          </cell>
          <cell r="B1273">
            <v>65.475999999999999</v>
          </cell>
          <cell r="C1273">
            <v>1.264</v>
          </cell>
          <cell r="D1273">
            <v>82.761663999999996</v>
          </cell>
        </row>
        <row r="1274">
          <cell r="A1274">
            <v>43618</v>
          </cell>
          <cell r="B1274">
            <v>65.59</v>
          </cell>
          <cell r="C1274">
            <v>1.264</v>
          </cell>
          <cell r="D1274">
            <v>82.905760000000001</v>
          </cell>
        </row>
        <row r="1275">
          <cell r="A1275">
            <v>43619</v>
          </cell>
          <cell r="B1275">
            <v>65.337999999999994</v>
          </cell>
          <cell r="C1275">
            <v>1.266</v>
          </cell>
          <cell r="D1275">
            <v>82.717907999999994</v>
          </cell>
        </row>
        <row r="1276">
          <cell r="A1276">
            <v>43620</v>
          </cell>
          <cell r="B1276">
            <v>65.162999999999997</v>
          </cell>
          <cell r="C1276">
            <v>1.27</v>
          </cell>
          <cell r="D1276">
            <v>82.757009999999994</v>
          </cell>
        </row>
        <row r="1277">
          <cell r="A1277">
            <v>43621</v>
          </cell>
          <cell r="B1277">
            <v>65.313999999999993</v>
          </cell>
          <cell r="C1277">
            <v>1.2689999999999999</v>
          </cell>
          <cell r="D1277">
            <v>82.883465999999984</v>
          </cell>
        </row>
        <row r="1278">
          <cell r="A1278">
            <v>43622</v>
          </cell>
          <cell r="B1278">
            <v>65.067999999999998</v>
          </cell>
          <cell r="C1278">
            <v>1.27</v>
          </cell>
          <cell r="D1278">
            <v>82.636359999999996</v>
          </cell>
        </row>
        <row r="1279">
          <cell r="A1279">
            <v>43623</v>
          </cell>
          <cell r="B1279">
            <v>64.786000000000001</v>
          </cell>
          <cell r="C1279">
            <v>1.274</v>
          </cell>
          <cell r="D1279">
            <v>82.537363999999997</v>
          </cell>
        </row>
        <row r="1280">
          <cell r="A1280">
            <v>43624</v>
          </cell>
          <cell r="B1280">
            <v>64.786000000000001</v>
          </cell>
          <cell r="C1280">
            <v>1.274</v>
          </cell>
          <cell r="D1280">
            <v>82.537363999999997</v>
          </cell>
        </row>
        <row r="1281">
          <cell r="A1281">
            <v>43625</v>
          </cell>
          <cell r="B1281">
            <v>64.864999999999995</v>
          </cell>
          <cell r="C1281">
            <v>1.272</v>
          </cell>
          <cell r="D1281">
            <v>82.508279999999999</v>
          </cell>
        </row>
        <row r="1282">
          <cell r="A1282">
            <v>43626</v>
          </cell>
          <cell r="B1282">
            <v>64.736000000000004</v>
          </cell>
          <cell r="C1282">
            <v>1.2689999999999999</v>
          </cell>
          <cell r="D1282">
            <v>82.149984000000003</v>
          </cell>
        </row>
        <row r="1283">
          <cell r="A1283">
            <v>43627</v>
          </cell>
          <cell r="B1283">
            <v>64.584999999999994</v>
          </cell>
          <cell r="C1283">
            <v>1.272</v>
          </cell>
          <cell r="D1283">
            <v>82.152119999999996</v>
          </cell>
        </row>
        <row r="1284">
          <cell r="A1284">
            <v>43628</v>
          </cell>
          <cell r="B1284">
            <v>64.811000000000007</v>
          </cell>
          <cell r="C1284">
            <v>1.2689999999999999</v>
          </cell>
          <cell r="D1284">
            <v>82.245159000000001</v>
          </cell>
        </row>
        <row r="1285">
          <cell r="A1285">
            <v>43629</v>
          </cell>
          <cell r="B1285">
            <v>64.552999999999997</v>
          </cell>
          <cell r="C1285">
            <v>1.268</v>
          </cell>
          <cell r="D1285">
            <v>81.853203999999991</v>
          </cell>
        </row>
        <row r="1286">
          <cell r="A1286">
            <v>43630</v>
          </cell>
          <cell r="B1286">
            <v>64.382999999999996</v>
          </cell>
          <cell r="C1286">
            <v>1.2589999999999999</v>
          </cell>
          <cell r="D1286">
            <v>81.058196999999993</v>
          </cell>
        </row>
        <row r="1287">
          <cell r="A1287">
            <v>43631</v>
          </cell>
          <cell r="B1287">
            <v>64.382999999999996</v>
          </cell>
          <cell r="C1287">
            <v>1.2589999999999999</v>
          </cell>
          <cell r="D1287">
            <v>81.058196999999993</v>
          </cell>
        </row>
        <row r="1288">
          <cell r="A1288">
            <v>43632</v>
          </cell>
          <cell r="B1288">
            <v>64.363</v>
          </cell>
          <cell r="C1288">
            <v>1.2589999999999999</v>
          </cell>
          <cell r="D1288">
            <v>81.033016999999987</v>
          </cell>
        </row>
        <row r="1289">
          <cell r="A1289">
            <v>43633</v>
          </cell>
          <cell r="B1289">
            <v>64.334000000000003</v>
          </cell>
          <cell r="C1289">
            <v>1.254</v>
          </cell>
          <cell r="D1289">
            <v>80.674835999999999</v>
          </cell>
        </row>
        <row r="1290">
          <cell r="A1290">
            <v>43634</v>
          </cell>
          <cell r="B1290">
            <v>63.993000000000002</v>
          </cell>
          <cell r="C1290">
            <v>1.2569999999999999</v>
          </cell>
          <cell r="D1290">
            <v>80.439200999999997</v>
          </cell>
        </row>
        <row r="1291">
          <cell r="A1291">
            <v>43635</v>
          </cell>
          <cell r="B1291">
            <v>63.767000000000003</v>
          </cell>
          <cell r="C1291">
            <v>1.2649999999999999</v>
          </cell>
          <cell r="D1291">
            <v>80.665255000000002</v>
          </cell>
        </row>
        <row r="1292">
          <cell r="A1292">
            <v>43636</v>
          </cell>
          <cell r="B1292">
            <v>62.901000000000003</v>
          </cell>
          <cell r="C1292">
            <v>1.2709999999999999</v>
          </cell>
          <cell r="D1292">
            <v>79.947170999999997</v>
          </cell>
        </row>
        <row r="1293">
          <cell r="A1293">
            <v>43637</v>
          </cell>
          <cell r="B1293">
            <v>63.387696127110232</v>
          </cell>
          <cell r="C1293">
            <v>1.274</v>
          </cell>
          <cell r="D1293">
            <v>80.755924865938439</v>
          </cell>
        </row>
        <row r="1294">
          <cell r="A1294">
            <v>43638</v>
          </cell>
          <cell r="B1294">
            <v>63.03</v>
          </cell>
          <cell r="C1294">
            <v>1.274</v>
          </cell>
          <cell r="D1294">
            <v>80.300219999999996</v>
          </cell>
        </row>
        <row r="1295">
          <cell r="A1295">
            <v>43639</v>
          </cell>
          <cell r="B1295">
            <v>63.091999999999999</v>
          </cell>
          <cell r="C1295">
            <v>1.2749999999999999</v>
          </cell>
          <cell r="D1295">
            <v>80.442299999999989</v>
          </cell>
        </row>
        <row r="1296">
          <cell r="A1296">
            <v>43640</v>
          </cell>
          <cell r="B1296">
            <v>62.564999999999998</v>
          </cell>
          <cell r="C1296">
            <v>1.274</v>
          </cell>
          <cell r="D1296">
            <v>79.707809999999995</v>
          </cell>
        </row>
        <row r="1297">
          <cell r="A1297">
            <v>43641</v>
          </cell>
          <cell r="B1297">
            <v>62.835000000000001</v>
          </cell>
          <cell r="C1297">
            <v>1.2689999999999999</v>
          </cell>
          <cell r="D1297">
            <v>79.737614999999991</v>
          </cell>
        </row>
        <row r="1298">
          <cell r="A1298">
            <v>43642</v>
          </cell>
          <cell r="B1298">
            <v>63.040999999999997</v>
          </cell>
          <cell r="C1298">
            <v>1.2689999999999999</v>
          </cell>
          <cell r="D1298">
            <v>79.999028999999993</v>
          </cell>
        </row>
        <row r="1299">
          <cell r="A1299">
            <v>43643</v>
          </cell>
          <cell r="B1299">
            <v>63.091999999999999</v>
          </cell>
          <cell r="C1299">
            <v>1.2669999999999999</v>
          </cell>
          <cell r="D1299">
            <v>79.937563999999995</v>
          </cell>
        </row>
        <row r="1300">
          <cell r="A1300">
            <v>43644</v>
          </cell>
          <cell r="B1300">
            <v>63.274999999999999</v>
          </cell>
          <cell r="C1300">
            <v>1.27</v>
          </cell>
          <cell r="D1300">
            <v>80.359250000000003</v>
          </cell>
        </row>
        <row r="1301">
          <cell r="A1301">
            <v>43645</v>
          </cell>
          <cell r="B1301">
            <v>63.274999999999999</v>
          </cell>
          <cell r="C1301">
            <v>1.27</v>
          </cell>
          <cell r="D1301">
            <v>80.359250000000003</v>
          </cell>
        </row>
        <row r="1302">
          <cell r="A1302">
            <v>43646</v>
          </cell>
          <cell r="B1302">
            <v>62.994999999999997</v>
          </cell>
          <cell r="C1302">
            <v>1.2689999999999999</v>
          </cell>
          <cell r="D1302">
            <v>79.940654999999992</v>
          </cell>
          <cell r="F1302">
            <v>1.2434000000000001</v>
          </cell>
        </row>
        <row r="1303">
          <cell r="A1303">
            <v>43647</v>
          </cell>
          <cell r="B1303">
            <v>62.942</v>
          </cell>
          <cell r="C1303">
            <v>1.264</v>
          </cell>
          <cell r="D1303">
            <v>79.558688000000004</v>
          </cell>
        </row>
        <row r="1304">
          <cell r="A1304">
            <v>43648</v>
          </cell>
          <cell r="B1304">
            <v>63.305999999999997</v>
          </cell>
          <cell r="C1304">
            <v>1.26</v>
          </cell>
          <cell r="D1304">
            <v>79.765559999999994</v>
          </cell>
        </row>
        <row r="1305">
          <cell r="A1305">
            <v>43649</v>
          </cell>
          <cell r="B1305">
            <v>63.317</v>
          </cell>
          <cell r="C1305">
            <v>1.258</v>
          </cell>
          <cell r="D1305">
            <v>79.652786000000006</v>
          </cell>
        </row>
        <row r="1306">
          <cell r="A1306">
            <v>43650</v>
          </cell>
          <cell r="B1306">
            <v>63.466999999999999</v>
          </cell>
          <cell r="C1306">
            <v>1.258</v>
          </cell>
          <cell r="D1306">
            <v>79.841486000000003</v>
          </cell>
        </row>
        <row r="1307">
          <cell r="A1307">
            <v>43651</v>
          </cell>
          <cell r="B1307">
            <v>63.786000000000001</v>
          </cell>
          <cell r="C1307">
            <v>1.252</v>
          </cell>
          <cell r="D1307">
            <v>79.860072000000002</v>
          </cell>
        </row>
        <row r="1308">
          <cell r="A1308">
            <v>43652</v>
          </cell>
          <cell r="B1308">
            <v>63.786000000000001</v>
          </cell>
          <cell r="C1308">
            <v>1.252</v>
          </cell>
          <cell r="D1308">
            <v>79.860072000000002</v>
          </cell>
        </row>
        <row r="1309">
          <cell r="A1309">
            <v>43653</v>
          </cell>
          <cell r="B1309">
            <v>63.752000000000002</v>
          </cell>
          <cell r="C1309">
            <v>1.252</v>
          </cell>
          <cell r="D1309">
            <v>79.817504</v>
          </cell>
        </row>
        <row r="1310">
          <cell r="A1310">
            <v>43654</v>
          </cell>
          <cell r="B1310">
            <v>63.689</v>
          </cell>
          <cell r="C1310">
            <v>1.252</v>
          </cell>
          <cell r="D1310">
            <v>79.738628000000006</v>
          </cell>
        </row>
        <row r="1311">
          <cell r="A1311">
            <v>43655</v>
          </cell>
          <cell r="B1311">
            <v>63.847999999999999</v>
          </cell>
          <cell r="C1311">
            <v>1.246</v>
          </cell>
          <cell r="D1311">
            <v>79.554608000000002</v>
          </cell>
        </row>
        <row r="1312">
          <cell r="A1312">
            <v>43656</v>
          </cell>
          <cell r="B1312">
            <v>63.151000000000003</v>
          </cell>
          <cell r="C1312">
            <v>1.2509999999999999</v>
          </cell>
          <cell r="D1312">
            <v>79.001901000000004</v>
          </cell>
        </row>
        <row r="1313">
          <cell r="A1313">
            <v>43657</v>
          </cell>
          <cell r="B1313">
            <v>62.831000000000003</v>
          </cell>
          <cell r="C1313">
            <v>1.252</v>
          </cell>
          <cell r="D1313">
            <v>78.664411999999999</v>
          </cell>
        </row>
        <row r="1314">
          <cell r="A1314">
            <v>43658</v>
          </cell>
          <cell r="B1314">
            <v>63.051000000000002</v>
          </cell>
          <cell r="C1314">
            <v>1.2569999999999999</v>
          </cell>
          <cell r="D1314">
            <v>79.255106999999995</v>
          </cell>
        </row>
        <row r="1315">
          <cell r="A1315">
            <v>43659</v>
          </cell>
          <cell r="B1315">
            <v>63.051000000000002</v>
          </cell>
          <cell r="C1315">
            <v>1.2569999999999999</v>
          </cell>
          <cell r="D1315">
            <v>79.255106999999995</v>
          </cell>
        </row>
        <row r="1316">
          <cell r="A1316">
            <v>43660</v>
          </cell>
          <cell r="B1316">
            <v>63.162999999999997</v>
          </cell>
          <cell r="C1316">
            <v>1.2569999999999999</v>
          </cell>
          <cell r="D1316">
            <v>79.395890999999992</v>
          </cell>
        </row>
        <row r="1317">
          <cell r="A1317">
            <v>43661</v>
          </cell>
          <cell r="B1317">
            <v>62.679000000000002</v>
          </cell>
          <cell r="C1317">
            <v>1.252</v>
          </cell>
          <cell r="D1317">
            <v>78.474108000000001</v>
          </cell>
        </row>
        <row r="1318">
          <cell r="A1318">
            <v>43662</v>
          </cell>
          <cell r="B1318">
            <v>62.999000000000002</v>
          </cell>
          <cell r="C1318">
            <v>1.2410000000000001</v>
          </cell>
          <cell r="D1318">
            <v>78.181759000000014</v>
          </cell>
        </row>
        <row r="1319">
          <cell r="A1319">
            <v>43663</v>
          </cell>
          <cell r="B1319">
            <v>62.936999999999998</v>
          </cell>
          <cell r="C1319">
            <v>1.2430000000000001</v>
          </cell>
          <cell r="D1319">
            <v>78.230691000000007</v>
          </cell>
        </row>
        <row r="1320">
          <cell r="A1320">
            <v>43664</v>
          </cell>
          <cell r="B1320">
            <v>62.889000000000003</v>
          </cell>
          <cell r="C1320">
            <v>1.254</v>
          </cell>
          <cell r="D1320">
            <v>78.862806000000006</v>
          </cell>
        </row>
        <row r="1321">
          <cell r="A1321">
            <v>43665</v>
          </cell>
          <cell r="B1321">
            <v>63.026000000000003</v>
          </cell>
          <cell r="C1321">
            <v>1.25</v>
          </cell>
          <cell r="D1321">
            <v>78.782499999999999</v>
          </cell>
        </row>
        <row r="1322">
          <cell r="A1322">
            <v>43666</v>
          </cell>
          <cell r="B1322">
            <v>63.026000000000003</v>
          </cell>
          <cell r="C1322">
            <v>1.25</v>
          </cell>
          <cell r="D1322">
            <v>78.782499999999999</v>
          </cell>
        </row>
        <row r="1323">
          <cell r="A1323">
            <v>43667</v>
          </cell>
          <cell r="B1323">
            <v>63.011000000000003</v>
          </cell>
          <cell r="C1323">
            <v>1.2509999999999999</v>
          </cell>
          <cell r="D1323">
            <v>78.826760999999991</v>
          </cell>
        </row>
        <row r="1324">
          <cell r="A1324">
            <v>43668</v>
          </cell>
          <cell r="B1324">
            <v>63.036000000000001</v>
          </cell>
          <cell r="C1324">
            <v>1.2470000000000001</v>
          </cell>
          <cell r="D1324">
            <v>78.605892000000011</v>
          </cell>
        </row>
        <row r="1325">
          <cell r="A1325">
            <v>43669</v>
          </cell>
          <cell r="B1325">
            <v>63.198</v>
          </cell>
          <cell r="C1325">
            <v>1.244</v>
          </cell>
          <cell r="D1325">
            <v>78.618312000000003</v>
          </cell>
        </row>
        <row r="1326">
          <cell r="A1326">
            <v>43670</v>
          </cell>
          <cell r="B1326">
            <v>63.28</v>
          </cell>
          <cell r="C1326">
            <v>1.248</v>
          </cell>
          <cell r="D1326">
            <v>78.973439999999997</v>
          </cell>
        </row>
        <row r="1327">
          <cell r="A1327">
            <v>43671</v>
          </cell>
          <cell r="B1327">
            <v>63.186</v>
          </cell>
          <cell r="C1327">
            <v>1.2450000000000001</v>
          </cell>
          <cell r="D1327">
            <v>78.666570000000007</v>
          </cell>
        </row>
        <row r="1328">
          <cell r="A1328">
            <v>43672</v>
          </cell>
          <cell r="B1328">
            <v>63.35</v>
          </cell>
          <cell r="C1328">
            <v>1.238</v>
          </cell>
          <cell r="D1328">
            <v>78.427300000000002</v>
          </cell>
        </row>
        <row r="1329">
          <cell r="A1329">
            <v>43673</v>
          </cell>
          <cell r="B1329">
            <v>63.35</v>
          </cell>
          <cell r="C1329">
            <v>1.238</v>
          </cell>
          <cell r="D1329">
            <v>78.427300000000002</v>
          </cell>
        </row>
        <row r="1330">
          <cell r="A1330">
            <v>43674</v>
          </cell>
          <cell r="B1330">
            <v>63.212000000000003</v>
          </cell>
          <cell r="C1330">
            <v>1.238</v>
          </cell>
          <cell r="D1330">
            <v>78.256456</v>
          </cell>
        </row>
        <row r="1331">
          <cell r="A1331">
            <v>43675</v>
          </cell>
          <cell r="B1331">
            <v>63.448999999999998</v>
          </cell>
          <cell r="C1331">
            <v>1.222</v>
          </cell>
          <cell r="D1331">
            <v>77.534678</v>
          </cell>
        </row>
        <row r="1332">
          <cell r="A1332">
            <v>43676</v>
          </cell>
          <cell r="B1332">
            <v>63.526000000000003</v>
          </cell>
          <cell r="C1332">
            <v>1.216</v>
          </cell>
          <cell r="D1332">
            <v>77.247616000000008</v>
          </cell>
        </row>
        <row r="1333">
          <cell r="A1333">
            <v>43677</v>
          </cell>
          <cell r="B1333">
            <v>63.6</v>
          </cell>
          <cell r="C1333">
            <v>1.2150000000000001</v>
          </cell>
          <cell r="D1333">
            <v>77.274000000000001</v>
          </cell>
        </row>
        <row r="1334">
          <cell r="A1334">
            <v>43678</v>
          </cell>
          <cell r="B1334">
            <v>64.334999999999994</v>
          </cell>
          <cell r="C1334">
            <v>1.212</v>
          </cell>
          <cell r="D1334">
            <v>77.974019999999996</v>
          </cell>
        </row>
        <row r="1335">
          <cell r="A1335">
            <v>43679</v>
          </cell>
          <cell r="B1335">
            <v>65.274000000000001</v>
          </cell>
          <cell r="C1335">
            <v>1.216</v>
          </cell>
          <cell r="D1335">
            <v>79.373183999999995</v>
          </cell>
        </row>
        <row r="1336">
          <cell r="A1336">
            <v>43680</v>
          </cell>
          <cell r="B1336">
            <v>65.274000000000001</v>
          </cell>
          <cell r="C1336">
            <v>1.216</v>
          </cell>
          <cell r="D1336">
            <v>79.373183999999995</v>
          </cell>
        </row>
        <row r="1337">
          <cell r="A1337">
            <v>43681</v>
          </cell>
          <cell r="B1337">
            <v>65.262</v>
          </cell>
          <cell r="C1337">
            <v>1.2150000000000001</v>
          </cell>
          <cell r="D1337">
            <v>79.293330000000012</v>
          </cell>
        </row>
        <row r="1338">
          <cell r="A1338">
            <v>43682</v>
          </cell>
          <cell r="B1338">
            <v>65.754999999999995</v>
          </cell>
          <cell r="C1338">
            <v>1.216</v>
          </cell>
          <cell r="D1338">
            <v>79.958079999999995</v>
          </cell>
        </row>
        <row r="1339">
          <cell r="A1339">
            <v>43683</v>
          </cell>
          <cell r="B1339">
            <v>65.272499999999994</v>
          </cell>
          <cell r="C1339">
            <v>1.2170000000000001</v>
          </cell>
          <cell r="D1339">
            <v>79.436632500000002</v>
          </cell>
        </row>
        <row r="1340">
          <cell r="A1340">
            <v>43684</v>
          </cell>
          <cell r="B1340">
            <v>65.376999999999995</v>
          </cell>
          <cell r="C1340">
            <v>1.214</v>
          </cell>
          <cell r="D1340">
            <v>79.367677999999998</v>
          </cell>
        </row>
        <row r="1341">
          <cell r="A1341">
            <v>43685</v>
          </cell>
          <cell r="B1341">
            <v>65.111999999999995</v>
          </cell>
          <cell r="C1341">
            <v>1.214</v>
          </cell>
          <cell r="D1341">
            <v>79.045967999999988</v>
          </cell>
        </row>
        <row r="1342">
          <cell r="A1342">
            <v>43686</v>
          </cell>
          <cell r="B1342">
            <v>65.260000000000005</v>
          </cell>
          <cell r="C1342">
            <v>1.204</v>
          </cell>
          <cell r="D1342">
            <v>78.573040000000006</v>
          </cell>
        </row>
        <row r="1343">
          <cell r="A1343">
            <v>43687</v>
          </cell>
          <cell r="B1343">
            <v>65.260000000000005</v>
          </cell>
          <cell r="C1343">
            <v>1.204</v>
          </cell>
          <cell r="D1343">
            <v>78.573040000000006</v>
          </cell>
        </row>
        <row r="1344">
          <cell r="A1344">
            <v>43688</v>
          </cell>
          <cell r="B1344">
            <v>65.313999999999993</v>
          </cell>
          <cell r="C1344">
            <v>1.202</v>
          </cell>
          <cell r="D1344">
            <v>78.50742799999999</v>
          </cell>
        </row>
        <row r="1345">
          <cell r="A1345">
            <v>43689</v>
          </cell>
          <cell r="B1345">
            <v>65.448999999999998</v>
          </cell>
          <cell r="C1345">
            <v>1.208</v>
          </cell>
          <cell r="D1345">
            <v>79.062391999999988</v>
          </cell>
        </row>
        <row r="1346">
          <cell r="A1346">
            <v>43690</v>
          </cell>
          <cell r="B1346">
            <v>64.915999999999997</v>
          </cell>
          <cell r="C1346">
            <v>1.206</v>
          </cell>
          <cell r="D1346">
            <v>78.288695999999987</v>
          </cell>
        </row>
        <row r="1347">
          <cell r="A1347">
            <v>43691</v>
          </cell>
          <cell r="B1347">
            <v>66.081999999999994</v>
          </cell>
          <cell r="C1347">
            <v>1.206</v>
          </cell>
          <cell r="D1347">
            <v>79.694891999999996</v>
          </cell>
        </row>
        <row r="1348">
          <cell r="A1348">
            <v>43692</v>
          </cell>
          <cell r="B1348">
            <v>66.087000000000003</v>
          </cell>
          <cell r="C1348">
            <v>1.2090000000000001</v>
          </cell>
          <cell r="D1348">
            <v>79.899183000000008</v>
          </cell>
        </row>
        <row r="1349">
          <cell r="A1349">
            <v>43693</v>
          </cell>
          <cell r="B1349">
            <v>66.600999999999999</v>
          </cell>
          <cell r="C1349">
            <v>1.2150000000000001</v>
          </cell>
          <cell r="D1349">
            <v>80.920214999999999</v>
          </cell>
        </row>
        <row r="1350">
          <cell r="A1350">
            <v>43694</v>
          </cell>
          <cell r="B1350">
            <v>66.614999999999995</v>
          </cell>
          <cell r="C1350">
            <v>1.2150000000000001</v>
          </cell>
          <cell r="D1350">
            <v>80.937224999999998</v>
          </cell>
        </row>
        <row r="1351">
          <cell r="A1351">
            <v>43695</v>
          </cell>
          <cell r="B1351">
            <v>66.393000000000001</v>
          </cell>
          <cell r="C1351">
            <v>1.216</v>
          </cell>
          <cell r="D1351">
            <v>80.733887999999993</v>
          </cell>
        </row>
        <row r="1352">
          <cell r="A1352">
            <v>43696</v>
          </cell>
          <cell r="B1352">
            <v>66.903000000000006</v>
          </cell>
          <cell r="C1352">
            <v>1.214</v>
          </cell>
          <cell r="D1352">
            <v>81.220241999999999</v>
          </cell>
        </row>
        <row r="1353">
          <cell r="A1353">
            <v>43697</v>
          </cell>
          <cell r="B1353">
            <v>66.453999999999994</v>
          </cell>
          <cell r="C1353">
            <v>1.216</v>
          </cell>
          <cell r="D1353">
            <v>80.808063999999987</v>
          </cell>
        </row>
        <row r="1354">
          <cell r="A1354">
            <v>43698</v>
          </cell>
          <cell r="B1354">
            <v>65.801000000000002</v>
          </cell>
          <cell r="C1354">
            <v>1.2130000000000001</v>
          </cell>
          <cell r="D1354">
            <v>79.816613000000004</v>
          </cell>
        </row>
        <row r="1355">
          <cell r="A1355">
            <v>43699</v>
          </cell>
          <cell r="B1355">
            <v>65.564999999999998</v>
          </cell>
          <cell r="C1355">
            <v>1.2250000000000001</v>
          </cell>
          <cell r="D1355">
            <v>80.317125000000004</v>
          </cell>
        </row>
        <row r="1356">
          <cell r="A1356">
            <v>43700</v>
          </cell>
          <cell r="B1356">
            <v>66.025000000000006</v>
          </cell>
          <cell r="C1356">
            <v>1.228</v>
          </cell>
          <cell r="D1356">
            <v>81.078700000000012</v>
          </cell>
        </row>
        <row r="1357">
          <cell r="A1357">
            <v>43701</v>
          </cell>
          <cell r="B1357">
            <v>66.025000000000006</v>
          </cell>
          <cell r="C1357">
            <v>1.228</v>
          </cell>
          <cell r="D1357">
            <v>81.078700000000012</v>
          </cell>
        </row>
        <row r="1358">
          <cell r="A1358">
            <v>43702</v>
          </cell>
          <cell r="B1358">
            <v>66.284999999999997</v>
          </cell>
          <cell r="C1358">
            <v>1.226</v>
          </cell>
          <cell r="D1358">
            <v>81.265409999999989</v>
          </cell>
        </row>
        <row r="1359">
          <cell r="A1359">
            <v>43703</v>
          </cell>
          <cell r="B1359">
            <v>66.128</v>
          </cell>
          <cell r="C1359">
            <v>1.222</v>
          </cell>
          <cell r="D1359">
            <v>80.808415999999994</v>
          </cell>
        </row>
        <row r="1360">
          <cell r="A1360">
            <v>43704</v>
          </cell>
          <cell r="B1360">
            <v>66.445999999999998</v>
          </cell>
          <cell r="C1360">
            <v>1.228</v>
          </cell>
          <cell r="D1360">
            <v>81.595687999999996</v>
          </cell>
        </row>
        <row r="1361">
          <cell r="A1361">
            <v>43705</v>
          </cell>
          <cell r="B1361">
            <v>66.781000000000006</v>
          </cell>
          <cell r="C1361">
            <v>1.222</v>
          </cell>
          <cell r="D1361">
            <v>81.606382000000011</v>
          </cell>
        </row>
        <row r="1362">
          <cell r="A1362">
            <v>43706</v>
          </cell>
          <cell r="B1362">
            <v>66.527000000000001</v>
          </cell>
          <cell r="C1362">
            <v>1.2190000000000001</v>
          </cell>
          <cell r="D1362">
            <v>81.096413000000013</v>
          </cell>
        </row>
        <row r="1363">
          <cell r="A1363">
            <v>43707</v>
          </cell>
          <cell r="B1363">
            <v>66.712999999999994</v>
          </cell>
          <cell r="C1363">
            <v>1.216</v>
          </cell>
          <cell r="D1363">
            <v>81.123007999999984</v>
          </cell>
        </row>
        <row r="1364">
          <cell r="A1364">
            <v>43708</v>
          </cell>
          <cell r="B1364">
            <v>66.712999999999994</v>
          </cell>
          <cell r="C1364">
            <v>1.216</v>
          </cell>
          <cell r="D1364">
            <v>81.123007999999984</v>
          </cell>
        </row>
        <row r="1365">
          <cell r="A1365">
            <v>43709</v>
          </cell>
          <cell r="B1365">
            <v>66.772999999999996</v>
          </cell>
          <cell r="C1365">
            <v>1.216</v>
          </cell>
          <cell r="D1365">
            <v>81.195967999999993</v>
          </cell>
        </row>
        <row r="1366">
          <cell r="A1366">
            <v>43710</v>
          </cell>
          <cell r="B1366">
            <v>66.792000000000002</v>
          </cell>
          <cell r="C1366">
            <v>1.206</v>
          </cell>
          <cell r="D1366">
            <v>80.551152000000002</v>
          </cell>
        </row>
        <row r="1367">
          <cell r="A1367">
            <v>43711</v>
          </cell>
          <cell r="B1367">
            <v>66.78</v>
          </cell>
          <cell r="C1367">
            <v>1.2090000000000001</v>
          </cell>
          <cell r="D1367">
            <v>80.737020000000001</v>
          </cell>
        </row>
        <row r="1368">
          <cell r="A1368">
            <v>43712</v>
          </cell>
          <cell r="B1368">
            <v>66.215000000000003</v>
          </cell>
          <cell r="C1368">
            <v>1.2250000000000001</v>
          </cell>
          <cell r="D1368">
            <v>81.113375000000005</v>
          </cell>
        </row>
        <row r="1369">
          <cell r="A1369">
            <v>43713</v>
          </cell>
          <cell r="B1369">
            <v>66.212999999999994</v>
          </cell>
          <cell r="C1369">
            <v>1.232</v>
          </cell>
          <cell r="D1369">
            <v>81.574415999999985</v>
          </cell>
        </row>
        <row r="1370">
          <cell r="A1370">
            <v>43714</v>
          </cell>
          <cell r="B1370">
            <v>65.787999999999997</v>
          </cell>
          <cell r="C1370">
            <v>1.228</v>
          </cell>
          <cell r="D1370">
            <v>80.787663999999992</v>
          </cell>
        </row>
        <row r="1371">
          <cell r="A1371">
            <v>43715</v>
          </cell>
          <cell r="B1371">
            <v>65.787999999999997</v>
          </cell>
          <cell r="C1371">
            <v>1.228</v>
          </cell>
          <cell r="D1371">
            <v>80.787663999999992</v>
          </cell>
        </row>
        <row r="1372">
          <cell r="A1372">
            <v>43716</v>
          </cell>
          <cell r="B1372">
            <v>65.793999999999997</v>
          </cell>
          <cell r="C1372">
            <v>1.228</v>
          </cell>
          <cell r="D1372">
            <v>80.795031999999992</v>
          </cell>
        </row>
        <row r="1373">
          <cell r="A1373">
            <v>43717</v>
          </cell>
          <cell r="B1373">
            <v>65.546999999999997</v>
          </cell>
          <cell r="C1373">
            <v>1.234</v>
          </cell>
          <cell r="D1373">
            <v>80.884997999999996</v>
          </cell>
        </row>
        <row r="1374">
          <cell r="A1374">
            <v>43718</v>
          </cell>
          <cell r="B1374">
            <v>65.442999999999998</v>
          </cell>
          <cell r="C1374">
            <v>1.2350000000000001</v>
          </cell>
          <cell r="D1374">
            <v>80.822105000000008</v>
          </cell>
        </row>
        <row r="1375">
          <cell r="A1375">
            <v>43719</v>
          </cell>
          <cell r="B1375">
            <v>65.456999999999994</v>
          </cell>
          <cell r="C1375">
            <v>1.2330000000000001</v>
          </cell>
          <cell r="D1375">
            <v>80.708480999999992</v>
          </cell>
        </row>
        <row r="1376">
          <cell r="A1376">
            <v>43720</v>
          </cell>
          <cell r="B1376">
            <v>64.763999999999996</v>
          </cell>
          <cell r="C1376">
            <v>1.2330000000000001</v>
          </cell>
          <cell r="D1376">
            <v>79.854011999999997</v>
          </cell>
        </row>
        <row r="1377">
          <cell r="A1377">
            <v>43721</v>
          </cell>
          <cell r="B1377">
            <v>64.349999999999994</v>
          </cell>
          <cell r="C1377">
            <v>1.2509999999999999</v>
          </cell>
          <cell r="D1377">
            <v>80.50184999999999</v>
          </cell>
        </row>
        <row r="1378">
          <cell r="A1378">
            <v>43722</v>
          </cell>
          <cell r="B1378">
            <v>64.349999999999994</v>
          </cell>
          <cell r="C1378">
            <v>1.2509999999999999</v>
          </cell>
          <cell r="D1378">
            <v>80.50184999999999</v>
          </cell>
        </row>
        <row r="1379">
          <cell r="A1379">
            <v>43723</v>
          </cell>
          <cell r="B1379">
            <v>63.933</v>
          </cell>
          <cell r="C1379">
            <v>1.25</v>
          </cell>
          <cell r="D1379">
            <v>79.916250000000005</v>
          </cell>
        </row>
        <row r="1380">
          <cell r="A1380">
            <v>43724</v>
          </cell>
          <cell r="B1380">
            <v>63.996000000000002</v>
          </cell>
          <cell r="C1380">
            <v>1.2430000000000001</v>
          </cell>
          <cell r="D1380">
            <v>79.547028000000012</v>
          </cell>
        </row>
        <row r="1381">
          <cell r="A1381">
            <v>43725</v>
          </cell>
          <cell r="B1381">
            <v>64.322999999999993</v>
          </cell>
          <cell r="C1381">
            <v>1.25</v>
          </cell>
          <cell r="D1381">
            <v>80.403749999999988</v>
          </cell>
        </row>
        <row r="1382">
          <cell r="A1382">
            <v>43726</v>
          </cell>
          <cell r="B1382">
            <v>64.233999999999995</v>
          </cell>
          <cell r="C1382">
            <v>1.2470000000000001</v>
          </cell>
          <cell r="D1382">
            <v>80.099798000000007</v>
          </cell>
        </row>
        <row r="1383">
          <cell r="A1383">
            <v>43727</v>
          </cell>
          <cell r="B1383">
            <v>64.012</v>
          </cell>
          <cell r="C1383">
            <v>1.2529999999999999</v>
          </cell>
          <cell r="D1383">
            <v>80.207035999999988</v>
          </cell>
        </row>
        <row r="1384">
          <cell r="A1384">
            <v>43728</v>
          </cell>
          <cell r="B1384">
            <v>64.007000000000005</v>
          </cell>
          <cell r="C1384">
            <v>1.2470000000000001</v>
          </cell>
          <cell r="D1384">
            <v>79.816729000000009</v>
          </cell>
        </row>
        <row r="1385">
          <cell r="A1385">
            <v>43729</v>
          </cell>
          <cell r="B1385">
            <v>64.013999999999996</v>
          </cell>
          <cell r="C1385">
            <v>1.2470000000000001</v>
          </cell>
          <cell r="D1385">
            <v>79.825457999999998</v>
          </cell>
        </row>
        <row r="1386">
          <cell r="A1386">
            <v>43730</v>
          </cell>
          <cell r="B1386">
            <v>63.988</v>
          </cell>
          <cell r="C1386">
            <v>1.2470000000000001</v>
          </cell>
          <cell r="D1386">
            <v>79.793036000000001</v>
          </cell>
        </row>
        <row r="1387">
          <cell r="A1387">
            <v>43731</v>
          </cell>
          <cell r="B1387">
            <v>63.804000000000002</v>
          </cell>
          <cell r="C1387">
            <v>1.2430000000000001</v>
          </cell>
          <cell r="D1387">
            <v>79.308372000000006</v>
          </cell>
        </row>
        <row r="1388">
          <cell r="A1388">
            <v>43732</v>
          </cell>
          <cell r="B1388">
            <v>64.034999999999997</v>
          </cell>
          <cell r="C1388">
            <v>1.2490000000000001</v>
          </cell>
          <cell r="D1388">
            <v>79.979714999999999</v>
          </cell>
        </row>
        <row r="1389">
          <cell r="A1389">
            <v>43733</v>
          </cell>
          <cell r="B1389">
            <v>64.185000000000002</v>
          </cell>
          <cell r="C1389">
            <v>1.236</v>
          </cell>
          <cell r="D1389">
            <v>79.332660000000004</v>
          </cell>
        </row>
        <row r="1390">
          <cell r="A1390">
            <v>43734</v>
          </cell>
          <cell r="B1390">
            <v>64.25</v>
          </cell>
          <cell r="C1390">
            <v>1.2330000000000001</v>
          </cell>
          <cell r="D1390">
            <v>79.220250000000007</v>
          </cell>
        </row>
        <row r="1391">
          <cell r="A1391">
            <v>43735</v>
          </cell>
          <cell r="B1391">
            <v>64.658000000000001</v>
          </cell>
          <cell r="C1391">
            <v>1.2290000000000001</v>
          </cell>
          <cell r="D1391">
            <v>79.46468200000001</v>
          </cell>
        </row>
        <row r="1392">
          <cell r="A1392">
            <v>43736</v>
          </cell>
          <cell r="B1392">
            <v>64.661000000000001</v>
          </cell>
          <cell r="C1392">
            <v>1.2290000000000001</v>
          </cell>
          <cell r="D1392">
            <v>79.46836900000001</v>
          </cell>
        </row>
        <row r="1393">
          <cell r="A1393">
            <v>43737</v>
          </cell>
          <cell r="B1393">
            <v>64.656999999999996</v>
          </cell>
          <cell r="C1393">
            <v>1.2290000000000001</v>
          </cell>
          <cell r="D1393">
            <v>79.463453000000001</v>
          </cell>
        </row>
        <row r="1394">
          <cell r="A1394">
            <v>43738</v>
          </cell>
          <cell r="B1394">
            <v>64.855999999999995</v>
          </cell>
          <cell r="C1394">
            <v>1.2290000000000001</v>
          </cell>
          <cell r="D1394">
            <v>79.708023999999995</v>
          </cell>
          <cell r="F1394">
            <v>1.2262</v>
          </cell>
        </row>
        <row r="1395">
          <cell r="A1395">
            <v>43739</v>
          </cell>
          <cell r="B1395">
            <v>65.265000000000001</v>
          </cell>
          <cell r="C1395">
            <v>1.2290000000000001</v>
          </cell>
          <cell r="D1395">
            <v>80.210685000000012</v>
          </cell>
        </row>
        <row r="1396">
          <cell r="A1396">
            <v>43740</v>
          </cell>
          <cell r="B1396">
            <v>65.251999999999995</v>
          </cell>
          <cell r="C1396">
            <v>1.23</v>
          </cell>
          <cell r="D1396">
            <v>80.259959999999992</v>
          </cell>
        </row>
        <row r="1397">
          <cell r="A1397">
            <v>43741</v>
          </cell>
          <cell r="B1397">
            <v>65.111000000000004</v>
          </cell>
          <cell r="C1397">
            <v>1.234</v>
          </cell>
          <cell r="D1397">
            <v>80.346974000000003</v>
          </cell>
        </row>
        <row r="1398">
          <cell r="A1398">
            <v>43742</v>
          </cell>
          <cell r="B1398">
            <v>64.661000000000001</v>
          </cell>
          <cell r="C1398">
            <v>1.2330000000000001</v>
          </cell>
          <cell r="D1398">
            <v>79.727013000000014</v>
          </cell>
        </row>
        <row r="1399">
          <cell r="A1399">
            <v>43743</v>
          </cell>
          <cell r="B1399">
            <v>64.661000000000001</v>
          </cell>
          <cell r="C1399">
            <v>1.2330000000000001</v>
          </cell>
          <cell r="D1399">
            <v>79.727013000000014</v>
          </cell>
        </row>
        <row r="1400">
          <cell r="A1400">
            <v>43744</v>
          </cell>
          <cell r="B1400">
            <v>64.698999999999998</v>
          </cell>
          <cell r="C1400">
            <v>1.2330000000000001</v>
          </cell>
          <cell r="D1400">
            <v>79.77386700000001</v>
          </cell>
        </row>
        <row r="1401">
          <cell r="A1401">
            <v>43745</v>
          </cell>
          <cell r="B1401">
            <v>64.978999999999999</v>
          </cell>
          <cell r="C1401">
            <v>1.2290000000000001</v>
          </cell>
          <cell r="D1401">
            <v>79.85919100000001</v>
          </cell>
        </row>
        <row r="1402">
          <cell r="A1402">
            <v>43746</v>
          </cell>
          <cell r="B1402">
            <v>65.19</v>
          </cell>
          <cell r="C1402">
            <v>1.222</v>
          </cell>
          <cell r="D1402">
            <v>79.662179999999992</v>
          </cell>
        </row>
        <row r="1403">
          <cell r="A1403">
            <v>43747</v>
          </cell>
          <cell r="B1403">
            <v>65.052000000000007</v>
          </cell>
          <cell r="C1403">
            <v>1.2210000000000001</v>
          </cell>
          <cell r="D1403">
            <v>79.42849200000002</v>
          </cell>
        </row>
        <row r="1404">
          <cell r="A1404">
            <v>43748</v>
          </cell>
          <cell r="B1404">
            <v>64.427999999999997</v>
          </cell>
          <cell r="C1404">
            <v>1.2430000000000001</v>
          </cell>
          <cell r="D1404">
            <v>80.084004000000007</v>
          </cell>
        </row>
        <row r="1405">
          <cell r="A1405">
            <v>43749</v>
          </cell>
          <cell r="B1405">
            <v>64.201999999999998</v>
          </cell>
          <cell r="C1405">
            <v>1.2649999999999999</v>
          </cell>
          <cell r="D1405">
            <v>81.215529999999987</v>
          </cell>
        </row>
        <row r="1406">
          <cell r="A1406">
            <v>43750</v>
          </cell>
          <cell r="B1406">
            <v>64.203999999999994</v>
          </cell>
          <cell r="C1406">
            <v>1.2649999999999999</v>
          </cell>
          <cell r="D1406">
            <v>81.21805999999998</v>
          </cell>
        </row>
        <row r="1407">
          <cell r="A1407">
            <v>43751</v>
          </cell>
          <cell r="B1407">
            <v>64.275000000000006</v>
          </cell>
          <cell r="C1407">
            <v>1.262</v>
          </cell>
          <cell r="D1407">
            <v>81.115050000000011</v>
          </cell>
        </row>
        <row r="1408">
          <cell r="A1408">
            <v>43752</v>
          </cell>
          <cell r="B1408">
            <v>64.287000000000006</v>
          </cell>
          <cell r="C1408">
            <v>1.2609999999999999</v>
          </cell>
          <cell r="D1408">
            <v>81.065906999999996</v>
          </cell>
        </row>
        <row r="1409">
          <cell r="A1409">
            <v>43753</v>
          </cell>
          <cell r="B1409">
            <v>64.313000000000002</v>
          </cell>
          <cell r="C1409">
            <v>1.276</v>
          </cell>
          <cell r="D1409">
            <v>82.063388000000003</v>
          </cell>
        </row>
        <row r="1410">
          <cell r="A1410">
            <v>43754</v>
          </cell>
          <cell r="B1410">
            <v>64.117999999999995</v>
          </cell>
          <cell r="C1410">
            <v>1.282</v>
          </cell>
          <cell r="D1410">
            <v>82.199275999999998</v>
          </cell>
        </row>
        <row r="1411">
          <cell r="A1411">
            <v>43755</v>
          </cell>
          <cell r="B1411">
            <v>64.099999999999994</v>
          </cell>
          <cell r="C1411">
            <v>1.2869999999999999</v>
          </cell>
          <cell r="D1411">
            <v>82.49669999999999</v>
          </cell>
        </row>
        <row r="1412">
          <cell r="A1412">
            <v>43756</v>
          </cell>
          <cell r="B1412">
            <v>63.8</v>
          </cell>
          <cell r="C1412">
            <v>1.2969999999999999</v>
          </cell>
          <cell r="D1412">
            <v>82.748599999999996</v>
          </cell>
        </row>
        <row r="1413">
          <cell r="A1413">
            <v>43757</v>
          </cell>
          <cell r="B1413">
            <v>63.8</v>
          </cell>
          <cell r="C1413">
            <v>1.2989999999999999</v>
          </cell>
          <cell r="D1413">
            <v>82.876199999999997</v>
          </cell>
        </row>
        <row r="1414">
          <cell r="A1414">
            <v>43758</v>
          </cell>
          <cell r="B1414">
            <v>63.926000000000002</v>
          </cell>
          <cell r="C1414">
            <v>1.29</v>
          </cell>
          <cell r="D1414">
            <v>82.46454</v>
          </cell>
        </row>
        <row r="1415">
          <cell r="A1415">
            <v>43759</v>
          </cell>
          <cell r="B1415">
            <v>63.76</v>
          </cell>
          <cell r="C1415">
            <v>1.2969999999999999</v>
          </cell>
          <cell r="D1415">
            <v>82.696719999999999</v>
          </cell>
        </row>
        <row r="1416">
          <cell r="A1416">
            <v>43760</v>
          </cell>
          <cell r="B1416">
            <v>63.688000000000002</v>
          </cell>
          <cell r="C1416">
            <v>1.288</v>
          </cell>
          <cell r="D1416">
            <v>82.030144000000007</v>
          </cell>
        </row>
        <row r="1417">
          <cell r="A1417">
            <v>43761</v>
          </cell>
          <cell r="B1417">
            <v>63.939</v>
          </cell>
          <cell r="C1417">
            <v>1.292</v>
          </cell>
          <cell r="D1417">
            <v>82.609188000000003</v>
          </cell>
        </row>
        <row r="1418">
          <cell r="A1418">
            <v>43762</v>
          </cell>
          <cell r="B1418">
            <v>64.069999999999993</v>
          </cell>
          <cell r="C1418">
            <v>1.284</v>
          </cell>
          <cell r="D1418">
            <v>82.265879999999996</v>
          </cell>
        </row>
        <row r="1419">
          <cell r="A1419">
            <v>43763</v>
          </cell>
          <cell r="B1419">
            <v>63.951000000000001</v>
          </cell>
          <cell r="C1419">
            <v>1.282</v>
          </cell>
          <cell r="D1419">
            <v>81.985182000000009</v>
          </cell>
        </row>
        <row r="1420">
          <cell r="A1420">
            <v>43764</v>
          </cell>
          <cell r="B1420">
            <v>63.951000000000001</v>
          </cell>
          <cell r="C1420">
            <v>1.2829999999999999</v>
          </cell>
          <cell r="D1420">
            <v>82.049132999999998</v>
          </cell>
        </row>
        <row r="1421">
          <cell r="A1421">
            <v>43765</v>
          </cell>
          <cell r="B1421">
            <v>63.860999999999997</v>
          </cell>
          <cell r="C1421">
            <v>1.2829999999999999</v>
          </cell>
          <cell r="D1421">
            <v>81.933662999999996</v>
          </cell>
        </row>
        <row r="1422">
          <cell r="A1422">
            <v>43766</v>
          </cell>
          <cell r="B1422">
            <v>63.719000000000001</v>
          </cell>
          <cell r="C1422">
            <v>1.286</v>
          </cell>
          <cell r="D1422">
            <v>81.942633999999998</v>
          </cell>
        </row>
        <row r="1423">
          <cell r="A1423">
            <v>43767</v>
          </cell>
          <cell r="B1423">
            <v>63.976999999999997</v>
          </cell>
          <cell r="C1423">
            <v>1.286</v>
          </cell>
          <cell r="D1423">
            <v>82.274422000000001</v>
          </cell>
        </row>
        <row r="1424">
          <cell r="A1424">
            <v>43768</v>
          </cell>
          <cell r="B1424">
            <v>63.786000000000001</v>
          </cell>
          <cell r="C1424">
            <v>1.29</v>
          </cell>
          <cell r="D1424">
            <v>82.283940000000001</v>
          </cell>
        </row>
        <row r="1425">
          <cell r="A1425">
            <v>43769</v>
          </cell>
          <cell r="B1425">
            <v>64.126000000000005</v>
          </cell>
          <cell r="C1425">
            <v>1.294</v>
          </cell>
          <cell r="D1425">
            <v>82.979044000000002</v>
          </cell>
        </row>
        <row r="1426">
          <cell r="A1426">
            <v>43770</v>
          </cell>
          <cell r="B1426">
            <v>63.873399999999997</v>
          </cell>
          <cell r="C1426">
            <v>1.294</v>
          </cell>
          <cell r="D1426">
            <v>82.652179599999997</v>
          </cell>
        </row>
        <row r="1427">
          <cell r="A1427">
            <v>43771</v>
          </cell>
          <cell r="B1427">
            <v>63.539000000000001</v>
          </cell>
          <cell r="C1427">
            <v>1.294</v>
          </cell>
          <cell r="D1427">
            <v>82.219466000000011</v>
          </cell>
        </row>
        <row r="1428">
          <cell r="A1428">
            <v>43772</v>
          </cell>
          <cell r="B1428">
            <v>63.436</v>
          </cell>
          <cell r="C1428">
            <v>1.294</v>
          </cell>
          <cell r="D1428">
            <v>82.086184000000003</v>
          </cell>
        </row>
        <row r="1429">
          <cell r="A1429">
            <v>43773</v>
          </cell>
          <cell r="B1429">
            <v>63.484000000000002</v>
          </cell>
          <cell r="C1429">
            <v>1.2889999999999999</v>
          </cell>
          <cell r="D1429">
            <v>81.830876000000004</v>
          </cell>
        </row>
        <row r="1430">
          <cell r="A1430">
            <v>43774</v>
          </cell>
          <cell r="B1430">
            <v>63.484000000000002</v>
          </cell>
          <cell r="C1430">
            <v>1.288</v>
          </cell>
          <cell r="D1430">
            <v>81.767392000000001</v>
          </cell>
        </row>
        <row r="1431">
          <cell r="A1431">
            <v>43775</v>
          </cell>
          <cell r="B1431">
            <v>63.850999999999999</v>
          </cell>
          <cell r="C1431">
            <v>1.286</v>
          </cell>
          <cell r="D1431">
            <v>82.112386000000001</v>
          </cell>
        </row>
        <row r="1432">
          <cell r="A1432">
            <v>43776</v>
          </cell>
          <cell r="B1432">
            <v>63.548999999999999</v>
          </cell>
          <cell r="C1432">
            <v>1.282</v>
          </cell>
          <cell r="D1432">
            <v>81.469818000000004</v>
          </cell>
        </row>
        <row r="1433">
          <cell r="A1433">
            <v>43777</v>
          </cell>
          <cell r="B1433">
            <v>63.779000000000003</v>
          </cell>
          <cell r="C1433">
            <v>1.278</v>
          </cell>
          <cell r="D1433">
            <v>81.509562000000003</v>
          </cell>
        </row>
        <row r="1434">
          <cell r="A1434">
            <v>43778</v>
          </cell>
          <cell r="B1434">
            <v>63.779000000000003</v>
          </cell>
          <cell r="C1434">
            <v>1.278</v>
          </cell>
          <cell r="D1434">
            <v>81.509562000000003</v>
          </cell>
        </row>
        <row r="1435">
          <cell r="A1435">
            <v>43779</v>
          </cell>
          <cell r="B1435">
            <v>63.817999999999998</v>
          </cell>
          <cell r="C1435">
            <v>1.2789999999999999</v>
          </cell>
          <cell r="D1435">
            <v>81.623221999999998</v>
          </cell>
        </row>
        <row r="1436">
          <cell r="A1436">
            <v>43780</v>
          </cell>
          <cell r="B1436">
            <v>63.871000000000002</v>
          </cell>
          <cell r="C1436">
            <v>1.2849999999999999</v>
          </cell>
          <cell r="D1436">
            <v>82.074235000000002</v>
          </cell>
        </row>
        <row r="1437">
          <cell r="A1437">
            <v>43781</v>
          </cell>
          <cell r="B1437">
            <v>64.266999999999996</v>
          </cell>
          <cell r="C1437">
            <v>1.2849999999999999</v>
          </cell>
          <cell r="D1437">
            <v>82.583094999999986</v>
          </cell>
        </row>
        <row r="1438">
          <cell r="A1438">
            <v>43782</v>
          </cell>
          <cell r="B1438">
            <v>64.316999999999993</v>
          </cell>
          <cell r="C1438">
            <v>1.2849999999999999</v>
          </cell>
          <cell r="D1438">
            <v>82.647344999999987</v>
          </cell>
        </row>
        <row r="1439">
          <cell r="A1439">
            <v>43783</v>
          </cell>
          <cell r="B1439">
            <v>63.927999999999997</v>
          </cell>
          <cell r="C1439">
            <v>1.288</v>
          </cell>
          <cell r="D1439">
            <v>82.339264</v>
          </cell>
        </row>
        <row r="1440">
          <cell r="A1440">
            <v>43784</v>
          </cell>
          <cell r="B1440">
            <v>63.747</v>
          </cell>
          <cell r="C1440">
            <v>1.29</v>
          </cell>
          <cell r="D1440">
            <v>82.233630000000005</v>
          </cell>
        </row>
        <row r="1441">
          <cell r="A1441">
            <v>43785</v>
          </cell>
          <cell r="B1441">
            <v>63.747999999999998</v>
          </cell>
          <cell r="C1441">
            <v>1.29</v>
          </cell>
          <cell r="D1441">
            <v>82.234920000000002</v>
          </cell>
        </row>
        <row r="1442">
          <cell r="A1442">
            <v>43786</v>
          </cell>
          <cell r="B1442">
            <v>63.716999999999999</v>
          </cell>
          <cell r="C1442">
            <v>1.292</v>
          </cell>
          <cell r="D1442">
            <v>82.322364000000007</v>
          </cell>
        </row>
        <row r="1443">
          <cell r="A1443">
            <v>43787</v>
          </cell>
          <cell r="B1443">
            <v>63.883000000000003</v>
          </cell>
          <cell r="C1443">
            <v>1.2949999999999999</v>
          </cell>
          <cell r="D1443">
            <v>82.728484999999992</v>
          </cell>
        </row>
        <row r="1444">
          <cell r="A1444">
            <v>43788</v>
          </cell>
          <cell r="B1444">
            <v>63.874000000000002</v>
          </cell>
          <cell r="C1444">
            <v>1.2929999999999999</v>
          </cell>
          <cell r="D1444">
            <v>82.589082000000005</v>
          </cell>
        </row>
        <row r="1445">
          <cell r="A1445">
            <v>43789</v>
          </cell>
          <cell r="B1445">
            <v>63.823</v>
          </cell>
          <cell r="C1445">
            <v>1.2929999999999999</v>
          </cell>
          <cell r="D1445">
            <v>82.523139</v>
          </cell>
        </row>
        <row r="1446">
          <cell r="A1446">
            <v>43790</v>
          </cell>
          <cell r="B1446">
            <v>63.704999999999998</v>
          </cell>
          <cell r="C1446">
            <v>1.292</v>
          </cell>
          <cell r="D1446">
            <v>82.30686</v>
          </cell>
        </row>
        <row r="1447">
          <cell r="A1447">
            <v>43791</v>
          </cell>
          <cell r="B1447">
            <v>63.850999999999999</v>
          </cell>
          <cell r="C1447">
            <v>1.2829999999999999</v>
          </cell>
          <cell r="D1447">
            <v>81.920832999999988</v>
          </cell>
        </row>
        <row r="1448">
          <cell r="A1448">
            <v>43792</v>
          </cell>
          <cell r="B1448">
            <v>63.850999999999999</v>
          </cell>
          <cell r="C1448">
            <v>1.2829999999999999</v>
          </cell>
          <cell r="D1448">
            <v>81.920832999999988</v>
          </cell>
        </row>
        <row r="1449">
          <cell r="A1449">
            <v>43793</v>
          </cell>
          <cell r="B1449">
            <v>63.832999999999998</v>
          </cell>
          <cell r="C1449">
            <v>1.2849999999999999</v>
          </cell>
          <cell r="D1449">
            <v>82.025404999999992</v>
          </cell>
        </row>
        <row r="1450">
          <cell r="A1450">
            <v>43794</v>
          </cell>
          <cell r="B1450">
            <v>63.933</v>
          </cell>
          <cell r="C1450">
            <v>1.29</v>
          </cell>
          <cell r="D1450">
            <v>82.473569999999995</v>
          </cell>
        </row>
        <row r="1451">
          <cell r="A1451">
            <v>43795</v>
          </cell>
          <cell r="B1451">
            <v>63.975999999999999</v>
          </cell>
          <cell r="C1451">
            <v>1.286</v>
          </cell>
          <cell r="D1451">
            <v>82.273135999999994</v>
          </cell>
        </row>
        <row r="1452">
          <cell r="A1452">
            <v>43796</v>
          </cell>
          <cell r="B1452">
            <v>63.994</v>
          </cell>
          <cell r="C1452">
            <v>1.2929999999999999</v>
          </cell>
          <cell r="D1452">
            <v>82.744242</v>
          </cell>
        </row>
        <row r="1453">
          <cell r="A1453">
            <v>43797</v>
          </cell>
          <cell r="B1453">
            <v>64.090999999999994</v>
          </cell>
          <cell r="C1453">
            <v>1.2909999999999999</v>
          </cell>
          <cell r="D1453">
            <v>82.741480999999993</v>
          </cell>
        </row>
        <row r="1454">
          <cell r="A1454">
            <v>43798</v>
          </cell>
          <cell r="B1454">
            <v>64.305000000000007</v>
          </cell>
          <cell r="C1454">
            <v>1.2929999999999999</v>
          </cell>
          <cell r="D1454">
            <v>83.146365000000003</v>
          </cell>
        </row>
        <row r="1455">
          <cell r="A1455">
            <v>43799</v>
          </cell>
          <cell r="B1455">
            <v>64.305000000000007</v>
          </cell>
          <cell r="C1455">
            <v>1.2929999999999999</v>
          </cell>
          <cell r="D1455">
            <v>83.146365000000003</v>
          </cell>
        </row>
        <row r="1456">
          <cell r="A1456">
            <v>43800</v>
          </cell>
          <cell r="B1456">
            <v>64.308999999999997</v>
          </cell>
          <cell r="C1456">
            <v>1.2909999999999999</v>
          </cell>
          <cell r="D1456">
            <v>83.022918999999987</v>
          </cell>
        </row>
        <row r="1457">
          <cell r="A1457">
            <v>43801</v>
          </cell>
          <cell r="B1457">
            <v>64.206999999999994</v>
          </cell>
          <cell r="C1457">
            <v>1.294</v>
          </cell>
          <cell r="D1457">
            <v>83.083857999999992</v>
          </cell>
        </row>
        <row r="1458">
          <cell r="A1458">
            <v>43802</v>
          </cell>
          <cell r="B1458">
            <v>64.126000000000005</v>
          </cell>
          <cell r="C1458">
            <v>1.3</v>
          </cell>
          <cell r="D1458">
            <v>83.363800000000012</v>
          </cell>
        </row>
        <row r="1459">
          <cell r="A1459">
            <v>43803</v>
          </cell>
          <cell r="B1459">
            <v>63.893999999999998</v>
          </cell>
          <cell r="C1459">
            <v>1.3109999999999999</v>
          </cell>
          <cell r="D1459">
            <v>83.765034</v>
          </cell>
        </row>
        <row r="1460">
          <cell r="A1460">
            <v>43804</v>
          </cell>
          <cell r="B1460">
            <v>63.710999999999999</v>
          </cell>
          <cell r="C1460">
            <v>1.3160000000000001</v>
          </cell>
          <cell r="D1460">
            <v>83.843676000000002</v>
          </cell>
        </row>
        <row r="1461">
          <cell r="A1461">
            <v>43805</v>
          </cell>
          <cell r="B1461">
            <v>63.673000000000002</v>
          </cell>
          <cell r="C1461">
            <v>1.3140000000000001</v>
          </cell>
          <cell r="D1461">
            <v>83.666322000000008</v>
          </cell>
        </row>
        <row r="1462">
          <cell r="A1462">
            <v>43806</v>
          </cell>
          <cell r="B1462">
            <v>63.673000000000002</v>
          </cell>
          <cell r="C1462">
            <v>1.3140000000000001</v>
          </cell>
          <cell r="D1462">
            <v>83.666322000000008</v>
          </cell>
        </row>
        <row r="1463">
          <cell r="A1463">
            <v>43807</v>
          </cell>
          <cell r="B1463">
            <v>63.645000000000003</v>
          </cell>
          <cell r="C1463">
            <v>1.3140000000000001</v>
          </cell>
          <cell r="D1463">
            <v>83.629530000000003</v>
          </cell>
        </row>
        <row r="1464">
          <cell r="A1464">
            <v>43808</v>
          </cell>
          <cell r="B1464">
            <v>63.548999999999999</v>
          </cell>
          <cell r="C1464">
            <v>1.3149999999999999</v>
          </cell>
          <cell r="D1464">
            <v>83.566935000000001</v>
          </cell>
        </row>
        <row r="1465">
          <cell r="A1465">
            <v>43809</v>
          </cell>
          <cell r="B1465">
            <v>63.52</v>
          </cell>
          <cell r="C1465">
            <v>1.3129999999999999</v>
          </cell>
          <cell r="D1465">
            <v>83.401759999999996</v>
          </cell>
        </row>
        <row r="1466">
          <cell r="A1466">
            <v>43810</v>
          </cell>
          <cell r="B1466">
            <v>63.338999999999999</v>
          </cell>
          <cell r="C1466">
            <v>1.32</v>
          </cell>
          <cell r="D1466">
            <v>83.607479999999995</v>
          </cell>
        </row>
        <row r="1467">
          <cell r="A1467">
            <v>43811</v>
          </cell>
          <cell r="B1467">
            <v>62.71</v>
          </cell>
          <cell r="C1467">
            <v>1.347</v>
          </cell>
          <cell r="D1467">
            <v>84.470370000000003</v>
          </cell>
        </row>
        <row r="1468">
          <cell r="A1468">
            <v>43812</v>
          </cell>
          <cell r="B1468">
            <v>62.843000000000004</v>
          </cell>
          <cell r="C1468">
            <v>1.3340000000000001</v>
          </cell>
          <cell r="D1468">
            <v>83.83256200000001</v>
          </cell>
        </row>
        <row r="1469">
          <cell r="A1469">
            <v>43813</v>
          </cell>
          <cell r="B1469">
            <v>62.843000000000004</v>
          </cell>
          <cell r="C1469">
            <v>1.3340000000000001</v>
          </cell>
          <cell r="D1469">
            <v>83.83256200000001</v>
          </cell>
        </row>
        <row r="1470">
          <cell r="A1470">
            <v>43814</v>
          </cell>
          <cell r="B1470">
            <v>62.88</v>
          </cell>
          <cell r="C1470">
            <v>1.335</v>
          </cell>
          <cell r="D1470">
            <v>83.944800000000001</v>
          </cell>
        </row>
        <row r="1471">
          <cell r="A1471">
            <v>43815</v>
          </cell>
          <cell r="B1471">
            <v>62.478000000000002</v>
          </cell>
          <cell r="C1471">
            <v>1.327</v>
          </cell>
          <cell r="D1471">
            <v>82.908305999999996</v>
          </cell>
        </row>
        <row r="1472">
          <cell r="A1472">
            <v>43816</v>
          </cell>
          <cell r="B1472">
            <v>62.444000000000003</v>
          </cell>
          <cell r="C1472">
            <v>1.3120000000000001</v>
          </cell>
          <cell r="D1472">
            <v>81.926528000000005</v>
          </cell>
        </row>
        <row r="1473">
          <cell r="A1473">
            <v>43817</v>
          </cell>
          <cell r="B1473">
            <v>62.648000000000003</v>
          </cell>
          <cell r="C1473">
            <v>1.3089999999999999</v>
          </cell>
          <cell r="D1473">
            <v>82.006231999999997</v>
          </cell>
        </row>
        <row r="1474">
          <cell r="A1474">
            <v>43818</v>
          </cell>
          <cell r="B1474">
            <v>62.356999999999999</v>
          </cell>
          <cell r="C1474">
            <v>1.302</v>
          </cell>
          <cell r="D1474">
            <v>81.188814000000008</v>
          </cell>
        </row>
        <row r="1475">
          <cell r="A1475">
            <v>43819</v>
          </cell>
          <cell r="B1475">
            <v>62.237000000000002</v>
          </cell>
          <cell r="C1475">
            <v>1.3</v>
          </cell>
          <cell r="D1475">
            <v>80.908100000000005</v>
          </cell>
        </row>
        <row r="1476">
          <cell r="A1476">
            <v>43820</v>
          </cell>
          <cell r="B1476">
            <v>62.237000000000002</v>
          </cell>
          <cell r="C1476">
            <v>1.3</v>
          </cell>
          <cell r="D1476">
            <v>80.908100000000005</v>
          </cell>
        </row>
        <row r="1477">
          <cell r="A1477">
            <v>43821</v>
          </cell>
          <cell r="B1477">
            <v>62.238</v>
          </cell>
          <cell r="C1477">
            <v>1.3</v>
          </cell>
          <cell r="D1477">
            <v>80.909400000000005</v>
          </cell>
        </row>
        <row r="1478">
          <cell r="A1478">
            <v>43822</v>
          </cell>
          <cell r="B1478">
            <v>62.326999999999998</v>
          </cell>
          <cell r="C1478">
            <v>1.294</v>
          </cell>
          <cell r="D1478">
            <v>80.651138000000003</v>
          </cell>
        </row>
        <row r="1479">
          <cell r="A1479">
            <v>43823</v>
          </cell>
          <cell r="B1479">
            <v>61.956000000000003</v>
          </cell>
          <cell r="C1479">
            <v>1.2929999999999999</v>
          </cell>
          <cell r="D1479">
            <v>80.109108000000006</v>
          </cell>
        </row>
        <row r="1480">
          <cell r="A1480">
            <v>43824</v>
          </cell>
          <cell r="B1480">
            <v>61.847000000000001</v>
          </cell>
          <cell r="C1480">
            <v>1.2969999999999999</v>
          </cell>
          <cell r="D1480">
            <v>80.215558999999999</v>
          </cell>
        </row>
        <row r="1481">
          <cell r="A1481">
            <v>43825</v>
          </cell>
          <cell r="B1481">
            <v>62.210999999999999</v>
          </cell>
          <cell r="C1481">
            <v>1.3</v>
          </cell>
          <cell r="D1481">
            <v>80.874300000000005</v>
          </cell>
        </row>
        <row r="1482">
          <cell r="A1482">
            <v>43826</v>
          </cell>
          <cell r="B1482">
            <v>62.066000000000003</v>
          </cell>
          <cell r="C1482">
            <v>1.3080000000000001</v>
          </cell>
          <cell r="D1482">
            <v>81.182328000000012</v>
          </cell>
        </row>
        <row r="1483">
          <cell r="A1483">
            <v>43827</v>
          </cell>
          <cell r="B1483">
            <v>62.066000000000003</v>
          </cell>
          <cell r="C1483">
            <v>1.3080000000000001</v>
          </cell>
          <cell r="D1483">
            <v>81.182328000000012</v>
          </cell>
        </row>
        <row r="1484">
          <cell r="A1484">
            <v>43828</v>
          </cell>
          <cell r="B1484">
            <v>62.067999999999998</v>
          </cell>
          <cell r="C1484">
            <v>1.3089999999999999</v>
          </cell>
          <cell r="D1484">
            <v>81.247011999999998</v>
          </cell>
        </row>
        <row r="1485">
          <cell r="A1485">
            <v>43829</v>
          </cell>
          <cell r="B1485">
            <v>62.006</v>
          </cell>
          <cell r="C1485">
            <v>1.3109999999999999</v>
          </cell>
          <cell r="D1485">
            <v>81.289866000000004</v>
          </cell>
        </row>
        <row r="1486">
          <cell r="A1486">
            <v>43830</v>
          </cell>
          <cell r="B1486">
            <v>62.063000000000002</v>
          </cell>
          <cell r="C1486">
            <v>1.3260000000000001</v>
          </cell>
          <cell r="D1486">
            <v>82.295538000000008</v>
          </cell>
          <cell r="F1486">
            <v>1.2829999999999999</v>
          </cell>
        </row>
        <row r="1487">
          <cell r="A1487">
            <v>43831</v>
          </cell>
          <cell r="B1487">
            <v>61.865000000000002</v>
          </cell>
          <cell r="C1487">
            <v>1.325</v>
          </cell>
          <cell r="D1487">
            <v>81.971125000000001</v>
          </cell>
        </row>
        <row r="1488">
          <cell r="A1488">
            <v>43832</v>
          </cell>
          <cell r="B1488">
            <v>61.728999999999999</v>
          </cell>
          <cell r="C1488">
            <v>1.3149999999999999</v>
          </cell>
          <cell r="D1488">
            <v>81.17363499999999</v>
          </cell>
        </row>
        <row r="1489">
          <cell r="A1489">
            <v>43833</v>
          </cell>
          <cell r="B1489">
            <v>62.048999999999999</v>
          </cell>
          <cell r="C1489">
            <v>1.3120000000000001</v>
          </cell>
          <cell r="D1489">
            <v>81.408287999999999</v>
          </cell>
        </row>
        <row r="1490">
          <cell r="A1490">
            <v>43834</v>
          </cell>
          <cell r="B1490">
            <v>62.048999999999999</v>
          </cell>
          <cell r="C1490">
            <v>1.3120000000000001</v>
          </cell>
          <cell r="D1490">
            <v>81.408287999999999</v>
          </cell>
        </row>
        <row r="1491">
          <cell r="A1491">
            <v>43835</v>
          </cell>
          <cell r="B1491">
            <v>62.076000000000001</v>
          </cell>
          <cell r="C1491">
            <v>1.3080000000000001</v>
          </cell>
          <cell r="D1491">
            <v>81.195408</v>
          </cell>
        </row>
        <row r="1492">
          <cell r="A1492">
            <v>43836</v>
          </cell>
          <cell r="B1492">
            <v>61.81</v>
          </cell>
          <cell r="C1492">
            <v>1.3169999999999999</v>
          </cell>
          <cell r="D1492">
            <v>81.403769999999994</v>
          </cell>
        </row>
        <row r="1493">
          <cell r="A1493">
            <v>43837</v>
          </cell>
          <cell r="B1493">
            <v>61.966999999999999</v>
          </cell>
          <cell r="C1493">
            <v>1.3109999999999999</v>
          </cell>
          <cell r="D1493">
            <v>81.238737</v>
          </cell>
        </row>
        <row r="1494">
          <cell r="A1494">
            <v>43838</v>
          </cell>
          <cell r="B1494">
            <v>61.295999999999999</v>
          </cell>
          <cell r="C1494">
            <v>1.31</v>
          </cell>
          <cell r="D1494">
            <v>80.297759999999997</v>
          </cell>
        </row>
        <row r="1495">
          <cell r="A1495">
            <v>43839</v>
          </cell>
          <cell r="B1495">
            <v>61.301000000000002</v>
          </cell>
          <cell r="C1495">
            <v>1.3069999999999999</v>
          </cell>
          <cell r="D1495">
            <v>80.120407</v>
          </cell>
        </row>
        <row r="1496">
          <cell r="A1496">
            <v>43840</v>
          </cell>
          <cell r="B1496">
            <v>61.040999999999997</v>
          </cell>
          <cell r="C1496">
            <v>1.306</v>
          </cell>
          <cell r="D1496">
            <v>79.719545999999994</v>
          </cell>
        </row>
        <row r="1497">
          <cell r="A1497">
            <v>43841</v>
          </cell>
          <cell r="B1497">
            <v>61.040999999999997</v>
          </cell>
          <cell r="C1497">
            <v>1.3069999999999999</v>
          </cell>
          <cell r="D1497">
            <v>79.780586999999997</v>
          </cell>
        </row>
        <row r="1498">
          <cell r="A1498">
            <v>43842</v>
          </cell>
          <cell r="B1498">
            <v>61.021000000000001</v>
          </cell>
          <cell r="C1498">
            <v>1.304</v>
          </cell>
          <cell r="D1498">
            <v>79.571384000000009</v>
          </cell>
        </row>
        <row r="1499">
          <cell r="A1499">
            <v>43843</v>
          </cell>
          <cell r="B1499">
            <v>61.231000000000002</v>
          </cell>
          <cell r="C1499">
            <v>1.2989999999999999</v>
          </cell>
          <cell r="D1499">
            <v>79.539068999999998</v>
          </cell>
        </row>
        <row r="1500">
          <cell r="A1500">
            <v>43844</v>
          </cell>
          <cell r="B1500">
            <v>61.438000000000002</v>
          </cell>
          <cell r="C1500">
            <v>1.302</v>
          </cell>
          <cell r="D1500">
            <v>79.992276000000004</v>
          </cell>
        </row>
        <row r="1501">
          <cell r="A1501">
            <v>43845</v>
          </cell>
          <cell r="B1501">
            <v>61.377000000000002</v>
          </cell>
          <cell r="C1501">
            <v>1.304</v>
          </cell>
          <cell r="D1501">
            <v>80.035608000000011</v>
          </cell>
        </row>
        <row r="1502">
          <cell r="A1502">
            <v>43846</v>
          </cell>
          <cell r="B1502">
            <v>61.610999999999997</v>
          </cell>
          <cell r="C1502">
            <v>1.3080000000000001</v>
          </cell>
          <cell r="D1502">
            <v>80.587187999999998</v>
          </cell>
        </row>
        <row r="1503">
          <cell r="A1503">
            <v>43847</v>
          </cell>
          <cell r="B1503">
            <v>61.597000000000001</v>
          </cell>
          <cell r="C1503">
            <v>1.302</v>
          </cell>
          <cell r="D1503">
            <v>80.199294000000009</v>
          </cell>
        </row>
        <row r="1504">
          <cell r="A1504">
            <v>43848</v>
          </cell>
          <cell r="B1504">
            <v>61.597000000000001</v>
          </cell>
          <cell r="C1504">
            <v>1.302</v>
          </cell>
          <cell r="D1504">
            <v>80.199294000000009</v>
          </cell>
        </row>
        <row r="1505">
          <cell r="A1505">
            <v>43849</v>
          </cell>
          <cell r="B1505">
            <v>61.582000000000001</v>
          </cell>
          <cell r="C1505">
            <v>1.3009999999999999</v>
          </cell>
          <cell r="D1505">
            <v>80.11818199999999</v>
          </cell>
        </row>
        <row r="1506">
          <cell r="A1506">
            <v>43850</v>
          </cell>
          <cell r="B1506">
            <v>61.603999999999999</v>
          </cell>
          <cell r="C1506">
            <v>1.3</v>
          </cell>
          <cell r="D1506">
            <v>80.0852</v>
          </cell>
        </row>
        <row r="1507">
          <cell r="A1507">
            <v>43851</v>
          </cell>
          <cell r="B1507">
            <v>61.895000000000003</v>
          </cell>
          <cell r="C1507">
            <v>1.3049999999999999</v>
          </cell>
          <cell r="D1507">
            <v>80.772975000000002</v>
          </cell>
        </row>
        <row r="1508">
          <cell r="A1508">
            <v>43852</v>
          </cell>
          <cell r="B1508">
            <v>61.912999999999997</v>
          </cell>
          <cell r="C1508">
            <v>1.3140000000000001</v>
          </cell>
          <cell r="D1508">
            <v>81.353682000000006</v>
          </cell>
        </row>
        <row r="1509">
          <cell r="A1509">
            <v>43853</v>
          </cell>
          <cell r="B1509">
            <v>61.927999999999997</v>
          </cell>
          <cell r="C1509">
            <v>1.3120000000000001</v>
          </cell>
          <cell r="D1509">
            <v>81.249536000000006</v>
          </cell>
        </row>
        <row r="1510">
          <cell r="A1510">
            <v>43854</v>
          </cell>
          <cell r="B1510">
            <v>62.073</v>
          </cell>
          <cell r="C1510">
            <v>1.3069999999999999</v>
          </cell>
          <cell r="D1510">
            <v>81.12941099999999</v>
          </cell>
        </row>
        <row r="1511">
          <cell r="A1511">
            <v>43855</v>
          </cell>
          <cell r="B1511">
            <v>62.073</v>
          </cell>
          <cell r="C1511">
            <v>1.3069999999999999</v>
          </cell>
          <cell r="D1511">
            <v>81.12941099999999</v>
          </cell>
        </row>
        <row r="1512">
          <cell r="A1512">
            <v>43856</v>
          </cell>
          <cell r="B1512">
            <v>62.143999999999998</v>
          </cell>
          <cell r="C1512">
            <v>1.306</v>
          </cell>
          <cell r="D1512">
            <v>81.160064000000006</v>
          </cell>
        </row>
        <row r="1513">
          <cell r="A1513">
            <v>43857</v>
          </cell>
          <cell r="B1513">
            <v>62.929000000000002</v>
          </cell>
          <cell r="C1513">
            <v>1.306</v>
          </cell>
          <cell r="D1513">
            <v>82.185274000000007</v>
          </cell>
        </row>
        <row r="1514">
          <cell r="A1514">
            <v>43858</v>
          </cell>
          <cell r="B1514">
            <v>62.247999999999998</v>
          </cell>
          <cell r="C1514">
            <v>1.302</v>
          </cell>
          <cell r="D1514">
            <v>81.046896000000004</v>
          </cell>
        </row>
        <row r="1515">
          <cell r="A1515">
            <v>43859</v>
          </cell>
          <cell r="B1515">
            <v>62.552</v>
          </cell>
          <cell r="C1515">
            <v>1.302</v>
          </cell>
          <cell r="D1515">
            <v>81.442704000000006</v>
          </cell>
        </row>
        <row r="1516">
          <cell r="A1516">
            <v>43860</v>
          </cell>
          <cell r="B1516">
            <v>63.231000000000002</v>
          </cell>
          <cell r="C1516">
            <v>1.3089999999999999</v>
          </cell>
          <cell r="D1516">
            <v>82.769379000000001</v>
          </cell>
        </row>
        <row r="1517">
          <cell r="A1517">
            <v>43861</v>
          </cell>
          <cell r="B1517">
            <v>63.975000000000001</v>
          </cell>
          <cell r="C1517">
            <v>1.321</v>
          </cell>
          <cell r="D1517">
            <v>84.510975000000002</v>
          </cell>
        </row>
        <row r="1518">
          <cell r="A1518">
            <v>43862</v>
          </cell>
          <cell r="B1518">
            <v>63.975000000000001</v>
          </cell>
          <cell r="C1518">
            <v>1.321</v>
          </cell>
          <cell r="D1518">
            <v>84.510975000000002</v>
          </cell>
        </row>
        <row r="1519">
          <cell r="A1519">
            <v>43863</v>
          </cell>
          <cell r="B1519">
            <v>63.905999999999999</v>
          </cell>
          <cell r="C1519">
            <v>1.3180000000000001</v>
          </cell>
          <cell r="D1519">
            <v>84.228108000000006</v>
          </cell>
        </row>
        <row r="1520">
          <cell r="A1520">
            <v>43864</v>
          </cell>
          <cell r="B1520">
            <v>63.688000000000002</v>
          </cell>
          <cell r="C1520">
            <v>1.3</v>
          </cell>
          <cell r="D1520">
            <v>82.79440000000001</v>
          </cell>
        </row>
        <row r="1521">
          <cell r="A1521">
            <v>43865</v>
          </cell>
          <cell r="B1521">
            <v>62.960999999999999</v>
          </cell>
          <cell r="C1521">
            <v>1.3029999999999999</v>
          </cell>
          <cell r="D1521">
            <v>82.038182999999989</v>
          </cell>
        </row>
        <row r="1522">
          <cell r="A1522">
            <v>43866</v>
          </cell>
          <cell r="B1522">
            <v>62.874000000000002</v>
          </cell>
          <cell r="C1522">
            <v>1.2989999999999999</v>
          </cell>
          <cell r="D1522">
            <v>81.673326000000003</v>
          </cell>
        </row>
        <row r="1523">
          <cell r="A1523">
            <v>43867</v>
          </cell>
          <cell r="B1523">
            <v>63.305</v>
          </cell>
          <cell r="C1523">
            <v>1.2929999999999999</v>
          </cell>
          <cell r="D1523">
            <v>81.853364999999997</v>
          </cell>
        </row>
        <row r="1524">
          <cell r="A1524">
            <v>43868</v>
          </cell>
          <cell r="B1524">
            <v>64.14</v>
          </cell>
          <cell r="C1524">
            <v>1.2889999999999999</v>
          </cell>
          <cell r="D1524">
            <v>82.676459999999992</v>
          </cell>
        </row>
        <row r="1525">
          <cell r="A1525">
            <v>43869</v>
          </cell>
          <cell r="B1525">
            <v>64.141000000000005</v>
          </cell>
          <cell r="C1525">
            <v>1.2889999999999999</v>
          </cell>
          <cell r="D1525">
            <v>82.677749000000006</v>
          </cell>
        </row>
        <row r="1526">
          <cell r="A1526">
            <v>43870</v>
          </cell>
          <cell r="B1526">
            <v>64.144000000000005</v>
          </cell>
          <cell r="C1526">
            <v>1.2889999999999999</v>
          </cell>
          <cell r="D1526">
            <v>82.681616000000005</v>
          </cell>
        </row>
        <row r="1527">
          <cell r="A1527">
            <v>43871</v>
          </cell>
          <cell r="B1527">
            <v>64.113</v>
          </cell>
          <cell r="C1527">
            <v>1.292</v>
          </cell>
          <cell r="D1527">
            <v>82.833995999999999</v>
          </cell>
        </row>
        <row r="1528">
          <cell r="A1528">
            <v>43872</v>
          </cell>
          <cell r="B1528">
            <v>63.351999999999997</v>
          </cell>
          <cell r="C1528">
            <v>1.296</v>
          </cell>
          <cell r="D1528">
            <v>82.104191999999998</v>
          </cell>
        </row>
        <row r="1529">
          <cell r="A1529">
            <v>43873</v>
          </cell>
          <cell r="B1529">
            <v>63.232999999999997</v>
          </cell>
          <cell r="C1529">
            <v>1.296</v>
          </cell>
          <cell r="D1529">
            <v>81.949967999999998</v>
          </cell>
        </row>
        <row r="1530">
          <cell r="A1530">
            <v>43874</v>
          </cell>
          <cell r="B1530">
            <v>63.67</v>
          </cell>
          <cell r="C1530">
            <v>1.3049999999999999</v>
          </cell>
          <cell r="D1530">
            <v>83.089349999999996</v>
          </cell>
        </row>
        <row r="1531">
          <cell r="A1531">
            <v>43875</v>
          </cell>
          <cell r="B1531">
            <v>63.53</v>
          </cell>
          <cell r="C1531">
            <v>1.3049999999999999</v>
          </cell>
          <cell r="D1531">
            <v>82.906649999999999</v>
          </cell>
        </row>
        <row r="1532">
          <cell r="A1532">
            <v>43876</v>
          </cell>
          <cell r="B1532">
            <v>63.53</v>
          </cell>
          <cell r="C1532">
            <v>1.3049999999999999</v>
          </cell>
          <cell r="D1532">
            <v>82.906649999999999</v>
          </cell>
        </row>
        <row r="1533">
          <cell r="A1533">
            <v>43877</v>
          </cell>
          <cell r="B1533">
            <v>63.527999999999999</v>
          </cell>
          <cell r="C1533">
            <v>1.3049999999999999</v>
          </cell>
          <cell r="D1533">
            <v>82.904039999999995</v>
          </cell>
        </row>
        <row r="1534">
          <cell r="A1534">
            <v>43878</v>
          </cell>
          <cell r="B1534">
            <v>63.500999999999998</v>
          </cell>
          <cell r="C1534">
            <v>1.3009999999999999</v>
          </cell>
          <cell r="D1534">
            <v>82.614800999999986</v>
          </cell>
        </row>
        <row r="1535">
          <cell r="A1535">
            <v>43879</v>
          </cell>
          <cell r="B1535">
            <v>63.901000000000003</v>
          </cell>
          <cell r="C1535">
            <v>1.3</v>
          </cell>
          <cell r="D1535">
            <v>83.071300000000008</v>
          </cell>
        </row>
        <row r="1536">
          <cell r="A1536">
            <v>43880</v>
          </cell>
          <cell r="B1536">
            <v>63.555999999999997</v>
          </cell>
          <cell r="C1536">
            <v>1.2929999999999999</v>
          </cell>
          <cell r="D1536">
            <v>82.177907999999988</v>
          </cell>
        </row>
        <row r="1537">
          <cell r="A1537">
            <v>43881</v>
          </cell>
          <cell r="B1537">
            <v>64.161000000000001</v>
          </cell>
          <cell r="C1537">
            <v>1.288</v>
          </cell>
          <cell r="D1537">
            <v>82.639368000000005</v>
          </cell>
        </row>
        <row r="1538">
          <cell r="A1538">
            <v>43882</v>
          </cell>
          <cell r="B1538">
            <v>64.073999999999998</v>
          </cell>
          <cell r="C1538">
            <v>1.296</v>
          </cell>
          <cell r="D1538">
            <v>83.039904000000007</v>
          </cell>
        </row>
        <row r="1539">
          <cell r="A1539">
            <v>43883</v>
          </cell>
          <cell r="B1539">
            <v>64.073999999999998</v>
          </cell>
          <cell r="C1539">
            <v>1.296</v>
          </cell>
          <cell r="D1539">
            <v>83.039904000000007</v>
          </cell>
        </row>
        <row r="1540">
          <cell r="A1540">
            <v>43884</v>
          </cell>
          <cell r="B1540">
            <v>64.066999999999993</v>
          </cell>
          <cell r="C1540">
            <v>1.2949999999999999</v>
          </cell>
          <cell r="D1540">
            <v>82.966764999999981</v>
          </cell>
        </row>
        <row r="1541">
          <cell r="A1541">
            <v>43885</v>
          </cell>
          <cell r="B1541">
            <v>65.356999999999999</v>
          </cell>
          <cell r="C1541">
            <v>1.2929999999999999</v>
          </cell>
          <cell r="D1541">
            <v>84.506600999999989</v>
          </cell>
        </row>
        <row r="1542">
          <cell r="A1542">
            <v>43886</v>
          </cell>
          <cell r="B1542">
            <v>65.313000000000002</v>
          </cell>
          <cell r="C1542">
            <v>1.3</v>
          </cell>
          <cell r="D1542">
            <v>84.906900000000007</v>
          </cell>
        </row>
        <row r="1543">
          <cell r="A1543">
            <v>43887</v>
          </cell>
          <cell r="B1543">
            <v>65.486000000000004</v>
          </cell>
          <cell r="C1543">
            <v>1.2909999999999999</v>
          </cell>
          <cell r="D1543">
            <v>84.542426000000006</v>
          </cell>
        </row>
        <row r="1544">
          <cell r="A1544">
            <v>43888</v>
          </cell>
          <cell r="B1544">
            <v>66.304000000000002</v>
          </cell>
          <cell r="C1544">
            <v>1.2889999999999999</v>
          </cell>
          <cell r="D1544">
            <v>85.465856000000002</v>
          </cell>
        </row>
        <row r="1545">
          <cell r="A1545">
            <v>43889</v>
          </cell>
          <cell r="B1545">
            <v>66.911000000000001</v>
          </cell>
          <cell r="C1545">
            <v>1.282</v>
          </cell>
          <cell r="D1545">
            <v>85.779902000000007</v>
          </cell>
        </row>
        <row r="1546">
          <cell r="A1546">
            <v>43890</v>
          </cell>
          <cell r="B1546">
            <v>66.911000000000001</v>
          </cell>
          <cell r="C1546">
            <v>1.282</v>
          </cell>
          <cell r="D1546">
            <v>85.779902000000007</v>
          </cell>
        </row>
        <row r="1547">
          <cell r="A1547">
            <v>43891</v>
          </cell>
          <cell r="B1547">
            <v>67.149000000000001</v>
          </cell>
          <cell r="C1547">
            <v>1.2809999999999999</v>
          </cell>
          <cell r="D1547">
            <v>86.01786899999999</v>
          </cell>
        </row>
        <row r="1548">
          <cell r="A1548">
            <v>43892</v>
          </cell>
          <cell r="B1548">
            <v>66.290999999999997</v>
          </cell>
          <cell r="C1548">
            <v>1.2769999999999999</v>
          </cell>
          <cell r="D1548">
            <v>84.653606999999994</v>
          </cell>
        </row>
        <row r="1549">
          <cell r="A1549">
            <v>43893</v>
          </cell>
          <cell r="B1549">
            <v>66.215999999999994</v>
          </cell>
          <cell r="C1549">
            <v>1.282</v>
          </cell>
          <cell r="D1549">
            <v>84.888911999999991</v>
          </cell>
          <cell r="F1549">
            <v>1.2302349637948868</v>
          </cell>
        </row>
        <row r="1550">
          <cell r="A1550">
            <v>43894</v>
          </cell>
          <cell r="B1550">
            <v>66.227000000000004</v>
          </cell>
          <cell r="C1550">
            <v>1.2869999999999999</v>
          </cell>
          <cell r="D1550">
            <v>85.234149000000002</v>
          </cell>
        </row>
        <row r="1551">
          <cell r="A1551">
            <v>43895</v>
          </cell>
          <cell r="B1551">
            <v>67.573999999999998</v>
          </cell>
          <cell r="C1551">
            <v>1.2949999999999999</v>
          </cell>
          <cell r="D1551">
            <v>87.508329999999987</v>
          </cell>
        </row>
        <row r="1552">
          <cell r="A1552">
            <v>43896</v>
          </cell>
          <cell r="B1552">
            <v>68.543999999999997</v>
          </cell>
          <cell r="C1552">
            <v>1.3049999999999999</v>
          </cell>
          <cell r="D1552">
            <v>89.449919999999992</v>
          </cell>
        </row>
        <row r="1553">
          <cell r="A1553">
            <v>43897</v>
          </cell>
          <cell r="B1553">
            <v>68.56</v>
          </cell>
          <cell r="C1553">
            <v>1.3049999999999999</v>
          </cell>
          <cell r="D1553">
            <v>89.470799999999997</v>
          </cell>
        </row>
        <row r="1554">
          <cell r="A1554">
            <v>43898</v>
          </cell>
          <cell r="B1554">
            <v>72.183000000000007</v>
          </cell>
          <cell r="C1554">
            <v>1.31</v>
          </cell>
          <cell r="D1554">
            <v>94.559730000000016</v>
          </cell>
        </row>
        <row r="1555">
          <cell r="A1555">
            <v>43899</v>
          </cell>
          <cell r="B1555">
            <v>74.682000000000002</v>
          </cell>
          <cell r="C1555">
            <v>1.3069999999999999</v>
          </cell>
          <cell r="D1555">
            <v>97.609374000000003</v>
          </cell>
        </row>
        <row r="1556">
          <cell r="A1556">
            <v>43900</v>
          </cell>
          <cell r="B1556">
            <v>71.084999999999994</v>
          </cell>
          <cell r="C1556">
            <v>1.2909999999999999</v>
          </cell>
          <cell r="D1556">
            <v>91.770734999999988</v>
          </cell>
        </row>
        <row r="1557">
          <cell r="A1557">
            <v>43901</v>
          </cell>
          <cell r="B1557">
            <v>73.150000000000006</v>
          </cell>
          <cell r="C1557">
            <v>1.282</v>
          </cell>
          <cell r="D1557">
            <v>93.778300000000016</v>
          </cell>
        </row>
        <row r="1558">
          <cell r="A1558">
            <v>43902</v>
          </cell>
          <cell r="B1558">
            <v>74.933000000000007</v>
          </cell>
          <cell r="C1558">
            <v>1.2569999999999999</v>
          </cell>
          <cell r="D1558">
            <v>94.190781000000001</v>
          </cell>
        </row>
        <row r="1559">
          <cell r="A1559">
            <v>43903</v>
          </cell>
          <cell r="B1559">
            <v>72.623000000000005</v>
          </cell>
          <cell r="C1559">
            <v>1.2270000000000001</v>
          </cell>
          <cell r="D1559">
            <v>89.108421000000007</v>
          </cell>
        </row>
        <row r="1560">
          <cell r="A1560">
            <v>43904</v>
          </cell>
          <cell r="B1560">
            <v>72.623000000000005</v>
          </cell>
          <cell r="C1560">
            <v>1.2270000000000001</v>
          </cell>
          <cell r="D1560">
            <v>89.108421000000007</v>
          </cell>
        </row>
        <row r="1561">
          <cell r="A1561">
            <v>43905</v>
          </cell>
          <cell r="B1561">
            <v>73.260999999999996</v>
          </cell>
          <cell r="C1561">
            <v>1.24</v>
          </cell>
          <cell r="D1561">
            <v>90.843639999999994</v>
          </cell>
        </row>
        <row r="1562">
          <cell r="A1562">
            <v>43906</v>
          </cell>
          <cell r="B1562">
            <v>74.892099999999999</v>
          </cell>
          <cell r="C1562">
            <v>1.2270000000000001</v>
          </cell>
          <cell r="D1562">
            <v>91.892606700000002</v>
          </cell>
        </row>
        <row r="1563">
          <cell r="A1563">
            <v>43907</v>
          </cell>
          <cell r="B1563">
            <v>75.332999999999998</v>
          </cell>
          <cell r="C1563">
            <v>1.212</v>
          </cell>
          <cell r="D1563">
            <v>91.303595999999999</v>
          </cell>
        </row>
        <row r="1564">
          <cell r="A1564">
            <v>43908</v>
          </cell>
          <cell r="B1564">
            <v>80.954999999999998</v>
          </cell>
          <cell r="C1564">
            <v>1.1639999999999999</v>
          </cell>
          <cell r="D1564">
            <v>94.231619999999992</v>
          </cell>
        </row>
        <row r="1565">
          <cell r="A1565">
            <v>43909</v>
          </cell>
          <cell r="B1565">
            <v>79.001000000000005</v>
          </cell>
          <cell r="C1565">
            <v>1.149</v>
          </cell>
          <cell r="D1565">
            <v>90.772149000000013</v>
          </cell>
        </row>
        <row r="1566">
          <cell r="A1566">
            <v>43910</v>
          </cell>
          <cell r="B1566">
            <v>79.977000000000004</v>
          </cell>
          <cell r="C1566">
            <v>1.165</v>
          </cell>
          <cell r="D1566">
            <v>93.17320500000001</v>
          </cell>
        </row>
        <row r="1567">
          <cell r="A1567">
            <v>43911</v>
          </cell>
          <cell r="B1567">
            <v>79.977000000000004</v>
          </cell>
          <cell r="C1567">
            <v>1.165</v>
          </cell>
          <cell r="D1567">
            <v>93.17320500000001</v>
          </cell>
        </row>
        <row r="1568">
          <cell r="A1568">
            <v>43912</v>
          </cell>
          <cell r="B1568">
            <v>79.869</v>
          </cell>
          <cell r="C1568">
            <v>1.1619999999999999</v>
          </cell>
          <cell r="D1568">
            <v>92.807777999999999</v>
          </cell>
        </row>
        <row r="1569">
          <cell r="A1569">
            <v>43913</v>
          </cell>
          <cell r="B1569">
            <v>79.453000000000003</v>
          </cell>
          <cell r="C1569">
            <v>1.159</v>
          </cell>
          <cell r="D1569">
            <v>92.086027000000001</v>
          </cell>
        </row>
        <row r="1570">
          <cell r="A1570">
            <v>43914</v>
          </cell>
          <cell r="B1570">
            <v>78.298000000000002</v>
          </cell>
          <cell r="C1570">
            <v>1.179</v>
          </cell>
          <cell r="D1570">
            <v>92.313342000000006</v>
          </cell>
        </row>
        <row r="1571">
          <cell r="A1571">
            <v>43915</v>
          </cell>
          <cell r="B1571">
            <v>78.364000000000004</v>
          </cell>
          <cell r="C1571">
            <v>1.1850000000000001</v>
          </cell>
          <cell r="D1571">
            <v>92.861340000000013</v>
          </cell>
        </row>
        <row r="1572">
          <cell r="A1572">
            <v>43916</v>
          </cell>
          <cell r="B1572">
            <v>77.474999999999994</v>
          </cell>
          <cell r="C1572">
            <v>1.22</v>
          </cell>
          <cell r="D1572">
            <v>94.519499999999994</v>
          </cell>
        </row>
        <row r="1573">
          <cell r="A1573">
            <v>43917</v>
          </cell>
          <cell r="B1573">
            <v>78.772999999999996</v>
          </cell>
          <cell r="C1573">
            <v>1.246</v>
          </cell>
          <cell r="D1573">
            <v>98.151157999999995</v>
          </cell>
        </row>
        <row r="1574">
          <cell r="A1574">
            <v>43918</v>
          </cell>
          <cell r="B1574">
            <v>78.772999999999996</v>
          </cell>
          <cell r="C1574">
            <v>1.246</v>
          </cell>
          <cell r="D1574">
            <v>98.151157999999995</v>
          </cell>
        </row>
        <row r="1575">
          <cell r="A1575">
            <v>43919</v>
          </cell>
          <cell r="B1575">
            <v>78.683999999999997</v>
          </cell>
          <cell r="C1575">
            <v>1.2450000000000001</v>
          </cell>
          <cell r="D1575">
            <v>97.961580000000012</v>
          </cell>
        </row>
        <row r="1576">
          <cell r="A1576">
            <v>43920</v>
          </cell>
          <cell r="B1576">
            <v>79.623999999999995</v>
          </cell>
          <cell r="C1576">
            <v>1.2370000000000001</v>
          </cell>
          <cell r="D1576">
            <v>98.494888000000003</v>
          </cell>
        </row>
        <row r="1577">
          <cell r="A1577">
            <v>43921</v>
          </cell>
          <cell r="B1577">
            <v>78.448999999999998</v>
          </cell>
          <cell r="C1577">
            <v>1.2410000000000001</v>
          </cell>
          <cell r="D1577">
            <v>97.355209000000002</v>
          </cell>
          <cell r="F1577">
            <v>1.1930000000000001</v>
          </cell>
        </row>
        <row r="1578">
          <cell r="A1578">
            <v>43922</v>
          </cell>
          <cell r="B1578">
            <v>78.917400000000001</v>
          </cell>
          <cell r="C1578">
            <v>1.238</v>
          </cell>
          <cell r="D1578">
            <v>97.699741200000005</v>
          </cell>
        </row>
        <row r="1579">
          <cell r="A1579">
            <v>43923</v>
          </cell>
          <cell r="B1579">
            <v>77.966399999999993</v>
          </cell>
          <cell r="C1579">
            <v>1.2390000000000001</v>
          </cell>
          <cell r="D1579">
            <v>96.600369599999993</v>
          </cell>
        </row>
        <row r="1580">
          <cell r="A1580">
            <v>43924</v>
          </cell>
          <cell r="B1580">
            <v>77.191100000000006</v>
          </cell>
          <cell r="C1580">
            <v>1.2270000000000001</v>
          </cell>
          <cell r="D1580">
            <v>94.713479700000008</v>
          </cell>
        </row>
        <row r="1581">
          <cell r="A1581">
            <v>43925</v>
          </cell>
          <cell r="B1581">
            <v>77.191100000000006</v>
          </cell>
          <cell r="C1581">
            <v>1.2270000000000001</v>
          </cell>
          <cell r="D1581">
            <v>94.713479700000008</v>
          </cell>
        </row>
        <row r="1582">
          <cell r="A1582">
            <v>43926</v>
          </cell>
          <cell r="B1582">
            <v>77.191100000000006</v>
          </cell>
          <cell r="C1582">
            <v>1.222</v>
          </cell>
          <cell r="D1582">
            <v>94.327524199999999</v>
          </cell>
        </row>
        <row r="1583">
          <cell r="A1583">
            <v>43927</v>
          </cell>
          <cell r="B1583">
            <v>76.3857</v>
          </cell>
          <cell r="C1583">
            <v>1.224</v>
          </cell>
          <cell r="D1583">
            <v>93.496096800000004</v>
          </cell>
        </row>
        <row r="1584">
          <cell r="A1584">
            <v>43928</v>
          </cell>
          <cell r="B1584">
            <v>75.457099999999997</v>
          </cell>
          <cell r="C1584">
            <v>1.234</v>
          </cell>
          <cell r="D1584">
            <v>93.114061399999997</v>
          </cell>
        </row>
        <row r="1585">
          <cell r="A1585">
            <v>43929</v>
          </cell>
          <cell r="B1585">
            <v>75.489699999999999</v>
          </cell>
          <cell r="C1585">
            <v>1.2390000000000001</v>
          </cell>
          <cell r="D1585">
            <v>93.531738300000001</v>
          </cell>
        </row>
        <row r="1586">
          <cell r="A1586">
            <v>43930</v>
          </cell>
          <cell r="B1586">
            <v>73.463700000000003</v>
          </cell>
          <cell r="C1586">
            <v>1.2450000000000001</v>
          </cell>
          <cell r="D1586">
            <v>91.462306500000011</v>
          </cell>
        </row>
        <row r="1587">
          <cell r="A1587">
            <v>43931</v>
          </cell>
          <cell r="B1587">
            <v>73.840299999999999</v>
          </cell>
          <cell r="C1587">
            <v>1.2450000000000001</v>
          </cell>
          <cell r="D1587">
            <v>91.9311735</v>
          </cell>
        </row>
        <row r="1588">
          <cell r="A1588">
            <v>43932</v>
          </cell>
          <cell r="B1588">
            <v>73.840299999999999</v>
          </cell>
          <cell r="C1588">
            <v>1.2450000000000001</v>
          </cell>
          <cell r="D1588">
            <v>91.9311735</v>
          </cell>
        </row>
        <row r="1589">
          <cell r="A1589">
            <v>43933</v>
          </cell>
          <cell r="B1589">
            <v>73.840299999999999</v>
          </cell>
          <cell r="C1589">
            <v>1.246</v>
          </cell>
          <cell r="D1589">
            <v>92.0050138</v>
          </cell>
        </row>
        <row r="1590">
          <cell r="A1590">
            <v>43934</v>
          </cell>
          <cell r="B1590">
            <v>73.569699999999997</v>
          </cell>
          <cell r="C1590">
            <v>1.252</v>
          </cell>
          <cell r="D1590">
            <v>92.109264400000001</v>
          </cell>
        </row>
        <row r="1591">
          <cell r="A1591">
            <v>43935</v>
          </cell>
          <cell r="B1591">
            <v>73.087500000000006</v>
          </cell>
          <cell r="C1591">
            <v>1.2629999999999999</v>
          </cell>
          <cell r="D1591">
            <v>92.309512499999997</v>
          </cell>
        </row>
        <row r="1592">
          <cell r="A1592">
            <v>43936</v>
          </cell>
          <cell r="B1592">
            <v>75.194800000000001</v>
          </cell>
          <cell r="C1592">
            <v>1.252</v>
          </cell>
          <cell r="D1592">
            <v>94.143889599999994</v>
          </cell>
        </row>
        <row r="1593">
          <cell r="A1593">
            <v>43937</v>
          </cell>
          <cell r="B1593">
            <v>74.2393</v>
          </cell>
          <cell r="C1593">
            <v>1.2490000000000001</v>
          </cell>
          <cell r="D1593">
            <v>92.724885700000002</v>
          </cell>
        </row>
        <row r="1594">
          <cell r="A1594">
            <v>43938</v>
          </cell>
          <cell r="B1594">
            <v>74.194100000000006</v>
          </cell>
          <cell r="C1594">
            <v>1.25</v>
          </cell>
          <cell r="D1594">
            <v>92.742625000000004</v>
          </cell>
        </row>
        <row r="1595">
          <cell r="A1595">
            <v>43939</v>
          </cell>
          <cell r="B1595">
            <v>74.194100000000006</v>
          </cell>
          <cell r="C1595">
            <v>1.25</v>
          </cell>
          <cell r="D1595">
            <v>92.742625000000004</v>
          </cell>
        </row>
        <row r="1596">
          <cell r="A1596">
            <v>43940</v>
          </cell>
          <cell r="B1596">
            <v>74.194100000000006</v>
          </cell>
          <cell r="C1596">
            <v>1.2490000000000001</v>
          </cell>
          <cell r="D1596">
            <v>92.668430900000018</v>
          </cell>
        </row>
        <row r="1597">
          <cell r="A1597">
            <v>43941</v>
          </cell>
          <cell r="B1597">
            <v>74.642300000000006</v>
          </cell>
          <cell r="C1597">
            <v>1.244</v>
          </cell>
          <cell r="D1597">
            <v>92.85502120000001</v>
          </cell>
        </row>
        <row r="1598">
          <cell r="A1598">
            <v>43942</v>
          </cell>
          <cell r="B1598">
            <v>77.245800000000003</v>
          </cell>
          <cell r="C1598">
            <v>1.23</v>
          </cell>
          <cell r="D1598">
            <v>95.012333999999996</v>
          </cell>
        </row>
        <row r="1599">
          <cell r="A1599">
            <v>43943</v>
          </cell>
          <cell r="B1599">
            <v>76.102599999999995</v>
          </cell>
          <cell r="C1599">
            <v>1.232</v>
          </cell>
          <cell r="D1599">
            <v>93.758403199999989</v>
          </cell>
        </row>
        <row r="1600">
          <cell r="A1600">
            <v>43944</v>
          </cell>
          <cell r="B1600">
            <v>74.281899999999993</v>
          </cell>
          <cell r="C1600">
            <v>1.2350000000000001</v>
          </cell>
          <cell r="D1600">
            <v>91.738146499999999</v>
          </cell>
        </row>
        <row r="1601">
          <cell r="A1601">
            <v>43945</v>
          </cell>
          <cell r="B1601">
            <v>74.606099999999998</v>
          </cell>
          <cell r="C1601">
            <v>1.2370000000000001</v>
          </cell>
          <cell r="D1601">
            <v>92.287745700000002</v>
          </cell>
        </row>
        <row r="1602">
          <cell r="A1602">
            <v>43946</v>
          </cell>
          <cell r="B1602">
            <v>74.606099999999998</v>
          </cell>
          <cell r="C1602">
            <v>1.2370000000000001</v>
          </cell>
          <cell r="D1602">
            <v>92.287745700000002</v>
          </cell>
        </row>
        <row r="1603">
          <cell r="A1603">
            <v>43947</v>
          </cell>
          <cell r="B1603">
            <v>74.606099999999998</v>
          </cell>
          <cell r="C1603">
            <v>1.2370000000000001</v>
          </cell>
          <cell r="D1603">
            <v>92.287745700000002</v>
          </cell>
        </row>
        <row r="1604">
          <cell r="A1604">
            <v>43948</v>
          </cell>
          <cell r="B1604">
            <v>74.666600000000003</v>
          </cell>
          <cell r="C1604">
            <v>1.242</v>
          </cell>
          <cell r="D1604">
            <v>92.735917200000003</v>
          </cell>
        </row>
        <row r="1605">
          <cell r="A1605">
            <v>43949</v>
          </cell>
          <cell r="B1605">
            <v>74.272599999999997</v>
          </cell>
          <cell r="C1605">
            <v>1.2430000000000001</v>
          </cell>
          <cell r="D1605">
            <v>92.320841800000011</v>
          </cell>
        </row>
        <row r="1606">
          <cell r="A1606">
            <v>43950</v>
          </cell>
          <cell r="B1606">
            <v>73.259799999999998</v>
          </cell>
          <cell r="C1606">
            <v>1.2470000000000001</v>
          </cell>
          <cell r="D1606">
            <v>91.354970600000001</v>
          </cell>
        </row>
        <row r="1607">
          <cell r="A1607">
            <v>43951</v>
          </cell>
          <cell r="B1607">
            <v>73.689400000000006</v>
          </cell>
          <cell r="C1607">
            <v>1.258</v>
          </cell>
          <cell r="D1607">
            <v>92.701265200000009</v>
          </cell>
        </row>
        <row r="1608">
          <cell r="A1608">
            <v>43952</v>
          </cell>
          <cell r="B1608">
            <v>75.573099999999997</v>
          </cell>
          <cell r="C1608">
            <v>1.25</v>
          </cell>
          <cell r="D1608">
            <v>94.466374999999999</v>
          </cell>
        </row>
        <row r="1609">
          <cell r="A1609">
            <v>43953</v>
          </cell>
          <cell r="B1609">
            <v>75.573099999999997</v>
          </cell>
          <cell r="C1609">
            <v>1.25</v>
          </cell>
          <cell r="D1609">
            <v>94.466374999999999</v>
          </cell>
        </row>
        <row r="1610">
          <cell r="A1610">
            <v>43954</v>
          </cell>
          <cell r="B1610">
            <v>75.573099999999997</v>
          </cell>
          <cell r="C1610">
            <v>1.2450000000000001</v>
          </cell>
          <cell r="D1610">
            <v>94.088509500000001</v>
          </cell>
        </row>
        <row r="1611">
          <cell r="A1611">
            <v>43955</v>
          </cell>
          <cell r="B1611">
            <v>75.329700000000003</v>
          </cell>
          <cell r="C1611">
            <v>1.2450000000000001</v>
          </cell>
          <cell r="D1611">
            <v>93.785476500000016</v>
          </cell>
        </row>
        <row r="1612">
          <cell r="A1612">
            <v>43956</v>
          </cell>
          <cell r="B1612">
            <v>73.785600000000002</v>
          </cell>
          <cell r="C1612">
            <v>1.244</v>
          </cell>
          <cell r="D1612">
            <v>91.789286400000009</v>
          </cell>
        </row>
        <row r="1613">
          <cell r="A1613">
            <v>43957</v>
          </cell>
          <cell r="B1613">
            <v>74.511200000000002</v>
          </cell>
          <cell r="C1613">
            <v>1.232</v>
          </cell>
          <cell r="D1613">
            <v>91.797798400000005</v>
          </cell>
        </row>
        <row r="1614">
          <cell r="A1614">
            <v>43958</v>
          </cell>
          <cell r="B1614">
            <v>73.857299999999995</v>
          </cell>
          <cell r="C1614">
            <v>1.238</v>
          </cell>
          <cell r="D1614">
            <v>91.435337399999995</v>
          </cell>
          <cell r="F1614">
            <v>1.215712545676005</v>
          </cell>
        </row>
        <row r="1615">
          <cell r="A1615">
            <v>43959</v>
          </cell>
          <cell r="B1615">
            <v>73.186499999999995</v>
          </cell>
          <cell r="C1615">
            <v>1.2410000000000001</v>
          </cell>
          <cell r="D1615">
            <v>90.824446500000008</v>
          </cell>
        </row>
        <row r="1616">
          <cell r="A1616">
            <v>43960</v>
          </cell>
          <cell r="B1616">
            <v>73.186499999999995</v>
          </cell>
          <cell r="C1616">
            <v>1.2410000000000001</v>
          </cell>
          <cell r="D1616">
            <v>90.824446500000008</v>
          </cell>
        </row>
        <row r="1617">
          <cell r="A1617">
            <v>43961</v>
          </cell>
          <cell r="B1617">
            <v>73.186499999999995</v>
          </cell>
          <cell r="C1617">
            <v>1.242</v>
          </cell>
          <cell r="D1617">
            <v>90.897632999999999</v>
          </cell>
        </row>
        <row r="1618">
          <cell r="A1618">
            <v>43962</v>
          </cell>
          <cell r="B1618">
            <v>73.653400000000005</v>
          </cell>
          <cell r="C1618">
            <v>1.2330000000000001</v>
          </cell>
          <cell r="D1618">
            <v>90.814642200000009</v>
          </cell>
        </row>
        <row r="1619">
          <cell r="A1619">
            <v>43963</v>
          </cell>
          <cell r="B1619">
            <v>73.067599999999999</v>
          </cell>
          <cell r="C1619">
            <v>1.2250000000000001</v>
          </cell>
          <cell r="D1619">
            <v>89.507810000000006</v>
          </cell>
        </row>
        <row r="1620">
          <cell r="A1620">
            <v>43964</v>
          </cell>
          <cell r="B1620">
            <v>73.823700000000002</v>
          </cell>
          <cell r="C1620">
            <v>1.224</v>
          </cell>
          <cell r="D1620">
            <v>90.360208799999995</v>
          </cell>
        </row>
        <row r="1621">
          <cell r="A1621">
            <v>43965</v>
          </cell>
          <cell r="B1621">
            <v>73.988600000000005</v>
          </cell>
          <cell r="C1621">
            <v>1.2230000000000001</v>
          </cell>
          <cell r="D1621">
            <v>90.488057800000007</v>
          </cell>
        </row>
        <row r="1622">
          <cell r="A1622">
            <v>43966</v>
          </cell>
          <cell r="B1622">
            <v>73.758600000000001</v>
          </cell>
          <cell r="C1622">
            <v>1.21</v>
          </cell>
          <cell r="D1622">
            <v>89.247906</v>
          </cell>
        </row>
        <row r="1623">
          <cell r="A1623">
            <v>43967</v>
          </cell>
          <cell r="B1623">
            <v>73.758600000000001</v>
          </cell>
          <cell r="C1623">
            <v>1.21</v>
          </cell>
          <cell r="D1623">
            <v>89.247906</v>
          </cell>
        </row>
        <row r="1624">
          <cell r="A1624">
            <v>43968</v>
          </cell>
          <cell r="B1624">
            <v>73.758600000000001</v>
          </cell>
          <cell r="C1624">
            <v>1.2090000000000001</v>
          </cell>
          <cell r="D1624">
            <v>89.17414740000001</v>
          </cell>
        </row>
        <row r="1625">
          <cell r="A1625">
            <v>43969</v>
          </cell>
          <cell r="B1625">
            <v>72.691699999999997</v>
          </cell>
          <cell r="C1625">
            <v>1.22</v>
          </cell>
          <cell r="D1625">
            <v>88.683873999999989</v>
          </cell>
        </row>
        <row r="1626">
          <cell r="A1626">
            <v>43970</v>
          </cell>
          <cell r="B1626">
            <v>72.576800000000006</v>
          </cell>
          <cell r="C1626">
            <v>1.226</v>
          </cell>
          <cell r="D1626">
            <v>88.979156800000013</v>
          </cell>
        </row>
        <row r="1627">
          <cell r="A1627">
            <v>43971</v>
          </cell>
          <cell r="B1627">
            <v>71.175200000000004</v>
          </cell>
          <cell r="C1627">
            <v>1.2274758187263712</v>
          </cell>
          <cell r="D1627">
            <v>87.365836893013224</v>
          </cell>
        </row>
        <row r="1628">
          <cell r="A1628">
            <v>43972</v>
          </cell>
          <cell r="B1628">
            <v>70.983099999999993</v>
          </cell>
          <cell r="C1628">
            <v>1.222</v>
          </cell>
          <cell r="D1628">
            <v>86.74134819999999</v>
          </cell>
        </row>
        <row r="1629">
          <cell r="A1629">
            <v>43973</v>
          </cell>
          <cell r="B1629">
            <v>71.741200000000006</v>
          </cell>
          <cell r="C1629">
            <v>1.2170000000000001</v>
          </cell>
          <cell r="D1629">
            <v>87.309040400000015</v>
          </cell>
        </row>
        <row r="1630">
          <cell r="A1630">
            <v>43974</v>
          </cell>
          <cell r="B1630">
            <v>71.741200000000006</v>
          </cell>
          <cell r="C1630">
            <v>1.2170000000000001</v>
          </cell>
          <cell r="D1630">
            <v>87.309040400000015</v>
          </cell>
        </row>
        <row r="1631">
          <cell r="A1631">
            <v>43975</v>
          </cell>
          <cell r="B1631">
            <v>71.741200000000006</v>
          </cell>
          <cell r="C1631">
            <v>1.2190000000000001</v>
          </cell>
          <cell r="D1631">
            <v>87.452522800000011</v>
          </cell>
        </row>
        <row r="1632">
          <cell r="A1632">
            <v>43976</v>
          </cell>
          <cell r="B1632">
            <v>71.641900000000007</v>
          </cell>
          <cell r="C1632">
            <v>1.22</v>
          </cell>
          <cell r="D1632">
            <v>87.403118000000006</v>
          </cell>
        </row>
        <row r="1633">
          <cell r="A1633">
            <v>43977</v>
          </cell>
          <cell r="B1633">
            <v>70.830600000000004</v>
          </cell>
          <cell r="C1633">
            <v>1.2344764585339358</v>
          </cell>
          <cell r="D1633">
            <v>87.438708243833801</v>
          </cell>
        </row>
        <row r="1634">
          <cell r="A1634">
            <v>43978</v>
          </cell>
          <cell r="B1634">
            <v>71.195400000000006</v>
          </cell>
          <cell r="C1634">
            <v>1.226</v>
          </cell>
          <cell r="D1634">
            <v>87.285560400000008</v>
          </cell>
        </row>
        <row r="1635">
          <cell r="A1635">
            <v>43979</v>
          </cell>
          <cell r="B1635">
            <v>70.532799999999995</v>
          </cell>
          <cell r="C1635">
            <v>1.232</v>
          </cell>
          <cell r="D1635">
            <v>86.896409599999998</v>
          </cell>
        </row>
        <row r="1636">
          <cell r="A1636">
            <v>43980</v>
          </cell>
          <cell r="B1636">
            <v>70.679599999999994</v>
          </cell>
          <cell r="C1636">
            <v>1.2350000000000001</v>
          </cell>
          <cell r="D1636">
            <v>87.289305999999996</v>
          </cell>
        </row>
        <row r="1637">
          <cell r="A1637">
            <v>43981</v>
          </cell>
          <cell r="B1637">
            <v>70.679599999999994</v>
          </cell>
          <cell r="C1637">
            <v>1.2350000000000001</v>
          </cell>
          <cell r="D1637">
            <v>87.289305999999996</v>
          </cell>
        </row>
        <row r="1638">
          <cell r="A1638">
            <v>43982</v>
          </cell>
          <cell r="B1638">
            <v>70.751999999999995</v>
          </cell>
          <cell r="C1638">
            <v>1.2350000000000001</v>
          </cell>
          <cell r="D1638">
            <v>87.378720000000001</v>
          </cell>
          <cell r="F1638">
            <v>1.1945562728380024</v>
          </cell>
        </row>
        <row r="1639">
          <cell r="A1639">
            <v>43983</v>
          </cell>
          <cell r="B1639">
            <v>69.574700000000007</v>
          </cell>
          <cell r="C1639">
            <v>1.2490000000000001</v>
          </cell>
          <cell r="D1639">
            <v>86.898800300000019</v>
          </cell>
        </row>
        <row r="1640">
          <cell r="A1640">
            <v>43984</v>
          </cell>
          <cell r="B1640">
            <v>68.956900000000005</v>
          </cell>
          <cell r="C1640">
            <v>1.258</v>
          </cell>
          <cell r="D1640">
            <v>86.747780200000008</v>
          </cell>
        </row>
        <row r="1641">
          <cell r="A1641">
            <v>43985</v>
          </cell>
          <cell r="B1641">
            <v>68.493099999999998</v>
          </cell>
          <cell r="C1641">
            <v>1.2569999999999999</v>
          </cell>
          <cell r="D1641">
            <v>86.095826699999989</v>
          </cell>
        </row>
        <row r="1642">
          <cell r="A1642">
            <v>43986</v>
          </cell>
          <cell r="B1642">
            <v>69.408799999999999</v>
          </cell>
          <cell r="C1642">
            <v>1.2609999999999999</v>
          </cell>
          <cell r="D1642">
            <v>87.524496799999994</v>
          </cell>
        </row>
        <row r="1643">
          <cell r="A1643">
            <v>43987</v>
          </cell>
          <cell r="B1643">
            <v>68.416399999999996</v>
          </cell>
          <cell r="C1643">
            <v>1.2669999999999999</v>
          </cell>
          <cell r="D1643">
            <v>86.683578799999992</v>
          </cell>
        </row>
        <row r="1644">
          <cell r="A1644">
            <v>43988</v>
          </cell>
          <cell r="B1644">
            <v>68.416399999999996</v>
          </cell>
          <cell r="C1644">
            <v>1.2669999999999999</v>
          </cell>
          <cell r="D1644">
            <v>86.683578799999992</v>
          </cell>
        </row>
        <row r="1645">
          <cell r="A1645">
            <v>43989</v>
          </cell>
          <cell r="B1645">
            <v>68.416399999999996</v>
          </cell>
          <cell r="C1645">
            <v>1.272</v>
          </cell>
          <cell r="D1645">
            <v>87.025660799999997</v>
          </cell>
        </row>
        <row r="1646">
          <cell r="A1646">
            <v>43990</v>
          </cell>
          <cell r="B1646">
            <v>68.697899280575541</v>
          </cell>
          <cell r="C1646">
            <v>1.274</v>
          </cell>
          <cell r="D1646">
            <v>87.52112368345324</v>
          </cell>
        </row>
        <row r="1647">
          <cell r="A1647">
            <v>43991</v>
          </cell>
          <cell r="B1647">
            <v>68.536000000000001</v>
          </cell>
          <cell r="C1647">
            <v>1.2709999999999999</v>
          </cell>
          <cell r="D1647">
            <v>87.109256000000002</v>
          </cell>
        </row>
        <row r="1648">
          <cell r="A1648">
            <v>43992</v>
          </cell>
          <cell r="B1648">
            <v>68.776300000000006</v>
          </cell>
          <cell r="C1648">
            <v>1.2709999999999999</v>
          </cell>
          <cell r="D1648">
            <v>87.414677300000008</v>
          </cell>
        </row>
        <row r="1649">
          <cell r="A1649">
            <v>43993</v>
          </cell>
          <cell r="B1649">
            <v>69.677300000000002</v>
          </cell>
          <cell r="C1649">
            <v>1.2569999999999999</v>
          </cell>
          <cell r="D1649">
            <v>87.584366099999997</v>
          </cell>
        </row>
        <row r="1650">
          <cell r="A1650">
            <v>43994</v>
          </cell>
          <cell r="B1650">
            <v>69.719700000000003</v>
          </cell>
          <cell r="C1650">
            <v>1.254</v>
          </cell>
          <cell r="D1650">
            <v>87.428503800000001</v>
          </cell>
        </row>
        <row r="1651">
          <cell r="A1651">
            <v>43995</v>
          </cell>
          <cell r="B1651">
            <v>69.719700000000003</v>
          </cell>
          <cell r="C1651">
            <v>1.254</v>
          </cell>
          <cell r="D1651">
            <v>87.428503800000001</v>
          </cell>
        </row>
        <row r="1652">
          <cell r="A1652">
            <v>43996</v>
          </cell>
          <cell r="B1652">
            <v>69.719700000000003</v>
          </cell>
          <cell r="C1652">
            <v>1.2509999999999999</v>
          </cell>
          <cell r="D1652">
            <v>87.219344699999994</v>
          </cell>
        </row>
        <row r="1653">
          <cell r="A1653">
            <v>43997</v>
          </cell>
          <cell r="B1653">
            <v>70.0899</v>
          </cell>
          <cell r="C1653">
            <v>1.264</v>
          </cell>
          <cell r="D1653">
            <v>88.593633600000004</v>
          </cell>
        </row>
        <row r="1654">
          <cell r="A1654">
            <v>43998</v>
          </cell>
          <cell r="B1654">
            <v>69.605400000000003</v>
          </cell>
          <cell r="C1654">
            <v>1.258</v>
          </cell>
          <cell r="D1654">
            <v>87.5635932</v>
          </cell>
        </row>
        <row r="1655">
          <cell r="A1655">
            <v>43999</v>
          </cell>
          <cell r="B1655">
            <v>69.741299999999995</v>
          </cell>
          <cell r="C1655">
            <v>1.2549999999999999</v>
          </cell>
          <cell r="D1655">
            <v>87.525331499999993</v>
          </cell>
        </row>
        <row r="1656">
          <cell r="A1656">
            <v>44000</v>
          </cell>
          <cell r="B1656">
            <v>69.622600000000006</v>
          </cell>
          <cell r="C1656">
            <v>1.2430000000000001</v>
          </cell>
          <cell r="D1656">
            <v>86.540891800000011</v>
          </cell>
        </row>
        <row r="1657">
          <cell r="A1657">
            <v>44001</v>
          </cell>
          <cell r="B1657">
            <v>69.428100000000001</v>
          </cell>
          <cell r="C1657">
            <v>1.2350000000000001</v>
          </cell>
          <cell r="D1657">
            <v>85.743703500000009</v>
          </cell>
        </row>
        <row r="1658">
          <cell r="A1658">
            <v>44002</v>
          </cell>
          <cell r="B1658">
            <v>69.428100000000001</v>
          </cell>
          <cell r="C1658">
            <v>1.2350000000000001</v>
          </cell>
          <cell r="D1658">
            <v>85.743703500000009</v>
          </cell>
        </row>
        <row r="1659">
          <cell r="A1659">
            <v>44003</v>
          </cell>
          <cell r="B1659">
            <v>69.428100000000001</v>
          </cell>
          <cell r="C1659">
            <v>1.2350000000000001</v>
          </cell>
          <cell r="D1659">
            <v>85.743703500000009</v>
          </cell>
        </row>
        <row r="1660">
          <cell r="A1660">
            <v>44004</v>
          </cell>
          <cell r="B1660">
            <v>69.277900000000002</v>
          </cell>
          <cell r="C1660">
            <v>1.25</v>
          </cell>
          <cell r="D1660">
            <v>86.597375</v>
          </cell>
        </row>
        <row r="1661">
          <cell r="A1661">
            <v>44005</v>
          </cell>
          <cell r="B1661">
            <v>68.645399999999995</v>
          </cell>
          <cell r="C1661">
            <v>1.252</v>
          </cell>
          <cell r="D1661">
            <v>85.944040799999996</v>
          </cell>
        </row>
        <row r="1662">
          <cell r="A1662">
            <v>44006</v>
          </cell>
          <cell r="B1662">
            <v>69.337400000000002</v>
          </cell>
          <cell r="C1662">
            <v>1.2410000000000001</v>
          </cell>
          <cell r="D1662">
            <v>86.047713400000006</v>
          </cell>
        </row>
        <row r="1663">
          <cell r="A1663">
            <v>44007</v>
          </cell>
          <cell r="B1663">
            <v>69.155900000000003</v>
          </cell>
          <cell r="C1663">
            <v>1.242</v>
          </cell>
          <cell r="D1663">
            <v>85.891627800000009</v>
          </cell>
        </row>
        <row r="1664">
          <cell r="A1664">
            <v>44008</v>
          </cell>
          <cell r="B1664">
            <v>69.7727</v>
          </cell>
          <cell r="C1664">
            <v>1.234</v>
          </cell>
          <cell r="D1664">
            <v>86.099511800000002</v>
          </cell>
        </row>
        <row r="1665">
          <cell r="A1665">
            <v>44009</v>
          </cell>
          <cell r="B1665">
            <v>69.7727</v>
          </cell>
          <cell r="C1665">
            <v>1.234</v>
          </cell>
          <cell r="D1665">
            <v>86.099511800000002</v>
          </cell>
        </row>
        <row r="1666">
          <cell r="A1666">
            <v>44010</v>
          </cell>
          <cell r="B1666">
            <v>69.7727</v>
          </cell>
          <cell r="C1666">
            <v>1.234</v>
          </cell>
          <cell r="D1666">
            <v>86.099511800000002</v>
          </cell>
        </row>
        <row r="1667">
          <cell r="A1667">
            <v>44011</v>
          </cell>
          <cell r="B1667">
            <v>70.229699999999994</v>
          </cell>
          <cell r="C1667">
            <v>1.2310000000000001</v>
          </cell>
          <cell r="D1667">
            <v>86.452760699999999</v>
          </cell>
        </row>
        <row r="1668">
          <cell r="A1668">
            <v>44012</v>
          </cell>
          <cell r="B1668">
            <v>71.277500000000003</v>
          </cell>
          <cell r="C1668">
            <v>1.2390000000000001</v>
          </cell>
          <cell r="D1668">
            <v>88.31282250000001</v>
          </cell>
          <cell r="F1668">
            <v>1.1734</v>
          </cell>
        </row>
        <row r="1669">
          <cell r="A1669">
            <v>44013</v>
          </cell>
          <cell r="B1669">
            <v>70.786799999999999</v>
          </cell>
          <cell r="C1669">
            <v>1.246</v>
          </cell>
          <cell r="D1669">
            <v>88.200352800000005</v>
          </cell>
        </row>
        <row r="1670">
          <cell r="A1670">
            <v>44014</v>
          </cell>
          <cell r="B1670">
            <v>70.489900000000006</v>
          </cell>
          <cell r="C1670">
            <v>1.2470000000000001</v>
          </cell>
          <cell r="D1670">
            <v>87.900905300000019</v>
          </cell>
        </row>
        <row r="1671">
          <cell r="A1671">
            <v>44015</v>
          </cell>
          <cell r="B1671">
            <v>71.525700000000001</v>
          </cell>
          <cell r="C1671">
            <v>1.248</v>
          </cell>
          <cell r="D1671">
            <v>89.264073600000003</v>
          </cell>
        </row>
        <row r="1672">
          <cell r="A1672">
            <v>44016</v>
          </cell>
          <cell r="B1672">
            <v>71.525700000000001</v>
          </cell>
          <cell r="C1672">
            <v>1.248</v>
          </cell>
          <cell r="D1672">
            <v>89.264073600000003</v>
          </cell>
        </row>
        <row r="1673">
          <cell r="A1673">
            <v>44017</v>
          </cell>
          <cell r="B1673">
            <v>71.525700000000001</v>
          </cell>
          <cell r="C1673">
            <v>1.2470000000000001</v>
          </cell>
          <cell r="D1673">
            <v>89.192547900000008</v>
          </cell>
        </row>
        <row r="1674">
          <cell r="A1674">
            <v>44018</v>
          </cell>
          <cell r="B1674">
            <v>71.577200000000005</v>
          </cell>
          <cell r="C1674">
            <v>1.25</v>
          </cell>
          <cell r="D1674">
            <v>89.471500000000006</v>
          </cell>
        </row>
        <row r="1675">
          <cell r="A1675">
            <v>44019</v>
          </cell>
          <cell r="B1675">
            <v>71.273499999999999</v>
          </cell>
          <cell r="C1675">
            <v>1.254</v>
          </cell>
          <cell r="D1675">
            <v>89.376969000000003</v>
          </cell>
        </row>
        <row r="1676">
          <cell r="A1676">
            <v>44020</v>
          </cell>
          <cell r="B1676">
            <v>71.271100000000004</v>
          </cell>
          <cell r="C1676">
            <v>1.2609999999999999</v>
          </cell>
          <cell r="D1676">
            <v>89.872857100000004</v>
          </cell>
        </row>
        <row r="1677">
          <cell r="A1677">
            <v>44021</v>
          </cell>
          <cell r="B1677">
            <v>71.023300000000006</v>
          </cell>
          <cell r="C1677">
            <v>1.26</v>
          </cell>
          <cell r="D1677">
            <v>89.48935800000001</v>
          </cell>
        </row>
        <row r="1678">
          <cell r="A1678">
            <v>44022</v>
          </cell>
          <cell r="B1678">
            <v>70.777699999999996</v>
          </cell>
          <cell r="C1678">
            <v>1.2629999999999999</v>
          </cell>
          <cell r="D1678">
            <v>89.392235099999994</v>
          </cell>
        </row>
        <row r="1679">
          <cell r="A1679">
            <v>44023</v>
          </cell>
          <cell r="B1679">
            <v>70.777699999999996</v>
          </cell>
          <cell r="C1679">
            <v>1.262</v>
          </cell>
          <cell r="D1679">
            <v>89.3214574</v>
          </cell>
        </row>
        <row r="1680">
          <cell r="A1680">
            <v>44024</v>
          </cell>
          <cell r="B1680">
            <v>70.777699999999996</v>
          </cell>
          <cell r="C1680">
            <v>1.2629999999999999</v>
          </cell>
          <cell r="D1680">
            <v>89.392235099999994</v>
          </cell>
        </row>
        <row r="1681">
          <cell r="A1681">
            <v>44025</v>
          </cell>
          <cell r="B1681">
            <v>70.582149999999999</v>
          </cell>
          <cell r="C1681">
            <v>1.2549999999999999</v>
          </cell>
          <cell r="D1681">
            <v>88.580598249999994</v>
          </cell>
        </row>
        <row r="1682">
          <cell r="A1682">
            <v>44026</v>
          </cell>
          <cell r="B1682">
            <v>71.156899999999993</v>
          </cell>
          <cell r="C1682">
            <v>1.2569999999999999</v>
          </cell>
          <cell r="D1682">
            <v>89.44422329999999</v>
          </cell>
        </row>
        <row r="1683">
          <cell r="A1683">
            <v>44027</v>
          </cell>
          <cell r="B1683">
            <v>70.945599999999999</v>
          </cell>
          <cell r="C1683">
            <v>1.2589999999999999</v>
          </cell>
          <cell r="D1683">
            <v>89.320510399999989</v>
          </cell>
        </row>
        <row r="1684">
          <cell r="A1684">
            <v>44028</v>
          </cell>
          <cell r="B1684">
            <v>71.223100000000002</v>
          </cell>
          <cell r="C1684">
            <v>1.256</v>
          </cell>
          <cell r="D1684">
            <v>89.456213599999998</v>
          </cell>
        </row>
        <row r="1685">
          <cell r="A1685">
            <v>44029</v>
          </cell>
          <cell r="B1685">
            <v>71.855199999999996</v>
          </cell>
          <cell r="C1685">
            <v>1.2569999999999999</v>
          </cell>
          <cell r="D1685">
            <v>90.321986399999986</v>
          </cell>
        </row>
        <row r="1686">
          <cell r="A1686">
            <v>44030</v>
          </cell>
          <cell r="B1686">
            <v>71.855199999999996</v>
          </cell>
          <cell r="C1686">
            <v>1.2569999999999999</v>
          </cell>
          <cell r="D1686">
            <v>90.321986399999986</v>
          </cell>
        </row>
        <row r="1687">
          <cell r="A1687">
            <v>44031</v>
          </cell>
          <cell r="B1687">
            <v>71.855199999999996</v>
          </cell>
          <cell r="C1687">
            <v>1.2569999999999999</v>
          </cell>
          <cell r="D1687">
            <v>90.321986399999986</v>
          </cell>
        </row>
        <row r="1688">
          <cell r="A1688">
            <v>44032</v>
          </cell>
          <cell r="B1688">
            <v>71.432299999999998</v>
          </cell>
          <cell r="C1688">
            <v>1.266</v>
          </cell>
          <cell r="D1688">
            <v>90.433291799999992</v>
          </cell>
        </row>
        <row r="1689">
          <cell r="A1689">
            <v>44033</v>
          </cell>
          <cell r="B1689">
            <v>70.627499999999998</v>
          </cell>
          <cell r="C1689">
            <v>1.2729999999999999</v>
          </cell>
          <cell r="D1689">
            <v>89.908807499999995</v>
          </cell>
        </row>
        <row r="1690">
          <cell r="A1690">
            <v>44034</v>
          </cell>
          <cell r="B1690">
            <v>71.186300000000003</v>
          </cell>
          <cell r="C1690">
            <v>1.2729999999999999</v>
          </cell>
          <cell r="D1690">
            <v>90.62015989999999</v>
          </cell>
        </row>
        <row r="1691">
          <cell r="A1691">
            <v>44035</v>
          </cell>
          <cell r="B1691">
            <v>71.346100000000007</v>
          </cell>
          <cell r="C1691">
            <v>1.2729999999999999</v>
          </cell>
          <cell r="D1691">
            <v>90.823585300000005</v>
          </cell>
        </row>
        <row r="1692">
          <cell r="A1692">
            <v>44036</v>
          </cell>
          <cell r="B1692">
            <v>71.718699999999998</v>
          </cell>
          <cell r="C1692">
            <v>1.2789999999999999</v>
          </cell>
          <cell r="D1692">
            <v>91.728217299999997</v>
          </cell>
        </row>
        <row r="1693">
          <cell r="A1693">
            <v>44037</v>
          </cell>
          <cell r="B1693">
            <v>71.718699999999998</v>
          </cell>
          <cell r="C1693">
            <v>1.2789999999999999</v>
          </cell>
          <cell r="D1693">
            <v>91.728217299999997</v>
          </cell>
        </row>
        <row r="1694">
          <cell r="A1694">
            <v>44038</v>
          </cell>
          <cell r="B1694">
            <v>71.718699999999998</v>
          </cell>
          <cell r="C1694">
            <v>1.28</v>
          </cell>
          <cell r="D1694">
            <v>91.799936000000002</v>
          </cell>
        </row>
        <row r="1695">
          <cell r="A1695">
            <v>44039</v>
          </cell>
          <cell r="B1695">
            <v>71.775099999999995</v>
          </cell>
          <cell r="C1695">
            <v>1.2889999999999999</v>
          </cell>
          <cell r="D1695">
            <v>92.518103899999986</v>
          </cell>
        </row>
        <row r="1696">
          <cell r="A1696">
            <v>44040</v>
          </cell>
          <cell r="B1696">
            <v>72.599000000000004</v>
          </cell>
          <cell r="C1696">
            <v>1.292</v>
          </cell>
          <cell r="D1696">
            <v>93.797908000000007</v>
          </cell>
        </row>
        <row r="1697">
          <cell r="A1697">
            <v>44041</v>
          </cell>
          <cell r="B1697">
            <v>72.462599999999995</v>
          </cell>
          <cell r="C1697">
            <v>1.298</v>
          </cell>
          <cell r="D1697">
            <v>94.056454799999997</v>
          </cell>
        </row>
        <row r="1698">
          <cell r="A1698">
            <v>44042</v>
          </cell>
          <cell r="B1698">
            <v>73.680999999999997</v>
          </cell>
          <cell r="C1698">
            <v>1.3120000000000001</v>
          </cell>
          <cell r="D1698">
            <v>96.669471999999999</v>
          </cell>
        </row>
        <row r="1699">
          <cell r="A1699">
            <v>44043</v>
          </cell>
          <cell r="B1699">
            <v>73.363299999999995</v>
          </cell>
          <cell r="C1699">
            <v>1.3089999999999999</v>
          </cell>
          <cell r="D1699">
            <v>96.032559699999993</v>
          </cell>
        </row>
        <row r="1700">
          <cell r="A1700">
            <v>44044</v>
          </cell>
          <cell r="B1700">
            <v>74.267200000000003</v>
          </cell>
          <cell r="C1700">
            <v>1.3089999999999999</v>
          </cell>
          <cell r="D1700">
            <v>97.215764800000002</v>
          </cell>
        </row>
        <row r="1701">
          <cell r="A1701">
            <v>44045</v>
          </cell>
          <cell r="B1701">
            <v>74.267200000000003</v>
          </cell>
          <cell r="C1701">
            <v>1.31</v>
          </cell>
          <cell r="D1701">
            <v>97.290032000000011</v>
          </cell>
        </row>
        <row r="1702">
          <cell r="A1702">
            <v>44046</v>
          </cell>
          <cell r="B1702">
            <v>73.359399999999994</v>
          </cell>
          <cell r="C1702">
            <v>1.3080000000000001</v>
          </cell>
          <cell r="D1702">
            <v>95.954095199999998</v>
          </cell>
        </row>
        <row r="1703">
          <cell r="A1703">
            <v>44047</v>
          </cell>
          <cell r="B1703">
            <v>73.667199999999994</v>
          </cell>
          <cell r="C1703">
            <v>1.3089999999999999</v>
          </cell>
          <cell r="D1703">
            <v>96.430364799999992</v>
          </cell>
        </row>
        <row r="1704">
          <cell r="A1704">
            <v>44048</v>
          </cell>
          <cell r="B1704">
            <v>72.6584</v>
          </cell>
          <cell r="C1704">
            <v>1.3129999999999999</v>
          </cell>
          <cell r="D1704">
            <v>95.400479199999992</v>
          </cell>
        </row>
        <row r="1705">
          <cell r="A1705">
            <v>44049</v>
          </cell>
          <cell r="B1705">
            <v>73.440299999999993</v>
          </cell>
          <cell r="C1705">
            <v>1.3140000000000001</v>
          </cell>
          <cell r="D1705">
            <v>96.500554199999996</v>
          </cell>
        </row>
        <row r="1706">
          <cell r="A1706">
            <v>44050</v>
          </cell>
          <cell r="B1706">
            <v>73.656999999999996</v>
          </cell>
          <cell r="C1706">
            <v>1.3049999999999999</v>
          </cell>
          <cell r="D1706">
            <v>96.122384999999994</v>
          </cell>
        </row>
        <row r="1707">
          <cell r="A1707">
            <v>44051</v>
          </cell>
          <cell r="B1707">
            <v>73.656999999999996</v>
          </cell>
          <cell r="C1707">
            <v>1.3049999999999999</v>
          </cell>
          <cell r="D1707">
            <v>96.122384999999994</v>
          </cell>
        </row>
        <row r="1708">
          <cell r="A1708">
            <v>44052</v>
          </cell>
          <cell r="B1708">
            <v>73.656999999999996</v>
          </cell>
          <cell r="C1708">
            <v>1.3049999999999999</v>
          </cell>
          <cell r="D1708">
            <v>96.122384999999994</v>
          </cell>
        </row>
        <row r="1709">
          <cell r="A1709">
            <v>44053</v>
          </cell>
          <cell r="B1709">
            <v>73.562399999999997</v>
          </cell>
          <cell r="C1709">
            <v>1.3080000000000001</v>
          </cell>
          <cell r="D1709">
            <v>96.219619199999997</v>
          </cell>
        </row>
        <row r="1710">
          <cell r="A1710">
            <v>44054</v>
          </cell>
          <cell r="B1710">
            <v>72.991200000000006</v>
          </cell>
          <cell r="C1710">
            <v>1.3049999999999999</v>
          </cell>
          <cell r="D1710">
            <v>95.253516000000005</v>
          </cell>
        </row>
        <row r="1711">
          <cell r="A1711">
            <v>44055</v>
          </cell>
          <cell r="B1711">
            <v>73.537499999999994</v>
          </cell>
          <cell r="C1711">
            <v>1.3049999999999999</v>
          </cell>
          <cell r="D1711">
            <v>95.966437499999984</v>
          </cell>
        </row>
        <row r="1712">
          <cell r="A1712">
            <v>44056</v>
          </cell>
          <cell r="B1712">
            <v>73.111699999999999</v>
          </cell>
          <cell r="C1712">
            <v>1.3069999999999999</v>
          </cell>
          <cell r="D1712">
            <v>95.5569919</v>
          </cell>
        </row>
        <row r="1713">
          <cell r="A1713">
            <v>44057</v>
          </cell>
          <cell r="B1713">
            <v>72.885800000000003</v>
          </cell>
          <cell r="C1713">
            <v>1.3089999999999999</v>
          </cell>
          <cell r="D1713">
            <v>95.407512199999999</v>
          </cell>
        </row>
        <row r="1714">
          <cell r="A1714">
            <v>44058</v>
          </cell>
          <cell r="B1714">
            <v>72.885800000000003</v>
          </cell>
          <cell r="C1714">
            <v>1.3089999999999999</v>
          </cell>
          <cell r="D1714">
            <v>95.407512199999999</v>
          </cell>
        </row>
        <row r="1715">
          <cell r="A1715">
            <v>44059</v>
          </cell>
          <cell r="B1715">
            <v>72.885800000000003</v>
          </cell>
          <cell r="C1715">
            <v>1.3109999999999999</v>
          </cell>
          <cell r="D1715">
            <v>95.553283800000003</v>
          </cell>
        </row>
        <row r="1716">
          <cell r="A1716">
            <v>44060</v>
          </cell>
          <cell r="B1716">
            <v>73.462900000000005</v>
          </cell>
          <cell r="C1716">
            <v>1.3109999999999999</v>
          </cell>
          <cell r="D1716">
            <v>96.309861900000001</v>
          </cell>
        </row>
        <row r="1717">
          <cell r="A1717">
            <v>44061</v>
          </cell>
          <cell r="B1717">
            <v>73.248999999999995</v>
          </cell>
          <cell r="C1717">
            <v>1.325</v>
          </cell>
          <cell r="D1717">
            <v>97.054924999999997</v>
          </cell>
        </row>
        <row r="1718">
          <cell r="A1718">
            <v>44062</v>
          </cell>
          <cell r="B1718">
            <v>73.138000000000005</v>
          </cell>
          <cell r="C1718">
            <v>1.3109999999999999</v>
          </cell>
          <cell r="D1718">
            <v>95.883918000000008</v>
          </cell>
        </row>
        <row r="1719">
          <cell r="A1719">
            <v>44063</v>
          </cell>
          <cell r="B1719">
            <v>74.115799999999993</v>
          </cell>
          <cell r="C1719">
            <v>1.3220000000000001</v>
          </cell>
          <cell r="D1719">
            <v>97.981087599999995</v>
          </cell>
        </row>
        <row r="1720">
          <cell r="A1720">
            <v>44064</v>
          </cell>
          <cell r="B1720">
            <v>74.773399999999995</v>
          </cell>
          <cell r="C1720">
            <v>1.3089999999999999</v>
          </cell>
          <cell r="D1720">
            <v>97.878380599999986</v>
          </cell>
        </row>
        <row r="1721">
          <cell r="A1721">
            <v>44065</v>
          </cell>
          <cell r="B1721">
            <v>74.773399999999995</v>
          </cell>
          <cell r="C1721">
            <v>1.3089999999999999</v>
          </cell>
          <cell r="D1721">
            <v>97.878380599999986</v>
          </cell>
        </row>
        <row r="1722">
          <cell r="A1722">
            <v>44066</v>
          </cell>
          <cell r="B1722">
            <v>74.773399999999995</v>
          </cell>
          <cell r="C1722">
            <v>1.3089999999999999</v>
          </cell>
          <cell r="D1722">
            <v>97.878380599999986</v>
          </cell>
        </row>
        <row r="1723">
          <cell r="A1723">
            <v>44067</v>
          </cell>
          <cell r="B1723">
            <v>74.475499999999997</v>
          </cell>
          <cell r="C1723">
            <v>1.3069999999999999</v>
          </cell>
          <cell r="D1723">
            <v>97.339478499999984</v>
          </cell>
        </row>
        <row r="1724">
          <cell r="A1724">
            <v>44068</v>
          </cell>
          <cell r="B1724">
            <v>75.259399999999999</v>
          </cell>
          <cell r="C1724">
            <v>1.3149999999999999</v>
          </cell>
          <cell r="D1724">
            <v>98.966110999999998</v>
          </cell>
        </row>
        <row r="1725">
          <cell r="A1725">
            <v>44069</v>
          </cell>
          <cell r="B1725">
            <v>75.469899999999996</v>
          </cell>
          <cell r="C1725">
            <v>1.3220000000000001</v>
          </cell>
          <cell r="D1725">
            <v>99.771207799999999</v>
          </cell>
        </row>
        <row r="1726">
          <cell r="A1726">
            <v>44070</v>
          </cell>
          <cell r="B1726">
            <v>75.179100000000005</v>
          </cell>
          <cell r="C1726">
            <v>1.32</v>
          </cell>
          <cell r="D1726">
            <v>99.236412000000016</v>
          </cell>
        </row>
        <row r="1727">
          <cell r="A1727">
            <v>44071</v>
          </cell>
          <cell r="B1727">
            <v>74.230199999999996</v>
          </cell>
          <cell r="C1727">
            <v>1.335</v>
          </cell>
          <cell r="D1727">
            <v>99.09731699999999</v>
          </cell>
        </row>
        <row r="1728">
          <cell r="A1728">
            <v>44072</v>
          </cell>
          <cell r="B1728">
            <v>74.230199999999996</v>
          </cell>
          <cell r="C1728">
            <v>1.335</v>
          </cell>
          <cell r="D1728">
            <v>99.09731699999999</v>
          </cell>
        </row>
        <row r="1729">
          <cell r="A1729">
            <v>44073</v>
          </cell>
          <cell r="B1729">
            <v>74.230199999999996</v>
          </cell>
          <cell r="C1729">
            <v>1.3360000000000001</v>
          </cell>
          <cell r="D1729">
            <v>99.171547200000006</v>
          </cell>
        </row>
        <row r="1730">
          <cell r="A1730">
            <v>44074</v>
          </cell>
          <cell r="B1730">
            <v>74.638199999999998</v>
          </cell>
          <cell r="C1730">
            <v>1.3360000000000001</v>
          </cell>
          <cell r="D1730">
            <v>99.716635199999999</v>
          </cell>
        </row>
        <row r="1731">
          <cell r="A1731">
            <v>44075</v>
          </cell>
          <cell r="B1731">
            <v>73.503</v>
          </cell>
          <cell r="C1731">
            <v>1.34</v>
          </cell>
          <cell r="D1731">
            <v>98.494020000000006</v>
          </cell>
        </row>
        <row r="1732">
          <cell r="A1732">
            <v>44076</v>
          </cell>
          <cell r="B1732">
            <v>75.605000000000004</v>
          </cell>
          <cell r="C1732">
            <v>1.335</v>
          </cell>
          <cell r="D1732">
            <v>100.932675</v>
          </cell>
        </row>
        <row r="1733">
          <cell r="A1733">
            <v>44077</v>
          </cell>
          <cell r="B1733">
            <v>75.452799999999996</v>
          </cell>
          <cell r="C1733">
            <v>1.3260000000000001</v>
          </cell>
          <cell r="D1733">
            <v>100.0504128</v>
          </cell>
        </row>
        <row r="1734">
          <cell r="A1734">
            <v>44078</v>
          </cell>
          <cell r="B1734">
            <v>75.562700000000007</v>
          </cell>
          <cell r="C1734">
            <v>1.3280000000000001</v>
          </cell>
          <cell r="D1734">
            <v>100.34726560000001</v>
          </cell>
        </row>
        <row r="1735">
          <cell r="A1735">
            <v>44079</v>
          </cell>
          <cell r="B1735">
            <v>75.562700000000007</v>
          </cell>
          <cell r="C1735">
            <v>1.3280000000000001</v>
          </cell>
          <cell r="D1735">
            <v>100.34726560000001</v>
          </cell>
        </row>
        <row r="1736">
          <cell r="A1736">
            <v>44080</v>
          </cell>
          <cell r="B1736">
            <v>75.562700000000007</v>
          </cell>
          <cell r="C1736">
            <v>1.325</v>
          </cell>
          <cell r="D1736">
            <v>100.12057750000001</v>
          </cell>
        </row>
        <row r="1737">
          <cell r="A1737">
            <v>44081</v>
          </cell>
          <cell r="B1737">
            <v>75.818799999999996</v>
          </cell>
          <cell r="C1737">
            <v>1.3160000000000001</v>
          </cell>
          <cell r="D1737">
            <v>99.777540799999997</v>
          </cell>
        </row>
        <row r="1738">
          <cell r="A1738">
            <v>44082</v>
          </cell>
          <cell r="B1738">
            <v>76.438749999999999</v>
          </cell>
          <cell r="C1738">
            <v>1.2969999999999999</v>
          </cell>
          <cell r="D1738">
            <v>99.141058749999999</v>
          </cell>
        </row>
        <row r="1739">
          <cell r="A1739">
            <v>44083</v>
          </cell>
          <cell r="B1739">
            <v>75.368399999999994</v>
          </cell>
          <cell r="C1739">
            <v>1.3</v>
          </cell>
          <cell r="D1739">
            <v>97.978920000000002</v>
          </cell>
        </row>
        <row r="1740">
          <cell r="A1740">
            <v>44084</v>
          </cell>
          <cell r="B1740">
            <v>75.084900000000005</v>
          </cell>
          <cell r="C1740">
            <v>1.2809999999999999</v>
          </cell>
          <cell r="D1740">
            <v>96.183756900000006</v>
          </cell>
        </row>
        <row r="1741">
          <cell r="A1741">
            <v>44085</v>
          </cell>
          <cell r="B1741">
            <v>74.9679</v>
          </cell>
          <cell r="C1741">
            <v>1.28</v>
          </cell>
          <cell r="D1741">
            <v>95.958911999999998</v>
          </cell>
        </row>
        <row r="1742">
          <cell r="A1742">
            <v>44086</v>
          </cell>
          <cell r="B1742">
            <v>74.9679</v>
          </cell>
          <cell r="C1742">
            <v>1.28</v>
          </cell>
          <cell r="D1742">
            <v>95.958911999999998</v>
          </cell>
        </row>
        <row r="1743">
          <cell r="A1743">
            <v>44087</v>
          </cell>
          <cell r="B1743">
            <v>74.9679</v>
          </cell>
          <cell r="C1743">
            <v>1.28</v>
          </cell>
          <cell r="D1743">
            <v>95.958911999999998</v>
          </cell>
        </row>
        <row r="1744">
          <cell r="A1744">
            <v>44088</v>
          </cell>
          <cell r="B1744">
            <v>75.128900000000002</v>
          </cell>
          <cell r="C1744">
            <v>1.2849999999999999</v>
          </cell>
          <cell r="D1744">
            <v>96.540636499999991</v>
          </cell>
        </row>
        <row r="1745">
          <cell r="A1745">
            <v>44089</v>
          </cell>
          <cell r="B1745">
            <v>75.008600000000001</v>
          </cell>
          <cell r="C1745">
            <v>1.288</v>
          </cell>
          <cell r="D1745">
            <v>96.611076800000006</v>
          </cell>
        </row>
        <row r="1746">
          <cell r="A1746">
            <v>44090</v>
          </cell>
          <cell r="B1746">
            <v>74.795299999999997</v>
          </cell>
          <cell r="C1746">
            <v>1.296</v>
          </cell>
          <cell r="D1746">
            <v>96.934708799999996</v>
          </cell>
        </row>
        <row r="1747">
          <cell r="A1747">
            <v>44091</v>
          </cell>
          <cell r="B1747">
            <v>75.249799999999993</v>
          </cell>
          <cell r="C1747">
            <v>1.2969999999999999</v>
          </cell>
          <cell r="D1747">
            <v>97.598990599999979</v>
          </cell>
        </row>
        <row r="1748">
          <cell r="A1748">
            <v>44092</v>
          </cell>
          <cell r="B1748">
            <v>75.586799999999997</v>
          </cell>
          <cell r="C1748">
            <v>1.292</v>
          </cell>
          <cell r="D1748">
            <v>97.658145599999997</v>
          </cell>
        </row>
        <row r="1749">
          <cell r="A1749">
            <v>44093</v>
          </cell>
          <cell r="B1749">
            <v>75.586799999999997</v>
          </cell>
          <cell r="C1749">
            <v>1.292</v>
          </cell>
          <cell r="D1749">
            <v>97.658145599999997</v>
          </cell>
        </row>
        <row r="1750">
          <cell r="A1750">
            <v>44094</v>
          </cell>
          <cell r="B1750">
            <v>75.586799999999997</v>
          </cell>
          <cell r="C1750">
            <v>1.2929999999999999</v>
          </cell>
          <cell r="D1750">
            <v>97.733732399999994</v>
          </cell>
        </row>
        <row r="1751">
          <cell r="A1751">
            <v>44095</v>
          </cell>
          <cell r="B1751">
            <v>76.4679</v>
          </cell>
          <cell r="C1751">
            <v>1.282</v>
          </cell>
          <cell r="D1751">
            <v>98.031847800000008</v>
          </cell>
        </row>
        <row r="1752">
          <cell r="A1752">
            <v>44096</v>
          </cell>
          <cell r="B1752">
            <v>76.135900000000007</v>
          </cell>
          <cell r="C1752">
            <v>1.274</v>
          </cell>
          <cell r="D1752">
            <v>96.997136600000005</v>
          </cell>
        </row>
        <row r="1753">
          <cell r="A1753">
            <v>44097</v>
          </cell>
          <cell r="B1753">
            <v>76.765500000000003</v>
          </cell>
          <cell r="C1753">
            <v>1.272</v>
          </cell>
          <cell r="D1753">
            <v>97.645716000000007</v>
          </cell>
        </row>
        <row r="1754">
          <cell r="A1754">
            <v>44098</v>
          </cell>
          <cell r="B1754">
            <v>77.237099999999998</v>
          </cell>
          <cell r="C1754">
            <v>1.276</v>
          </cell>
          <cell r="D1754">
            <v>98.554539599999998</v>
          </cell>
        </row>
        <row r="1755">
          <cell r="A1755">
            <v>44099</v>
          </cell>
          <cell r="B1755">
            <v>78.267099999999999</v>
          </cell>
          <cell r="C1755">
            <v>1.274</v>
          </cell>
          <cell r="D1755">
            <v>99.712285399999999</v>
          </cell>
        </row>
        <row r="1756">
          <cell r="A1756">
            <v>44100</v>
          </cell>
          <cell r="B1756">
            <v>78.267099999999999</v>
          </cell>
          <cell r="C1756">
            <v>1.274</v>
          </cell>
          <cell r="D1756">
            <v>99.712285399999999</v>
          </cell>
        </row>
        <row r="1757">
          <cell r="A1757">
            <v>44101</v>
          </cell>
          <cell r="B1757">
            <v>78.267099999999999</v>
          </cell>
          <cell r="C1757">
            <v>1.2769999999999999</v>
          </cell>
          <cell r="D1757">
            <v>99.947086699999986</v>
          </cell>
        </row>
        <row r="1758">
          <cell r="A1758">
            <v>44102</v>
          </cell>
          <cell r="B1758">
            <v>79.050399999999996</v>
          </cell>
          <cell r="C1758">
            <v>1.2869999999999999</v>
          </cell>
          <cell r="D1758">
            <v>101.73786479999998</v>
          </cell>
        </row>
        <row r="1759">
          <cell r="A1759">
            <v>44103</v>
          </cell>
          <cell r="B1759">
            <v>79.149500000000003</v>
          </cell>
          <cell r="C1759">
            <v>1.2859255449109497</v>
          </cell>
          <cell r="D1759">
            <v>101.78036391692922</v>
          </cell>
        </row>
        <row r="1760">
          <cell r="A1760">
            <v>44104</v>
          </cell>
          <cell r="B1760">
            <v>79.6845</v>
          </cell>
          <cell r="C1760">
            <v>1.292</v>
          </cell>
          <cell r="D1760">
            <v>102.95237400000001</v>
          </cell>
          <cell r="F1760">
            <v>1.1895</v>
          </cell>
        </row>
        <row r="1761">
          <cell r="A1761">
            <v>44105</v>
          </cell>
          <cell r="B1761">
            <v>77.488600000000005</v>
          </cell>
          <cell r="C1761">
            <v>1.2889999999999999</v>
          </cell>
          <cell r="D1761">
            <v>99.882805399999995</v>
          </cell>
        </row>
        <row r="1762">
          <cell r="A1762">
            <v>44106</v>
          </cell>
          <cell r="B1762">
            <v>78.263499999999993</v>
          </cell>
          <cell r="C1762">
            <v>1.294</v>
          </cell>
          <cell r="D1762">
            <v>101.27296899999999</v>
          </cell>
        </row>
        <row r="1763">
          <cell r="A1763">
            <v>44107</v>
          </cell>
          <cell r="B1763">
            <v>78.263499999999993</v>
          </cell>
          <cell r="C1763">
            <v>1.294</v>
          </cell>
          <cell r="D1763">
            <v>101.27296899999999</v>
          </cell>
        </row>
        <row r="1764">
          <cell r="A1764">
            <v>44108</v>
          </cell>
          <cell r="B1764">
            <v>78.263499999999993</v>
          </cell>
          <cell r="C1764">
            <v>1.2929999999999999</v>
          </cell>
          <cell r="D1764">
            <v>101.19470549999998</v>
          </cell>
        </row>
        <row r="1765">
          <cell r="A1765">
            <v>44109</v>
          </cell>
          <cell r="B1765">
            <v>78.412099999999995</v>
          </cell>
          <cell r="C1765">
            <v>1.2989999999999999</v>
          </cell>
          <cell r="D1765">
            <v>101.85731789999998</v>
          </cell>
        </row>
        <row r="1766">
          <cell r="A1766">
            <v>44110</v>
          </cell>
          <cell r="B1766">
            <v>78.068399999999997</v>
          </cell>
          <cell r="C1766">
            <v>1.288</v>
          </cell>
          <cell r="D1766">
            <v>100.5520992</v>
          </cell>
        </row>
        <row r="1767">
          <cell r="A1767">
            <v>44111</v>
          </cell>
          <cell r="B1767">
            <v>78.266000000000005</v>
          </cell>
          <cell r="C1767">
            <v>1.292</v>
          </cell>
          <cell r="D1767">
            <v>101.11967200000001</v>
          </cell>
        </row>
        <row r="1768">
          <cell r="A1768">
            <v>44112</v>
          </cell>
          <cell r="B1768">
            <v>77.554199999999994</v>
          </cell>
          <cell r="C1768">
            <v>1.294</v>
          </cell>
          <cell r="D1768">
            <v>100.3551348</v>
          </cell>
        </row>
        <row r="1769">
          <cell r="A1769">
            <v>44113</v>
          </cell>
          <cell r="B1769">
            <v>76.775000000000006</v>
          </cell>
          <cell r="C1769">
            <v>1.3049999999999999</v>
          </cell>
          <cell r="D1769">
            <v>100.19137500000001</v>
          </cell>
        </row>
        <row r="1770">
          <cell r="A1770">
            <v>44114</v>
          </cell>
          <cell r="B1770">
            <v>76.775000000000006</v>
          </cell>
          <cell r="C1770">
            <v>1.3049999999999999</v>
          </cell>
          <cell r="D1770">
            <v>100.19137500000001</v>
          </cell>
        </row>
        <row r="1771">
          <cell r="A1771">
            <v>44115</v>
          </cell>
          <cell r="B1771">
            <v>76.775000000000006</v>
          </cell>
          <cell r="C1771">
            <v>1.3029999999999999</v>
          </cell>
          <cell r="D1771">
            <v>100.037825</v>
          </cell>
        </row>
        <row r="1772">
          <cell r="A1772">
            <v>44116</v>
          </cell>
          <cell r="B1772">
            <v>77.085300000000004</v>
          </cell>
          <cell r="C1772">
            <v>1.306</v>
          </cell>
          <cell r="D1772">
            <v>100.67340180000001</v>
          </cell>
        </row>
        <row r="1773">
          <cell r="A1773">
            <v>44117</v>
          </cell>
          <cell r="B1773">
            <v>77.084699999999998</v>
          </cell>
          <cell r="C1773">
            <v>1.2929999999999999</v>
          </cell>
          <cell r="D1773">
            <v>99.670517099999998</v>
          </cell>
        </row>
        <row r="1774">
          <cell r="A1774">
            <v>44118</v>
          </cell>
          <cell r="B1774">
            <v>77.540199999999999</v>
          </cell>
          <cell r="C1774">
            <v>1.3009999999999999</v>
          </cell>
          <cell r="D1774">
            <v>100.87980019999999</v>
          </cell>
        </row>
        <row r="1775">
          <cell r="A1775">
            <v>44119</v>
          </cell>
          <cell r="B1775">
            <v>78.281400000000005</v>
          </cell>
          <cell r="C1775">
            <v>1.29</v>
          </cell>
          <cell r="D1775">
            <v>100.983006</v>
          </cell>
        </row>
        <row r="1776">
          <cell r="A1776">
            <v>44120</v>
          </cell>
          <cell r="B1776">
            <v>77.882499999999993</v>
          </cell>
          <cell r="C1776">
            <v>1.292</v>
          </cell>
          <cell r="D1776">
            <v>100.62419</v>
          </cell>
        </row>
        <row r="1777">
          <cell r="A1777">
            <v>44121</v>
          </cell>
          <cell r="B1777">
            <v>77.882499999999993</v>
          </cell>
          <cell r="C1777">
            <v>1.292</v>
          </cell>
          <cell r="D1777">
            <v>100.62419</v>
          </cell>
        </row>
        <row r="1778">
          <cell r="A1778">
            <v>44122</v>
          </cell>
          <cell r="B1778">
            <v>77.882499999999993</v>
          </cell>
          <cell r="C1778">
            <v>1.2929999999999999</v>
          </cell>
          <cell r="D1778">
            <v>100.70207249999999</v>
          </cell>
        </row>
        <row r="1779">
          <cell r="A1779">
            <v>44123</v>
          </cell>
          <cell r="B1779">
            <v>77.543499999999995</v>
          </cell>
          <cell r="C1779">
            <v>1.2949999999999999</v>
          </cell>
          <cell r="D1779">
            <v>100.41883249999999</v>
          </cell>
        </row>
        <row r="1780">
          <cell r="A1780">
            <v>44124</v>
          </cell>
          <cell r="B1780">
            <v>77.418499999999995</v>
          </cell>
          <cell r="C1780">
            <v>1.294</v>
          </cell>
          <cell r="D1780">
            <v>100.17953899999999</v>
          </cell>
        </row>
        <row r="1781">
          <cell r="A1781">
            <v>44125</v>
          </cell>
          <cell r="B1781">
            <v>76.799700000000001</v>
          </cell>
          <cell r="C1781">
            <v>1.3129999999999999</v>
          </cell>
          <cell r="D1781">
            <v>100.8380061</v>
          </cell>
        </row>
        <row r="1782">
          <cell r="A1782">
            <v>44126</v>
          </cell>
          <cell r="B1782">
            <v>76.468299999999999</v>
          </cell>
          <cell r="C1782">
            <v>1.3080000000000001</v>
          </cell>
          <cell r="D1782">
            <v>100.0205364</v>
          </cell>
        </row>
        <row r="1783">
          <cell r="A1783">
            <v>44127</v>
          </cell>
          <cell r="B1783">
            <v>76.242900000000006</v>
          </cell>
          <cell r="C1783">
            <v>1.304</v>
          </cell>
          <cell r="D1783">
            <v>99.420741600000014</v>
          </cell>
        </row>
        <row r="1784">
          <cell r="A1784">
            <v>44128</v>
          </cell>
          <cell r="B1784">
            <v>76.242900000000006</v>
          </cell>
          <cell r="C1784">
            <v>1.304</v>
          </cell>
          <cell r="D1784">
            <v>99.420741600000014</v>
          </cell>
        </row>
        <row r="1785">
          <cell r="A1785">
            <v>44129</v>
          </cell>
          <cell r="B1785">
            <v>76.242900000000006</v>
          </cell>
          <cell r="C1785">
            <v>1.3049999999999999</v>
          </cell>
          <cell r="D1785">
            <v>99.496984499999996</v>
          </cell>
        </row>
        <row r="1786">
          <cell r="A1786">
            <v>44130</v>
          </cell>
          <cell r="B1786">
            <v>76.232699999999994</v>
          </cell>
          <cell r="C1786">
            <v>1.302</v>
          </cell>
          <cell r="D1786">
            <v>99.254975399999992</v>
          </cell>
        </row>
        <row r="1787">
          <cell r="A1787">
            <v>44131</v>
          </cell>
          <cell r="B1787">
            <v>76.982100000000003</v>
          </cell>
          <cell r="C1787">
            <v>1.3029999999999999</v>
          </cell>
          <cell r="D1787">
            <v>100.3076763</v>
          </cell>
        </row>
        <row r="1788">
          <cell r="A1788">
            <v>44132</v>
          </cell>
          <cell r="B1788">
            <v>78.740399999999994</v>
          </cell>
          <cell r="C1788">
            <v>1.2989999999999999</v>
          </cell>
          <cell r="D1788">
            <v>102.28377959999999</v>
          </cell>
        </row>
        <row r="1789">
          <cell r="A1789">
            <v>44133</v>
          </cell>
          <cell r="B1789">
            <v>79.022099999999995</v>
          </cell>
          <cell r="C1789">
            <v>1.2929999999999999</v>
          </cell>
          <cell r="D1789">
            <v>102.17557529999999</v>
          </cell>
        </row>
        <row r="1790">
          <cell r="A1790">
            <v>44134</v>
          </cell>
          <cell r="B1790">
            <v>79.306799999999996</v>
          </cell>
          <cell r="C1790">
            <v>1.2949999999999999</v>
          </cell>
          <cell r="D1790">
            <v>102.70230599999999</v>
          </cell>
        </row>
        <row r="1791">
          <cell r="A1791">
            <v>44135</v>
          </cell>
          <cell r="B1791">
            <v>79.306799999999996</v>
          </cell>
          <cell r="C1791">
            <v>1.2949999999999999</v>
          </cell>
          <cell r="D1791">
            <v>102.70230599999999</v>
          </cell>
        </row>
        <row r="1792">
          <cell r="A1792">
            <v>44136</v>
          </cell>
          <cell r="B1792">
            <v>79.489000000000004</v>
          </cell>
          <cell r="C1792">
            <v>1.2929999999999999</v>
          </cell>
          <cell r="D1792">
            <v>102.77927699999999</v>
          </cell>
        </row>
        <row r="1793">
          <cell r="A1793">
            <v>44137</v>
          </cell>
          <cell r="B1793">
            <v>80.581999999999994</v>
          </cell>
          <cell r="C1793">
            <v>1.292</v>
          </cell>
          <cell r="D1793">
            <v>104.11194399999999</v>
          </cell>
        </row>
        <row r="1794">
          <cell r="A1794">
            <v>44138</v>
          </cell>
          <cell r="B1794">
            <v>79.105999999999995</v>
          </cell>
          <cell r="C1794">
            <v>1.3109999999999999</v>
          </cell>
          <cell r="D1794">
            <v>103.70796599999998</v>
          </cell>
        </row>
        <row r="1795">
          <cell r="A1795">
            <v>44139</v>
          </cell>
          <cell r="B1795">
            <v>77.602000000000004</v>
          </cell>
          <cell r="C1795">
            <v>1.2969999999999999</v>
          </cell>
          <cell r="D1795">
            <v>100.649794</v>
          </cell>
        </row>
        <row r="1796">
          <cell r="A1796">
            <v>44140</v>
          </cell>
          <cell r="B1796">
            <v>76.908000000000001</v>
          </cell>
          <cell r="C1796">
            <v>1.3140000000000001</v>
          </cell>
          <cell r="D1796">
            <v>101.057112</v>
          </cell>
        </row>
        <row r="1797">
          <cell r="A1797">
            <v>44141</v>
          </cell>
          <cell r="B1797">
            <v>77.432000000000002</v>
          </cell>
          <cell r="C1797">
            <v>1.3149999999999999</v>
          </cell>
          <cell r="D1797">
            <v>101.82308</v>
          </cell>
        </row>
        <row r="1798">
          <cell r="A1798">
            <v>44142</v>
          </cell>
          <cell r="B1798">
            <v>77.432000000000002</v>
          </cell>
          <cell r="C1798">
            <v>1.3149999999999999</v>
          </cell>
          <cell r="D1798">
            <v>101.82308</v>
          </cell>
        </row>
        <row r="1799">
          <cell r="A1799">
            <v>44143</v>
          </cell>
          <cell r="B1799">
            <v>77.337000000000003</v>
          </cell>
          <cell r="C1799">
            <v>1.3180000000000001</v>
          </cell>
          <cell r="D1799">
            <v>101.93016600000001</v>
          </cell>
        </row>
        <row r="1800">
          <cell r="A1800">
            <v>44144</v>
          </cell>
          <cell r="B1800">
            <v>76.286000000000001</v>
          </cell>
          <cell r="C1800">
            <v>1.3169999999999999</v>
          </cell>
          <cell r="D1800">
            <v>100.46866199999999</v>
          </cell>
        </row>
        <row r="1801">
          <cell r="A1801">
            <v>44145</v>
          </cell>
          <cell r="B1801">
            <v>76.495000000000005</v>
          </cell>
          <cell r="C1801">
            <v>1.3260000000000001</v>
          </cell>
          <cell r="D1801">
            <v>101.43237000000001</v>
          </cell>
        </row>
        <row r="1802">
          <cell r="A1802">
            <v>44146</v>
          </cell>
          <cell r="B1802">
            <v>77.082999999999998</v>
          </cell>
          <cell r="C1802">
            <v>1.3220000000000001</v>
          </cell>
          <cell r="D1802">
            <v>101.90372600000001</v>
          </cell>
        </row>
        <row r="1803">
          <cell r="A1803">
            <v>44147</v>
          </cell>
          <cell r="B1803">
            <v>77.263999999999996</v>
          </cell>
          <cell r="C1803">
            <v>1.3120000000000001</v>
          </cell>
          <cell r="D1803">
            <v>101.370368</v>
          </cell>
        </row>
        <row r="1804">
          <cell r="A1804">
            <v>44148</v>
          </cell>
          <cell r="B1804">
            <v>77.3</v>
          </cell>
          <cell r="C1804">
            <v>1.3180000000000001</v>
          </cell>
          <cell r="D1804">
            <v>101.8814</v>
          </cell>
        </row>
        <row r="1805">
          <cell r="A1805">
            <v>44149</v>
          </cell>
          <cell r="B1805">
            <v>77.3</v>
          </cell>
          <cell r="C1805">
            <v>1.3180000000000001</v>
          </cell>
          <cell r="D1805">
            <v>101.8814</v>
          </cell>
        </row>
        <row r="1806">
          <cell r="A1806">
            <v>44150</v>
          </cell>
          <cell r="B1806">
            <v>77.34</v>
          </cell>
          <cell r="C1806">
            <v>1.3220000000000001</v>
          </cell>
          <cell r="D1806">
            <v>102.24348000000001</v>
          </cell>
        </row>
        <row r="1807">
          <cell r="A1807">
            <v>44151</v>
          </cell>
          <cell r="B1807">
            <v>76.311000000000007</v>
          </cell>
          <cell r="C1807">
            <v>1.3220000000000001</v>
          </cell>
          <cell r="D1807">
            <v>100.88314200000002</v>
          </cell>
        </row>
        <row r="1808">
          <cell r="A1808">
            <v>44152</v>
          </cell>
          <cell r="B1808">
            <v>76.245000000000005</v>
          </cell>
          <cell r="C1808">
            <v>1.3260000000000001</v>
          </cell>
          <cell r="D1808">
            <v>101.10087000000001</v>
          </cell>
        </row>
        <row r="1809">
          <cell r="A1809">
            <v>44153</v>
          </cell>
          <cell r="B1809">
            <v>75.918999999999997</v>
          </cell>
          <cell r="C1809">
            <v>1.3260000000000001</v>
          </cell>
          <cell r="D1809">
            <v>100.668594</v>
          </cell>
        </row>
        <row r="1810">
          <cell r="A1810">
            <v>44154</v>
          </cell>
          <cell r="B1810">
            <v>76.2</v>
          </cell>
          <cell r="C1810">
            <v>1.325</v>
          </cell>
          <cell r="D1810">
            <v>100.965</v>
          </cell>
        </row>
        <row r="1811">
          <cell r="A1811">
            <v>44155</v>
          </cell>
          <cell r="B1811">
            <v>76.213999999999999</v>
          </cell>
          <cell r="C1811">
            <v>1.327</v>
          </cell>
          <cell r="D1811">
            <v>101.13597799999999</v>
          </cell>
        </row>
        <row r="1812">
          <cell r="A1812">
            <v>44156</v>
          </cell>
          <cell r="B1812">
            <v>76.213999999999999</v>
          </cell>
          <cell r="C1812">
            <v>1.327</v>
          </cell>
          <cell r="D1812">
            <v>101.13597799999999</v>
          </cell>
        </row>
        <row r="1813">
          <cell r="A1813">
            <v>44157</v>
          </cell>
          <cell r="B1813">
            <v>76.213999999999999</v>
          </cell>
          <cell r="C1813">
            <v>1.33</v>
          </cell>
          <cell r="D1813">
            <v>101.36462</v>
          </cell>
        </row>
        <row r="1814">
          <cell r="A1814">
            <v>44158</v>
          </cell>
          <cell r="B1814">
            <v>75.997</v>
          </cell>
          <cell r="C1814">
            <v>1.333</v>
          </cell>
          <cell r="D1814">
            <v>101.304001</v>
          </cell>
        </row>
        <row r="1815">
          <cell r="A1815">
            <v>44159</v>
          </cell>
          <cell r="B1815">
            <v>75.453000000000003</v>
          </cell>
          <cell r="C1815">
            <v>1.3360000000000001</v>
          </cell>
          <cell r="D1815">
            <v>100.80520800000001</v>
          </cell>
        </row>
        <row r="1816">
          <cell r="A1816">
            <v>44160</v>
          </cell>
          <cell r="B1816">
            <v>75.480999999999995</v>
          </cell>
          <cell r="C1816">
            <v>1.3380000000000001</v>
          </cell>
          <cell r="D1816">
            <v>100.993578</v>
          </cell>
        </row>
        <row r="1817">
          <cell r="A1817">
            <v>44161</v>
          </cell>
          <cell r="B1817">
            <v>75.685000000000002</v>
          </cell>
          <cell r="C1817">
            <v>1.335</v>
          </cell>
          <cell r="D1817">
            <v>101.039475</v>
          </cell>
        </row>
        <row r="1818">
          <cell r="A1818">
            <v>44162</v>
          </cell>
          <cell r="B1818">
            <v>76.078999999999994</v>
          </cell>
          <cell r="C1818">
            <v>1.331</v>
          </cell>
          <cell r="D1818">
            <v>101.26114899999999</v>
          </cell>
          <cell r="F1818">
            <v>1.2216981132075473</v>
          </cell>
        </row>
        <row r="1819">
          <cell r="A1819">
            <v>44163</v>
          </cell>
          <cell r="B1819">
            <v>76.078999999999994</v>
          </cell>
          <cell r="C1819">
            <v>1.331</v>
          </cell>
          <cell r="D1819">
            <v>101.26114899999999</v>
          </cell>
        </row>
        <row r="1820">
          <cell r="A1820">
            <v>44164</v>
          </cell>
          <cell r="B1820">
            <v>76.012</v>
          </cell>
          <cell r="C1820">
            <v>1.333</v>
          </cell>
          <cell r="D1820">
            <v>101.32399599999999</v>
          </cell>
          <cell r="E1820">
            <v>3.7519999999999998</v>
          </cell>
        </row>
        <row r="1821">
          <cell r="A1821">
            <v>44165</v>
          </cell>
          <cell r="B1821">
            <v>76.44</v>
          </cell>
          <cell r="C1821">
            <v>1.3340000000000001</v>
          </cell>
          <cell r="D1821">
            <v>101.97096000000001</v>
          </cell>
          <cell r="E1821">
            <v>3.6859999999999999</v>
          </cell>
        </row>
        <row r="1822">
          <cell r="A1822">
            <v>44166</v>
          </cell>
          <cell r="B1822">
            <v>76.001000000000005</v>
          </cell>
          <cell r="C1822">
            <v>1.3420000000000001</v>
          </cell>
          <cell r="D1822">
            <v>101.99334200000001</v>
          </cell>
          <cell r="E1822">
            <v>3.6949999999999998</v>
          </cell>
        </row>
        <row r="1823">
          <cell r="A1823">
            <v>44167</v>
          </cell>
          <cell r="B1823">
            <v>75.263000000000005</v>
          </cell>
          <cell r="C1823">
            <v>1.337</v>
          </cell>
          <cell r="D1823">
            <v>100.626631</v>
          </cell>
          <cell r="E1823">
            <v>3.6789999999999998</v>
          </cell>
        </row>
        <row r="1824">
          <cell r="A1824">
            <v>44168</v>
          </cell>
          <cell r="B1824">
            <v>74.524000000000001</v>
          </cell>
          <cell r="C1824">
            <v>1.345</v>
          </cell>
          <cell r="D1824">
            <v>100.23478</v>
          </cell>
          <cell r="E1824">
            <v>3.6869999999999998</v>
          </cell>
        </row>
        <row r="1825">
          <cell r="A1825">
            <v>44169</v>
          </cell>
          <cell r="B1825">
            <v>74.122</v>
          </cell>
          <cell r="C1825">
            <v>1.3440000000000001</v>
          </cell>
          <cell r="D1825">
            <v>99.619968</v>
          </cell>
          <cell r="E1825">
            <v>3.6869999999999998</v>
          </cell>
        </row>
        <row r="1826">
          <cell r="A1826">
            <v>44170</v>
          </cell>
          <cell r="B1826">
            <v>74.122</v>
          </cell>
          <cell r="C1826">
            <v>1.3440000000000001</v>
          </cell>
          <cell r="D1826">
            <v>99.619968</v>
          </cell>
          <cell r="E1826">
            <v>3.6880000000000002</v>
          </cell>
        </row>
        <row r="1827">
          <cell r="A1827">
            <v>44171</v>
          </cell>
          <cell r="B1827">
            <v>73.872</v>
          </cell>
          <cell r="C1827">
            <v>1.3420000000000001</v>
          </cell>
          <cell r="D1827">
            <v>99.136224000000013</v>
          </cell>
          <cell r="E1827">
            <v>3.694</v>
          </cell>
        </row>
        <row r="1828">
          <cell r="A1828">
            <v>44172</v>
          </cell>
          <cell r="B1828">
            <v>73.781000000000006</v>
          </cell>
          <cell r="C1828">
            <v>1.3360000000000001</v>
          </cell>
          <cell r="D1828">
            <v>98.571416000000013</v>
          </cell>
          <cell r="E1828">
            <v>3.6749999999999998</v>
          </cell>
        </row>
        <row r="1829">
          <cell r="A1829">
            <v>44173</v>
          </cell>
          <cell r="B1829">
            <v>73.375</v>
          </cell>
          <cell r="C1829">
            <v>1.337</v>
          </cell>
          <cell r="D1829">
            <v>98.102374999999995</v>
          </cell>
          <cell r="E1829">
            <v>3.6669999999999998</v>
          </cell>
        </row>
        <row r="1830">
          <cell r="A1830">
            <v>44174</v>
          </cell>
          <cell r="B1830">
            <v>73.646000000000001</v>
          </cell>
          <cell r="C1830">
            <v>1.337</v>
          </cell>
          <cell r="D1830">
            <v>98.464702000000003</v>
          </cell>
          <cell r="E1830">
            <v>3.6459999999999999</v>
          </cell>
        </row>
        <row r="1831">
          <cell r="A1831">
            <v>44175</v>
          </cell>
          <cell r="B1831">
            <v>73.113</v>
          </cell>
          <cell r="C1831">
            <v>1.33</v>
          </cell>
          <cell r="D1831">
            <v>97.240290000000002</v>
          </cell>
          <cell r="E1831">
            <v>3.6720000000000002</v>
          </cell>
        </row>
        <row r="1832">
          <cell r="A1832">
            <v>44176</v>
          </cell>
          <cell r="B1832">
            <v>73.150000000000006</v>
          </cell>
          <cell r="C1832">
            <v>1.323</v>
          </cell>
          <cell r="D1832">
            <v>96.777450000000002</v>
          </cell>
          <cell r="E1832">
            <v>3.6720000000000002</v>
          </cell>
        </row>
        <row r="1833">
          <cell r="A1833">
            <v>44177</v>
          </cell>
          <cell r="B1833">
            <v>73.150000000000006</v>
          </cell>
          <cell r="C1833">
            <v>1.323</v>
          </cell>
          <cell r="D1833">
            <v>96.777450000000002</v>
          </cell>
          <cell r="E1833">
            <v>3.6640000000000001</v>
          </cell>
        </row>
        <row r="1834">
          <cell r="A1834">
            <v>44178</v>
          </cell>
          <cell r="B1834">
            <v>73.045000000000002</v>
          </cell>
          <cell r="C1834">
            <v>1.3320000000000001</v>
          </cell>
          <cell r="D1834">
            <v>97.295940000000002</v>
          </cell>
          <cell r="E1834">
            <v>3.6520000000000001</v>
          </cell>
        </row>
        <row r="1835">
          <cell r="A1835">
            <v>44179</v>
          </cell>
          <cell r="B1835">
            <v>74.141000000000005</v>
          </cell>
          <cell r="C1835">
            <v>1.333</v>
          </cell>
          <cell r="D1835">
            <v>98.829953000000003</v>
          </cell>
          <cell r="E1835">
            <v>3.653</v>
          </cell>
        </row>
        <row r="1836">
          <cell r="A1836">
            <v>44180</v>
          </cell>
          <cell r="B1836">
            <v>73.313999999999993</v>
          </cell>
          <cell r="C1836">
            <v>1.3440000000000001</v>
          </cell>
          <cell r="D1836">
            <v>98.534015999999994</v>
          </cell>
          <cell r="E1836">
            <v>3.6389999999999998</v>
          </cell>
        </row>
        <row r="1837">
          <cell r="A1837">
            <v>44181</v>
          </cell>
          <cell r="B1837">
            <v>73.382999999999996</v>
          </cell>
          <cell r="C1837">
            <v>1.35</v>
          </cell>
          <cell r="D1837">
            <v>99.067049999999995</v>
          </cell>
          <cell r="E1837">
            <v>3.6190000000000002</v>
          </cell>
        </row>
        <row r="1838">
          <cell r="A1838">
            <v>44182</v>
          </cell>
          <cell r="B1838">
            <v>73.125</v>
          </cell>
          <cell r="C1838">
            <v>1.357</v>
          </cell>
          <cell r="D1838">
            <v>99.230625000000003</v>
          </cell>
          <cell r="E1838">
            <v>3.649</v>
          </cell>
        </row>
        <row r="1839">
          <cell r="A1839">
            <v>44183</v>
          </cell>
          <cell r="B1839">
            <v>73.372</v>
          </cell>
          <cell r="C1839">
            <v>1.3520000000000001</v>
          </cell>
          <cell r="D1839">
            <v>99.198944000000012</v>
          </cell>
          <cell r="E1839">
            <v>3.649</v>
          </cell>
        </row>
        <row r="1840">
          <cell r="A1840">
            <v>44184</v>
          </cell>
          <cell r="B1840">
            <v>73.429000000000002</v>
          </cell>
          <cell r="C1840">
            <v>1.3520000000000001</v>
          </cell>
          <cell r="D1840">
            <v>99.276008000000004</v>
          </cell>
          <cell r="E1840">
            <v>3.6669999999999998</v>
          </cell>
        </row>
        <row r="1841">
          <cell r="A1841">
            <v>44185</v>
          </cell>
          <cell r="B1841">
            <v>73.494</v>
          </cell>
          <cell r="C1841">
            <v>1.34</v>
          </cell>
          <cell r="D1841">
            <v>98.481960000000001</v>
          </cell>
          <cell r="E1841">
            <v>3.673</v>
          </cell>
        </row>
        <row r="1842">
          <cell r="A1842">
            <v>44186</v>
          </cell>
          <cell r="B1842">
            <v>74.585999999999999</v>
          </cell>
          <cell r="C1842">
            <v>1.345</v>
          </cell>
          <cell r="D1842">
            <v>100.31816999999999</v>
          </cell>
          <cell r="E1842">
            <v>3.6970000000000001</v>
          </cell>
        </row>
        <row r="1843">
          <cell r="A1843">
            <v>44187</v>
          </cell>
          <cell r="B1843">
            <v>75.912999999999997</v>
          </cell>
          <cell r="C1843">
            <v>1.34</v>
          </cell>
          <cell r="D1843">
            <v>101.72342</v>
          </cell>
          <cell r="E1843">
            <v>3.694</v>
          </cell>
        </row>
        <row r="1844">
          <cell r="A1844">
            <v>44188</v>
          </cell>
          <cell r="B1844">
            <v>75.055000000000007</v>
          </cell>
          <cell r="C1844">
            <v>1.35</v>
          </cell>
          <cell r="D1844">
            <v>101.32425000000002</v>
          </cell>
          <cell r="E1844">
            <v>3.6949999999999998</v>
          </cell>
        </row>
        <row r="1845">
          <cell r="A1845">
            <v>44189</v>
          </cell>
          <cell r="B1845">
            <v>74.064999999999998</v>
          </cell>
          <cell r="C1845">
            <v>1.3560000000000001</v>
          </cell>
          <cell r="D1845">
            <v>100.43214</v>
          </cell>
          <cell r="E1845">
            <v>3.698</v>
          </cell>
        </row>
        <row r="1846">
          <cell r="A1846">
            <v>44190</v>
          </cell>
          <cell r="B1846">
            <v>74.183000000000007</v>
          </cell>
          <cell r="C1846">
            <v>1.335</v>
          </cell>
          <cell r="D1846">
            <v>99.034305000000003</v>
          </cell>
          <cell r="E1846">
            <v>3.698</v>
          </cell>
        </row>
        <row r="1847">
          <cell r="A1847">
            <v>44191</v>
          </cell>
          <cell r="B1847">
            <v>74.06</v>
          </cell>
          <cell r="C1847">
            <v>1.335</v>
          </cell>
          <cell r="D1847">
            <v>98.870099999999994</v>
          </cell>
          <cell r="E1847">
            <v>3.69</v>
          </cell>
        </row>
        <row r="1848">
          <cell r="A1848">
            <v>44192</v>
          </cell>
          <cell r="B1848">
            <v>73.968999999999994</v>
          </cell>
          <cell r="C1848">
            <v>1.357</v>
          </cell>
          <cell r="D1848">
            <v>100.37593299999999</v>
          </cell>
          <cell r="E1848">
            <v>3.6789999999999998</v>
          </cell>
        </row>
        <row r="1849">
          <cell r="A1849">
            <v>44193</v>
          </cell>
          <cell r="B1849">
            <v>73.965999999999994</v>
          </cell>
          <cell r="C1849">
            <v>1.347</v>
          </cell>
          <cell r="D1849">
            <v>99.632201999999992</v>
          </cell>
          <cell r="E1849">
            <v>3.706</v>
          </cell>
        </row>
        <row r="1850">
          <cell r="A1850">
            <v>44194</v>
          </cell>
          <cell r="B1850">
            <v>74.055999999999997</v>
          </cell>
          <cell r="C1850">
            <v>1.35</v>
          </cell>
          <cell r="D1850">
            <v>99.9756</v>
          </cell>
          <cell r="E1850">
            <v>3.7250000000000001</v>
          </cell>
        </row>
        <row r="1851">
          <cell r="A1851">
            <v>44195</v>
          </cell>
          <cell r="B1851">
            <v>74.540000000000006</v>
          </cell>
          <cell r="C1851">
            <v>1.363</v>
          </cell>
          <cell r="D1851">
            <v>101.59802000000001</v>
          </cell>
          <cell r="E1851">
            <v>3.7325967675711995</v>
          </cell>
        </row>
        <row r="1852">
          <cell r="A1852">
            <v>44196</v>
          </cell>
          <cell r="B1852">
            <v>73.945999999999998</v>
          </cell>
          <cell r="C1852">
            <v>1.367</v>
          </cell>
          <cell r="D1852">
            <v>101.084182</v>
          </cell>
          <cell r="E1852">
            <v>3.7538</v>
          </cell>
          <cell r="F1852">
            <v>1.2284999999999999</v>
          </cell>
        </row>
        <row r="1853">
          <cell r="A1853">
            <v>44197</v>
          </cell>
          <cell r="B1853">
            <v>73.944999999999993</v>
          </cell>
          <cell r="C1853">
            <v>1.3675999999999999</v>
          </cell>
          <cell r="D1853">
            <v>101.12718199999999</v>
          </cell>
          <cell r="E1853">
            <v>3.7538</v>
          </cell>
          <cell r="F1853">
            <v>1.2284999999999999</v>
          </cell>
        </row>
        <row r="1854">
          <cell r="A1854">
            <v>44198</v>
          </cell>
          <cell r="B1854">
            <v>73.944999999999993</v>
          </cell>
          <cell r="C1854">
            <v>1.3675999999999999</v>
          </cell>
          <cell r="D1854">
            <v>101.12718199999999</v>
          </cell>
          <cell r="E1854">
            <v>3.7248000000000001</v>
          </cell>
          <cell r="F1854">
            <v>1.2284999999999999</v>
          </cell>
        </row>
        <row r="1855">
          <cell r="A1855">
            <v>44199</v>
          </cell>
          <cell r="B1855">
            <v>74.190799999999996</v>
          </cell>
          <cell r="C1855">
            <v>1.3684000000000001</v>
          </cell>
          <cell r="D1855">
            <v>101.52269072</v>
          </cell>
          <cell r="E1855">
            <v>3.7204999999999999</v>
          </cell>
          <cell r="F1855">
            <v>1.2083999999999999</v>
          </cell>
        </row>
        <row r="1856">
          <cell r="A1856">
            <v>44200</v>
          </cell>
          <cell r="B1856">
            <v>74.510400000000004</v>
          </cell>
          <cell r="C1856">
            <v>1.357</v>
          </cell>
          <cell r="D1856">
            <v>101.1106128</v>
          </cell>
          <cell r="E1856">
            <v>3.6867000000000001</v>
          </cell>
          <cell r="F1856">
            <v>1.1959</v>
          </cell>
        </row>
        <row r="1857">
          <cell r="A1857">
            <v>44201</v>
          </cell>
          <cell r="B1857">
            <v>74.170100000000005</v>
          </cell>
          <cell r="C1857">
            <v>1.3629</v>
          </cell>
          <cell r="D1857">
            <v>101.08642929000001</v>
          </cell>
          <cell r="E1857">
            <v>3.6697000000000002</v>
          </cell>
          <cell r="F1857">
            <v>1.1970000000000001</v>
          </cell>
        </row>
        <row r="1858">
          <cell r="A1858">
            <v>44202</v>
          </cell>
          <cell r="B1858">
            <v>74.126499999999993</v>
          </cell>
          <cell r="C1858">
            <v>1.3625</v>
          </cell>
          <cell r="D1858">
            <v>100.99735625</v>
          </cell>
          <cell r="E1858">
            <v>3.6825999999999999</v>
          </cell>
          <cell r="F1858">
            <v>1.1963999999999999</v>
          </cell>
        </row>
        <row r="1859">
          <cell r="A1859">
            <v>44203</v>
          </cell>
          <cell r="B1859">
            <v>74.630099999999999</v>
          </cell>
          <cell r="C1859">
            <v>1.3569</v>
          </cell>
          <cell r="D1859">
            <v>101.26558269</v>
          </cell>
          <cell r="E1859">
            <v>3.6907000000000001</v>
          </cell>
          <cell r="F1859">
            <v>1.2011000000000001</v>
          </cell>
        </row>
        <row r="1860">
          <cell r="A1860">
            <v>44204</v>
          </cell>
          <cell r="B1860">
            <v>74.083600000000004</v>
          </cell>
          <cell r="C1860">
            <v>1.3568</v>
          </cell>
          <cell r="D1860">
            <v>100.51662848000001</v>
          </cell>
          <cell r="E1860">
            <v>3.6918000000000002</v>
          </cell>
          <cell r="F1860">
            <v>1.2012</v>
          </cell>
        </row>
        <row r="1861">
          <cell r="A1861">
            <v>44205</v>
          </cell>
          <cell r="B1861">
            <v>74.083600000000004</v>
          </cell>
          <cell r="C1861">
            <v>1.357</v>
          </cell>
          <cell r="D1861">
            <v>100.53144520000001</v>
          </cell>
          <cell r="E1861">
            <v>3.702</v>
          </cell>
          <cell r="F1861">
            <v>1.2012</v>
          </cell>
        </row>
        <row r="1862">
          <cell r="A1862">
            <v>44206</v>
          </cell>
          <cell r="B1862">
            <v>74.419899999999998</v>
          </cell>
          <cell r="C1862">
            <v>1.3514999999999999</v>
          </cell>
          <cell r="D1862">
            <v>100.57849485</v>
          </cell>
          <cell r="E1862">
            <v>3.7219000000000002</v>
          </cell>
          <cell r="F1862">
            <v>1.1996</v>
          </cell>
        </row>
        <row r="1863">
          <cell r="A1863">
            <v>44207</v>
          </cell>
          <cell r="B1863">
            <v>74.6631</v>
          </cell>
          <cell r="C1863">
            <v>1.3523000000000001</v>
          </cell>
          <cell r="D1863">
            <v>100.96691013</v>
          </cell>
          <cell r="E1863">
            <v>3.7039</v>
          </cell>
          <cell r="F1863">
            <v>1.2031000000000001</v>
          </cell>
        </row>
        <row r="1864">
          <cell r="A1864">
            <v>44208</v>
          </cell>
          <cell r="B1864">
            <v>73.475200000000001</v>
          </cell>
          <cell r="C1864">
            <v>1.3669</v>
          </cell>
          <cell r="D1864">
            <v>100.43325088</v>
          </cell>
          <cell r="E1864">
            <v>3.7342</v>
          </cell>
          <cell r="F1864">
            <v>1.2113</v>
          </cell>
        </row>
        <row r="1865">
          <cell r="A1865">
            <v>44209</v>
          </cell>
          <cell r="B1865">
            <v>73.883899999999997</v>
          </cell>
          <cell r="C1865">
            <v>1.3648</v>
          </cell>
          <cell r="D1865">
            <v>100.83674671999999</v>
          </cell>
          <cell r="E1865">
            <v>3.7372000000000001</v>
          </cell>
          <cell r="F1865">
            <v>1.2108000000000001</v>
          </cell>
        </row>
        <row r="1866">
          <cell r="A1866">
            <v>44210</v>
          </cell>
          <cell r="B1866">
            <v>73.360299999999995</v>
          </cell>
          <cell r="C1866">
            <v>1.3684000000000001</v>
          </cell>
          <cell r="D1866">
            <v>100.38623452</v>
          </cell>
          <cell r="E1866">
            <v>3.7553000000000001</v>
          </cell>
          <cell r="F1866">
            <v>1.2154</v>
          </cell>
        </row>
        <row r="1867">
          <cell r="A1867">
            <v>44211</v>
          </cell>
          <cell r="B1867">
            <v>73.544399999999996</v>
          </cell>
          <cell r="C1867">
            <v>1.3587</v>
          </cell>
          <cell r="D1867">
            <v>99.924776279999989</v>
          </cell>
          <cell r="E1867">
            <v>3.7589999999999999</v>
          </cell>
          <cell r="F1867">
            <v>1.2110000000000001</v>
          </cell>
        </row>
        <row r="1868">
          <cell r="A1868">
            <v>44212</v>
          </cell>
          <cell r="B1868">
            <v>73.519400000000005</v>
          </cell>
          <cell r="C1868">
            <v>1.3583000000000001</v>
          </cell>
          <cell r="D1868">
            <v>99.861401020000017</v>
          </cell>
          <cell r="E1868">
            <v>3.7602000000000002</v>
          </cell>
          <cell r="F1868">
            <v>1.2110000000000001</v>
          </cell>
        </row>
        <row r="1869">
          <cell r="A1869">
            <v>44213</v>
          </cell>
          <cell r="B1869">
            <v>73.599500000000006</v>
          </cell>
          <cell r="C1869">
            <v>1.3574999999999999</v>
          </cell>
          <cell r="D1869">
            <v>99.91132125</v>
          </cell>
          <cell r="E1869">
            <v>3.7538</v>
          </cell>
          <cell r="F1869">
            <v>1.2113</v>
          </cell>
        </row>
        <row r="1870">
          <cell r="A1870">
            <v>44214</v>
          </cell>
          <cell r="B1870">
            <v>73.964799999999997</v>
          </cell>
          <cell r="C1870">
            <v>1.3580000000000001</v>
          </cell>
          <cell r="D1870">
            <v>100.4441984</v>
          </cell>
          <cell r="E1870">
            <v>3.7357</v>
          </cell>
          <cell r="F1870">
            <v>1.2099</v>
          </cell>
        </row>
        <row r="1871">
          <cell r="A1871">
            <v>44215</v>
          </cell>
          <cell r="B1871">
            <v>73.805999999999997</v>
          </cell>
          <cell r="C1871">
            <v>1.3644000000000001</v>
          </cell>
          <cell r="D1871">
            <v>100.70090639999999</v>
          </cell>
          <cell r="E1871">
            <v>3.7441</v>
          </cell>
          <cell r="F1871">
            <v>1.2117</v>
          </cell>
        </row>
        <row r="1872">
          <cell r="A1872">
            <v>44216</v>
          </cell>
          <cell r="B1872">
            <v>73.488399999999999</v>
          </cell>
          <cell r="C1872">
            <v>1.3669</v>
          </cell>
          <cell r="D1872">
            <v>100.45129396</v>
          </cell>
          <cell r="E1872">
            <v>3.7261000000000002</v>
          </cell>
          <cell r="F1872">
            <v>1.2154</v>
          </cell>
        </row>
        <row r="1873">
          <cell r="A1873">
            <v>44217</v>
          </cell>
          <cell r="B1873">
            <v>73.982699999999994</v>
          </cell>
          <cell r="C1873">
            <v>1.3728</v>
          </cell>
          <cell r="D1873">
            <v>101.56345055999999</v>
          </cell>
          <cell r="E1873">
            <v>3.7298</v>
          </cell>
          <cell r="F1873">
            <v>1.2155</v>
          </cell>
        </row>
        <row r="1874">
          <cell r="A1874">
            <v>44218</v>
          </cell>
          <cell r="B1874">
            <v>75.253900000000002</v>
          </cell>
          <cell r="C1874">
            <v>1.3683000000000001</v>
          </cell>
          <cell r="D1874">
            <v>102.96991137000001</v>
          </cell>
          <cell r="E1874">
            <v>3.7298</v>
          </cell>
          <cell r="F1874">
            <v>1.2112000000000001</v>
          </cell>
        </row>
        <row r="1875">
          <cell r="A1875">
            <v>44219</v>
          </cell>
          <cell r="B1875">
            <v>75.264700000000005</v>
          </cell>
          <cell r="C1875">
            <v>1.3683000000000001</v>
          </cell>
          <cell r="D1875">
            <v>102.98468901000001</v>
          </cell>
          <cell r="E1875">
            <v>3.73</v>
          </cell>
          <cell r="F1875">
            <v>1.2112000000000001</v>
          </cell>
        </row>
        <row r="1876">
          <cell r="A1876">
            <v>44220</v>
          </cell>
          <cell r="B1876">
            <v>75.332499999999996</v>
          </cell>
          <cell r="C1876">
            <v>1.3688</v>
          </cell>
          <cell r="D1876">
            <v>103.11512599999999</v>
          </cell>
          <cell r="E1876">
            <v>3.7391000000000001</v>
          </cell>
          <cell r="F1876">
            <v>1.212</v>
          </cell>
        </row>
        <row r="1877">
          <cell r="A1877">
            <v>44221</v>
          </cell>
          <cell r="B1877">
            <v>75.3172</v>
          </cell>
          <cell r="C1877">
            <v>1.3677999999999999</v>
          </cell>
          <cell r="D1877">
            <v>103.01886615999999</v>
          </cell>
          <cell r="E1877">
            <v>3.7431999999999999</v>
          </cell>
          <cell r="F1877">
            <v>1.2144999999999999</v>
          </cell>
        </row>
        <row r="1878">
          <cell r="A1878">
            <v>44222</v>
          </cell>
          <cell r="B1878">
            <v>75.408199999999994</v>
          </cell>
          <cell r="C1878">
            <v>1.3731</v>
          </cell>
          <cell r="D1878">
            <v>103.54299941999999</v>
          </cell>
          <cell r="F1878">
            <v>1.2182999999999999</v>
          </cell>
        </row>
        <row r="1879">
          <cell r="A1879">
            <v>44223</v>
          </cell>
          <cell r="B1879">
            <v>75.9084</v>
          </cell>
          <cell r="C1879">
            <v>1.3669</v>
          </cell>
          <cell r="D1879">
            <v>103.75919196</v>
          </cell>
          <cell r="E1879">
            <v>3.7581000000000002</v>
          </cell>
          <cell r="F1879">
            <v>1.2155</v>
          </cell>
        </row>
        <row r="1880">
          <cell r="A1880">
            <v>44224</v>
          </cell>
          <cell r="B1880">
            <v>76.201599999999999</v>
          </cell>
          <cell r="C1880">
            <v>1.3724000000000001</v>
          </cell>
          <cell r="D1880">
            <v>104.57907584</v>
          </cell>
          <cell r="E1880">
            <v>3.7469000000000001</v>
          </cell>
          <cell r="F1880">
            <v>1.2198</v>
          </cell>
        </row>
        <row r="1881">
          <cell r="A1881">
            <v>44225</v>
          </cell>
          <cell r="B1881">
            <v>75.954999999999998</v>
          </cell>
          <cell r="C1881">
            <v>1.3705000000000001</v>
          </cell>
          <cell r="D1881">
            <v>104.0963275</v>
          </cell>
          <cell r="E1881">
            <v>3.7261000000000002</v>
          </cell>
          <cell r="F1881">
            <v>1.2211000000000001</v>
          </cell>
        </row>
        <row r="1882">
          <cell r="A1882">
            <v>44226</v>
          </cell>
          <cell r="B1882">
            <v>75.954999999999998</v>
          </cell>
          <cell r="C1882">
            <v>1.3704000000000001</v>
          </cell>
          <cell r="D1882">
            <v>104.08873200000001</v>
          </cell>
          <cell r="E1882">
            <v>3.726</v>
          </cell>
          <cell r="F1882">
            <v>1.2212000000000001</v>
          </cell>
        </row>
        <row r="1883">
          <cell r="A1883">
            <v>44227</v>
          </cell>
          <cell r="B1883">
            <v>75.913200000000003</v>
          </cell>
          <cell r="C1883">
            <v>1.3697999999999999</v>
          </cell>
          <cell r="D1883">
            <v>103.98590136</v>
          </cell>
          <cell r="E1883">
            <v>3.7260600640882329</v>
          </cell>
          <cell r="F1883">
            <v>1.2210000000000001</v>
          </cell>
        </row>
        <row r="1884">
          <cell r="A1884">
            <v>44228</v>
          </cell>
          <cell r="B1884">
            <v>76.130600000000001</v>
          </cell>
          <cell r="C1884">
            <v>1.3676999999999999</v>
          </cell>
          <cell r="D1884">
            <v>104.12382162</v>
          </cell>
          <cell r="E1884">
            <v>3.7372000000000001</v>
          </cell>
          <cell r="F1884">
            <v>1.2262</v>
          </cell>
        </row>
        <row r="1885">
          <cell r="A1885">
            <v>44229</v>
          </cell>
          <cell r="B1885">
            <v>76.255499999999998</v>
          </cell>
          <cell r="C1885">
            <v>1.3660000000000001</v>
          </cell>
          <cell r="D1885">
            <v>104.165013</v>
          </cell>
          <cell r="E1885">
            <v>3.7227000000000001</v>
          </cell>
          <cell r="F1885">
            <v>1.2264999999999999</v>
          </cell>
        </row>
        <row r="1886">
          <cell r="A1886">
            <v>44230</v>
          </cell>
          <cell r="B1886">
            <v>75.920500000000004</v>
          </cell>
          <cell r="C1886">
            <v>1.3648</v>
          </cell>
          <cell r="D1886">
            <v>103.61629840000001</v>
          </cell>
          <cell r="E1886">
            <v>3.7265000000000001</v>
          </cell>
          <cell r="F1886">
            <v>1.2262999999999999</v>
          </cell>
        </row>
        <row r="1887">
          <cell r="A1887">
            <v>44231</v>
          </cell>
          <cell r="B1887">
            <v>75.525700000000001</v>
          </cell>
          <cell r="C1887">
            <v>1.3673999999999999</v>
          </cell>
          <cell r="D1887">
            <v>103.27384218</v>
          </cell>
          <cell r="E1887">
            <v>3.7610000000000001</v>
          </cell>
          <cell r="F1887">
            <v>1.2363999999999999</v>
          </cell>
        </row>
        <row r="1888">
          <cell r="A1888">
            <v>44232</v>
          </cell>
          <cell r="B1888">
            <v>74.649500000000003</v>
          </cell>
          <cell r="C1888">
            <v>1.3735999999999999</v>
          </cell>
          <cell r="D1888">
            <v>102.5385532</v>
          </cell>
          <cell r="E1888">
            <v>3.7210000000000001</v>
          </cell>
          <cell r="F1888">
            <v>1.2345999999999999</v>
          </cell>
        </row>
        <row r="1889">
          <cell r="A1889">
            <v>44233</v>
          </cell>
          <cell r="B1889">
            <v>74.6494</v>
          </cell>
          <cell r="C1889">
            <v>1.3735999999999999</v>
          </cell>
          <cell r="D1889">
            <v>102.53841584</v>
          </cell>
          <cell r="E1889">
            <v>3.7210000000000001</v>
          </cell>
          <cell r="F1889">
            <v>1.2345999999999999</v>
          </cell>
        </row>
        <row r="1890">
          <cell r="A1890">
            <v>44234</v>
          </cell>
          <cell r="B1890">
            <v>74.620599999999996</v>
          </cell>
          <cell r="C1890">
            <v>1.3737999999999999</v>
          </cell>
          <cell r="D1890">
            <v>102.51378027999999</v>
          </cell>
          <cell r="E1890">
            <v>3.7244999999999999</v>
          </cell>
          <cell r="F1890">
            <v>1.2352000000000001</v>
          </cell>
        </row>
        <row r="1891">
          <cell r="A1891">
            <v>44235</v>
          </cell>
          <cell r="B1891">
            <v>74.357600000000005</v>
          </cell>
          <cell r="C1891">
            <v>1.3745000000000001</v>
          </cell>
          <cell r="D1891">
            <v>102.20452120000002</v>
          </cell>
          <cell r="E1891">
            <v>3.7149999999999999</v>
          </cell>
          <cell r="F1891">
            <v>1.2353000000000001</v>
          </cell>
        </row>
        <row r="1892">
          <cell r="A1892">
            <v>44236</v>
          </cell>
          <cell r="B1892">
            <v>73.906599999999997</v>
          </cell>
          <cell r="C1892">
            <v>1.3816999999999999</v>
          </cell>
          <cell r="D1892">
            <v>102.11674921999999</v>
          </cell>
          <cell r="E1892">
            <v>3.6932</v>
          </cell>
          <cell r="F1892">
            <v>1.2331000000000001</v>
          </cell>
        </row>
        <row r="1893">
          <cell r="A1893">
            <v>44237</v>
          </cell>
          <cell r="B1893">
            <v>73.901799999999994</v>
          </cell>
          <cell r="C1893">
            <v>1.3832</v>
          </cell>
          <cell r="D1893">
            <v>102.22096975999999</v>
          </cell>
          <cell r="E1893">
            <v>3.7071999999999998</v>
          </cell>
          <cell r="F1893">
            <v>1.2314000000000001</v>
          </cell>
        </row>
        <row r="1894">
          <cell r="A1894">
            <v>44238</v>
          </cell>
          <cell r="B1894">
            <v>73.674000000000007</v>
          </cell>
          <cell r="C1894">
            <v>1.3811</v>
          </cell>
          <cell r="D1894">
            <v>101.75116140000002</v>
          </cell>
          <cell r="E1894">
            <v>3.7115</v>
          </cell>
          <cell r="F1894">
            <v>1.2294</v>
          </cell>
        </row>
        <row r="1895">
          <cell r="A1895">
            <v>44239</v>
          </cell>
          <cell r="B1895">
            <v>73.651799999999994</v>
          </cell>
          <cell r="C1895">
            <v>1.3853</v>
          </cell>
          <cell r="D1895">
            <v>102.02983853999999</v>
          </cell>
          <cell r="E1895">
            <v>3.7105000000000001</v>
          </cell>
          <cell r="F1895">
            <v>1.2356</v>
          </cell>
        </row>
        <row r="1896">
          <cell r="A1896">
            <v>44240</v>
          </cell>
          <cell r="B1896">
            <v>73.651799999999994</v>
          </cell>
          <cell r="C1896">
            <v>1.3849</v>
          </cell>
          <cell r="D1896">
            <v>102.00037782</v>
          </cell>
          <cell r="E1896">
            <v>3.7107000000000001</v>
          </cell>
          <cell r="F1896">
            <v>1.2344999999999999</v>
          </cell>
        </row>
        <row r="1897">
          <cell r="A1897">
            <v>44241</v>
          </cell>
          <cell r="B1897">
            <v>73.608199999999997</v>
          </cell>
          <cell r="C1897">
            <v>1.387</v>
          </cell>
          <cell r="D1897">
            <v>102.0945734</v>
          </cell>
          <cell r="E1897">
            <v>3.7107999999999999</v>
          </cell>
          <cell r="F1897">
            <v>1.2370000000000001</v>
          </cell>
        </row>
        <row r="1898">
          <cell r="A1898">
            <v>44242</v>
          </cell>
          <cell r="B1898">
            <v>73.367000000000004</v>
          </cell>
          <cell r="C1898">
            <v>1.3913</v>
          </cell>
          <cell r="D1898">
            <v>102.07550710000001</v>
          </cell>
          <cell r="E1898">
            <v>3.6979000000000002</v>
          </cell>
          <cell r="F1898">
            <v>1.2382</v>
          </cell>
        </row>
        <row r="1899">
          <cell r="A1899">
            <v>44243</v>
          </cell>
          <cell r="B1899">
            <v>73.576599999999999</v>
          </cell>
          <cell r="C1899">
            <v>1.3887</v>
          </cell>
          <cell r="D1899">
            <v>102.17582442</v>
          </cell>
          <cell r="E1899">
            <v>3.7189999999999999</v>
          </cell>
          <cell r="F1899">
            <v>1.2406999999999999</v>
          </cell>
        </row>
        <row r="1900">
          <cell r="A1900">
            <v>44244</v>
          </cell>
          <cell r="B1900">
            <v>73.750900000000001</v>
          </cell>
          <cell r="C1900">
            <v>1.3865000000000001</v>
          </cell>
          <cell r="D1900">
            <v>102.25562285000001</v>
          </cell>
          <cell r="E1900">
            <v>3.7290999999999999</v>
          </cell>
          <cell r="F1900">
            <v>1.2459</v>
          </cell>
        </row>
        <row r="1901">
          <cell r="A1901">
            <v>44245</v>
          </cell>
          <cell r="B1901">
            <v>73.868799999999993</v>
          </cell>
          <cell r="C1901">
            <v>1.3968</v>
          </cell>
          <cell r="D1901">
            <v>103.17993983999999</v>
          </cell>
          <cell r="E1901">
            <v>3.7130999999999998</v>
          </cell>
          <cell r="F1901">
            <v>1.2515000000000001</v>
          </cell>
        </row>
        <row r="1902">
          <cell r="A1902">
            <v>44246</v>
          </cell>
          <cell r="B1902">
            <v>74.032499999999999</v>
          </cell>
          <cell r="C1902">
            <v>1.401</v>
          </cell>
          <cell r="D1902">
            <v>103.7195325</v>
          </cell>
          <cell r="E1902">
            <v>3.7014</v>
          </cell>
          <cell r="F1902">
            <v>1.256</v>
          </cell>
        </row>
        <row r="1903">
          <cell r="A1903">
            <v>44247</v>
          </cell>
          <cell r="B1903">
            <v>74.034999999999997</v>
          </cell>
          <cell r="C1903">
            <v>1.4014</v>
          </cell>
          <cell r="D1903">
            <v>103.75264899999999</v>
          </cell>
          <cell r="E1903">
            <v>3.7010999999999998</v>
          </cell>
          <cell r="F1903">
            <v>1.256</v>
          </cell>
        </row>
        <row r="1904">
          <cell r="A1904">
            <v>44248</v>
          </cell>
          <cell r="B1904">
            <v>74.161000000000001</v>
          </cell>
          <cell r="C1904">
            <v>1.4029</v>
          </cell>
          <cell r="D1904">
            <v>104.0404669</v>
          </cell>
          <cell r="E1904">
            <v>3.6987999999999999</v>
          </cell>
          <cell r="F1904">
            <v>1.258</v>
          </cell>
        </row>
        <row r="1905">
          <cell r="A1905">
            <v>44249</v>
          </cell>
          <cell r="B1905">
            <v>74.259500000000003</v>
          </cell>
          <cell r="C1905">
            <v>1.4071</v>
          </cell>
          <cell r="D1905">
            <v>104.49054245000001</v>
          </cell>
          <cell r="E1905">
            <v>3.6960000000000002</v>
          </cell>
          <cell r="F1905">
            <v>1.2604</v>
          </cell>
        </row>
        <row r="1906">
          <cell r="A1906">
            <v>44250</v>
          </cell>
          <cell r="B1906">
            <v>74.105900000000005</v>
          </cell>
          <cell r="C1906">
            <v>1.4118999999999999</v>
          </cell>
          <cell r="D1906">
            <v>104.63012021</v>
          </cell>
          <cell r="E1906">
            <v>3.7098</v>
          </cell>
          <cell r="F1906">
            <v>1.2779</v>
          </cell>
        </row>
        <row r="1907">
          <cell r="A1907">
            <v>44251</v>
          </cell>
          <cell r="B1907">
            <v>73.533100000000005</v>
          </cell>
          <cell r="C1907">
            <v>1.4148000000000001</v>
          </cell>
          <cell r="D1907">
            <v>104.03462988000001</v>
          </cell>
          <cell r="E1907">
            <v>3.7038000000000002</v>
          </cell>
          <cell r="F1907">
            <v>1.2827</v>
          </cell>
        </row>
        <row r="1908">
          <cell r="A1908">
            <v>44252</v>
          </cell>
          <cell r="B1908">
            <v>74.741299999999995</v>
          </cell>
          <cell r="C1908">
            <v>1.4007000000000001</v>
          </cell>
          <cell r="D1908">
            <v>104.69013891</v>
          </cell>
          <cell r="E1908">
            <v>3.7147999999999999</v>
          </cell>
          <cell r="F1908">
            <v>1.2685999999999999</v>
          </cell>
        </row>
        <row r="1909">
          <cell r="A1909">
            <v>44253</v>
          </cell>
          <cell r="B1909">
            <v>74.581500000000005</v>
          </cell>
          <cell r="C1909">
            <v>1.3927</v>
          </cell>
          <cell r="D1909">
            <v>103.86965505000001</v>
          </cell>
          <cell r="E1909">
            <v>3.7423999999999999</v>
          </cell>
          <cell r="F1909">
            <v>1.2665999999999999</v>
          </cell>
        </row>
        <row r="1910">
          <cell r="A1910">
            <v>44254</v>
          </cell>
          <cell r="B1910">
            <v>74.581500000000005</v>
          </cell>
          <cell r="C1910">
            <v>1.3927</v>
          </cell>
          <cell r="D1910">
            <v>103.86965505000001</v>
          </cell>
          <cell r="E1910">
            <v>3.7423999999999999</v>
          </cell>
          <cell r="F1910">
            <v>1.2665999999999999</v>
          </cell>
        </row>
        <row r="1911">
          <cell r="A1911">
            <v>44255</v>
          </cell>
          <cell r="B1911">
            <v>74.6875</v>
          </cell>
          <cell r="C1911">
            <v>1.3972</v>
          </cell>
          <cell r="D1911">
            <v>104.353375</v>
          </cell>
          <cell r="E1911">
            <v>3.7395</v>
          </cell>
          <cell r="F1911">
            <v>1.2679</v>
          </cell>
        </row>
        <row r="1912">
          <cell r="A1912">
            <v>44256</v>
          </cell>
          <cell r="B1912">
            <v>74.287000000000006</v>
          </cell>
          <cell r="C1912">
            <v>1.3929</v>
          </cell>
          <cell r="D1912">
            <v>103.47436230000001</v>
          </cell>
          <cell r="E1912">
            <v>3.7618999999999998</v>
          </cell>
          <cell r="F1912">
            <v>1.2745</v>
          </cell>
        </row>
        <row r="1913">
          <cell r="A1913">
            <v>44257</v>
          </cell>
          <cell r="B1913">
            <v>73.823800000000006</v>
          </cell>
          <cell r="C1913">
            <v>1.3954</v>
          </cell>
          <cell r="D1913">
            <v>103.01373052000001</v>
          </cell>
          <cell r="E1913">
            <v>3.7547000000000001</v>
          </cell>
          <cell r="F1913">
            <v>1.2850709897873751</v>
          </cell>
        </row>
        <row r="1914">
          <cell r="A1914">
            <v>44258</v>
          </cell>
          <cell r="B1914">
            <v>74.049300000000002</v>
          </cell>
          <cell r="C1914">
            <v>1.3926000000000001</v>
          </cell>
          <cell r="D1914">
            <v>103.12105518000001</v>
          </cell>
          <cell r="E1914">
            <v>3.7723</v>
          </cell>
          <cell r="F1914">
            <v>1.2811999999999999</v>
          </cell>
        </row>
        <row r="1915">
          <cell r="A1915">
            <v>44259</v>
          </cell>
          <cell r="B1915">
            <v>74.591399999999993</v>
          </cell>
          <cell r="C1915">
            <v>1.3891</v>
          </cell>
          <cell r="D1915">
            <v>103.61491373999999</v>
          </cell>
          <cell r="E1915">
            <v>3.8126000000000002</v>
          </cell>
          <cell r="F1915">
            <v>1.2811999999999999</v>
          </cell>
        </row>
        <row r="1916">
          <cell r="A1916">
            <v>44260</v>
          </cell>
          <cell r="B1916">
            <v>74.345100000000002</v>
          </cell>
          <cell r="C1916">
            <v>1.3835999999999999</v>
          </cell>
          <cell r="D1916">
            <v>102.86388036</v>
          </cell>
          <cell r="E1916">
            <v>3.8517999999999999</v>
          </cell>
          <cell r="F1916">
            <v>1.2898000000000001</v>
          </cell>
        </row>
        <row r="1917">
          <cell r="A1917">
            <v>44261</v>
          </cell>
          <cell r="B1917">
            <v>74.345100000000002</v>
          </cell>
          <cell r="C1917">
            <v>1.3835999999999999</v>
          </cell>
          <cell r="D1917">
            <v>102.86388036</v>
          </cell>
          <cell r="E1917">
            <v>3.8517999999999999</v>
          </cell>
          <cell r="F1917">
            <v>1.2898000000000001</v>
          </cell>
        </row>
        <row r="1918">
          <cell r="A1918">
            <v>44262</v>
          </cell>
          <cell r="B1918">
            <v>74.335599999999999</v>
          </cell>
          <cell r="C1918">
            <v>1.3853</v>
          </cell>
          <cell r="D1918">
            <v>102.97710667999999</v>
          </cell>
          <cell r="E1918">
            <v>3.8471000000000002</v>
          </cell>
          <cell r="F1918">
            <v>1.2887</v>
          </cell>
        </row>
        <row r="1919">
          <cell r="A1919">
            <v>44263</v>
          </cell>
          <cell r="B1919">
            <v>74.509600000000006</v>
          </cell>
          <cell r="C1919">
            <v>1.3823000000000001</v>
          </cell>
          <cell r="D1919">
            <v>102.99462008000002</v>
          </cell>
          <cell r="E1919">
            <v>3.8795000000000002</v>
          </cell>
          <cell r="F1919">
            <v>1.294</v>
          </cell>
        </row>
        <row r="1920">
          <cell r="A1920">
            <v>44264</v>
          </cell>
          <cell r="B1920">
            <v>74.064499999999995</v>
          </cell>
          <cell r="C1920">
            <v>1.3889</v>
          </cell>
          <cell r="D1920">
            <v>102.86818405</v>
          </cell>
          <cell r="E1920">
            <v>3.8416000000000001</v>
          </cell>
          <cell r="F1920">
            <v>1.2891999999999999</v>
          </cell>
        </row>
        <row r="1921">
          <cell r="A1921">
            <v>44265</v>
          </cell>
          <cell r="B1921">
            <v>73.558899999999994</v>
          </cell>
          <cell r="C1921">
            <v>1.3931</v>
          </cell>
          <cell r="D1921">
            <v>102.47490359</v>
          </cell>
          <cell r="E1921">
            <v>3.8380000000000001</v>
          </cell>
          <cell r="F1921">
            <v>1.2954000000000001</v>
          </cell>
        </row>
        <row r="1922">
          <cell r="A1922">
            <v>44266</v>
          </cell>
          <cell r="B1922">
            <v>73.335300000000004</v>
          </cell>
          <cell r="C1922">
            <v>1.3989</v>
          </cell>
          <cell r="D1922">
            <v>102.58875117000001</v>
          </cell>
          <cell r="E1922">
            <v>3.8248000000000002</v>
          </cell>
          <cell r="F1922">
            <v>1.2935000000000001</v>
          </cell>
        </row>
        <row r="1923">
          <cell r="A1923">
            <v>44267</v>
          </cell>
          <cell r="B1923">
            <v>73.260000000000005</v>
          </cell>
          <cell r="C1923">
            <v>1.3922000000000001</v>
          </cell>
          <cell r="D1923">
            <v>101.99257200000001</v>
          </cell>
          <cell r="E1923">
            <v>3.8336999999999999</v>
          </cell>
          <cell r="F1923">
            <v>1.2955000000000001</v>
          </cell>
        </row>
        <row r="1924">
          <cell r="A1924">
            <v>44268</v>
          </cell>
          <cell r="B1924">
            <v>73.260000000000005</v>
          </cell>
          <cell r="C1924">
            <v>1.3922000000000001</v>
          </cell>
          <cell r="D1924">
            <v>101.99257200000001</v>
          </cell>
          <cell r="E1924">
            <v>3.8336999999999999</v>
          </cell>
          <cell r="F1924">
            <v>1.2955000000000001</v>
          </cell>
        </row>
        <row r="1925">
          <cell r="A1925">
            <v>44269</v>
          </cell>
          <cell r="B1925">
            <v>73.334800000000001</v>
          </cell>
          <cell r="C1925">
            <v>1.3929</v>
          </cell>
          <cell r="D1925">
            <v>102.14804292000001</v>
          </cell>
          <cell r="E1925">
            <v>3.8332000000000002</v>
          </cell>
          <cell r="F1925">
            <v>1.2947</v>
          </cell>
        </row>
        <row r="1926">
          <cell r="A1926">
            <v>44270</v>
          </cell>
          <cell r="B1926">
            <v>72.770899999999997</v>
          </cell>
          <cell r="C1926">
            <v>1.3897999999999999</v>
          </cell>
          <cell r="D1926">
            <v>101.13699681999999</v>
          </cell>
          <cell r="E1926">
            <v>3.8496000000000001</v>
          </cell>
          <cell r="F1926">
            <v>1.2894000000000001</v>
          </cell>
        </row>
        <row r="1927">
          <cell r="A1927">
            <v>44271</v>
          </cell>
          <cell r="B1927">
            <v>72.900400000000005</v>
          </cell>
          <cell r="C1927">
            <v>1.3900999999999999</v>
          </cell>
          <cell r="D1927">
            <v>101.33884603999999</v>
          </cell>
          <cell r="E1927">
            <v>3.8614000000000002</v>
          </cell>
          <cell r="F1927">
            <v>1.286</v>
          </cell>
        </row>
        <row r="1928">
          <cell r="A1928">
            <v>44272</v>
          </cell>
          <cell r="B1928">
            <v>73.689800000000005</v>
          </cell>
          <cell r="C1928">
            <v>1.3976</v>
          </cell>
          <cell r="D1928">
            <v>102.98886448</v>
          </cell>
          <cell r="E1928">
            <v>3.8368000000000002</v>
          </cell>
          <cell r="F1928">
            <v>1.2888999999999999</v>
          </cell>
        </row>
        <row r="1929">
          <cell r="A1929">
            <v>44273</v>
          </cell>
          <cell r="B1929">
            <v>74.3566</v>
          </cell>
          <cell r="C1929">
            <v>1.3926000000000001</v>
          </cell>
          <cell r="D1929">
            <v>103.54900116</v>
          </cell>
          <cell r="E1929">
            <v>3.8774999999999999</v>
          </cell>
          <cell r="F1929">
            <v>1.2912999999999999</v>
          </cell>
        </row>
        <row r="1930">
          <cell r="A1930">
            <v>44274</v>
          </cell>
          <cell r="B1930">
            <v>74.251400000000004</v>
          </cell>
          <cell r="C1930">
            <v>1.387</v>
          </cell>
          <cell r="D1930">
            <v>102.9866918</v>
          </cell>
          <cell r="E1930">
            <v>3.8765999999999998</v>
          </cell>
          <cell r="F1930">
            <v>1.2896000000000001</v>
          </cell>
        </row>
        <row r="1931">
          <cell r="A1931">
            <v>44275</v>
          </cell>
          <cell r="B1931">
            <v>74.251400000000004</v>
          </cell>
          <cell r="C1931">
            <v>1.387</v>
          </cell>
          <cell r="D1931">
            <v>102.9866918</v>
          </cell>
          <cell r="E1931">
            <v>3.8765999999999998</v>
          </cell>
          <cell r="F1931">
            <v>1.2896000000000001</v>
          </cell>
        </row>
        <row r="1932">
          <cell r="A1932">
            <v>44276</v>
          </cell>
          <cell r="B1932">
            <v>74.169899999999998</v>
          </cell>
          <cell r="C1932">
            <v>1.3832</v>
          </cell>
          <cell r="D1932">
            <v>102.59180567999999</v>
          </cell>
          <cell r="E1932">
            <v>3.89</v>
          </cell>
          <cell r="F1932">
            <v>1.2864</v>
          </cell>
        </row>
        <row r="1933">
          <cell r="A1933">
            <v>44277</v>
          </cell>
          <cell r="B1933">
            <v>74.814300000000003</v>
          </cell>
          <cell r="C1933">
            <v>1.3865000000000001</v>
          </cell>
          <cell r="D1933">
            <v>103.73002695000001</v>
          </cell>
          <cell r="E1933">
            <v>3.8477000000000001</v>
          </cell>
          <cell r="F1933">
            <v>1.2806</v>
          </cell>
        </row>
        <row r="1934">
          <cell r="A1934">
            <v>44278</v>
          </cell>
          <cell r="B1934">
            <v>76.3673</v>
          </cell>
          <cell r="C1934">
            <v>1.373</v>
          </cell>
          <cell r="D1934">
            <v>104.8523029</v>
          </cell>
          <cell r="E1934">
            <v>3.9014000000000002</v>
          </cell>
          <cell r="F1934">
            <v>1.2831999999999999</v>
          </cell>
        </row>
        <row r="1935">
          <cell r="A1935">
            <v>44279</v>
          </cell>
          <cell r="B1935">
            <v>76.651200000000003</v>
          </cell>
          <cell r="C1935">
            <v>1.3688</v>
          </cell>
          <cell r="D1935">
            <v>104.92016256000001</v>
          </cell>
          <cell r="E1935">
            <v>3.9169</v>
          </cell>
          <cell r="F1935">
            <v>1.2813000000000001</v>
          </cell>
        </row>
        <row r="1936">
          <cell r="A1936">
            <v>44280</v>
          </cell>
          <cell r="B1936">
            <v>76.1524</v>
          </cell>
          <cell r="C1936">
            <v>1.3749</v>
          </cell>
          <cell r="D1936">
            <v>104.70193476</v>
          </cell>
          <cell r="E1936">
            <v>3.9350999999999998</v>
          </cell>
          <cell r="F1936">
            <v>1.2918000000000001</v>
          </cell>
        </row>
        <row r="1937">
          <cell r="A1937">
            <v>44281</v>
          </cell>
          <cell r="B1937">
            <v>76.013800000000003</v>
          </cell>
          <cell r="C1937">
            <v>1.3791</v>
          </cell>
          <cell r="D1937">
            <v>104.83063158</v>
          </cell>
          <cell r="E1937">
            <v>3.9359000000000002</v>
          </cell>
          <cell r="F1937">
            <v>1.2955000000000001</v>
          </cell>
        </row>
        <row r="1938">
          <cell r="A1938">
            <v>44282</v>
          </cell>
          <cell r="B1938">
            <v>76.013800000000003</v>
          </cell>
          <cell r="C1938">
            <v>1.3791</v>
          </cell>
          <cell r="D1938">
            <v>104.83063158</v>
          </cell>
          <cell r="E1938">
            <v>3.9359000000000002</v>
          </cell>
          <cell r="F1938">
            <v>1.2955000000000001</v>
          </cell>
        </row>
        <row r="1939">
          <cell r="A1939">
            <v>44283</v>
          </cell>
          <cell r="B1939">
            <v>75.702200000000005</v>
          </cell>
          <cell r="C1939">
            <v>1.379</v>
          </cell>
          <cell r="D1939">
            <v>104.39333380000001</v>
          </cell>
          <cell r="E1939">
            <v>3.9319999999999999</v>
          </cell>
          <cell r="F1939">
            <v>1.2958000000000001</v>
          </cell>
        </row>
        <row r="1940">
          <cell r="A1940">
            <v>44284</v>
          </cell>
          <cell r="B1940">
            <v>75.689800000000005</v>
          </cell>
          <cell r="C1940">
            <v>1.3774999999999999</v>
          </cell>
          <cell r="D1940">
            <v>104.2626995</v>
          </cell>
          <cell r="E1940">
            <v>3.9649000000000001</v>
          </cell>
          <cell r="F1940">
            <v>1.2936000000000001</v>
          </cell>
        </row>
        <row r="1941">
          <cell r="A1941">
            <v>44285</v>
          </cell>
          <cell r="B1941">
            <v>75.933700000000002</v>
          </cell>
          <cell r="C1941">
            <v>1.3742000000000001</v>
          </cell>
          <cell r="D1941">
            <v>104.34809054000002</v>
          </cell>
          <cell r="E1941">
            <v>3.9725999999999999</v>
          </cell>
          <cell r="F1941">
            <v>1.2944</v>
          </cell>
        </row>
        <row r="1942">
          <cell r="A1942">
            <v>44286</v>
          </cell>
          <cell r="B1942">
            <v>75.7166</v>
          </cell>
          <cell r="C1942">
            <v>1.3785000000000001</v>
          </cell>
          <cell r="D1942">
            <v>104.37533310000001</v>
          </cell>
          <cell r="E1942">
            <v>3.948355509930114</v>
          </cell>
          <cell r="F1942">
            <v>1.3011999999999999</v>
          </cell>
        </row>
        <row r="1943">
          <cell r="A1943">
            <v>44287</v>
          </cell>
          <cell r="B1943">
            <v>76.3005</v>
          </cell>
          <cell r="C1943">
            <v>1.3833</v>
          </cell>
          <cell r="D1943">
            <v>105.54648165</v>
          </cell>
          <cell r="E1943">
            <v>3.8954</v>
          </cell>
          <cell r="F1943">
            <v>1.3033999999999999</v>
          </cell>
        </row>
        <row r="1944">
          <cell r="A1944">
            <v>44288</v>
          </cell>
          <cell r="B1944">
            <v>76.4358</v>
          </cell>
          <cell r="C1944">
            <v>1.3831</v>
          </cell>
          <cell r="D1944">
            <v>105.71835498</v>
          </cell>
          <cell r="E1944">
            <v>3.9074</v>
          </cell>
          <cell r="F1944">
            <v>1.3037000000000001</v>
          </cell>
        </row>
        <row r="1945">
          <cell r="A1945">
            <v>44289</v>
          </cell>
          <cell r="B1945">
            <v>76.4358</v>
          </cell>
          <cell r="C1945">
            <v>1.3831</v>
          </cell>
          <cell r="D1945">
            <v>105.71835498</v>
          </cell>
          <cell r="E1945">
            <v>3.9074</v>
          </cell>
          <cell r="F1945">
            <v>1.3037000000000001</v>
          </cell>
        </row>
        <row r="1946">
          <cell r="A1946">
            <v>44290</v>
          </cell>
          <cell r="B1946">
            <v>76.450199999999995</v>
          </cell>
          <cell r="C1946">
            <v>1.3828</v>
          </cell>
          <cell r="D1946">
            <v>105.71533656</v>
          </cell>
          <cell r="E1946">
            <v>3.9131999999999998</v>
          </cell>
          <cell r="F1946">
            <v>1.3029999999999999</v>
          </cell>
        </row>
        <row r="1947">
          <cell r="A1947">
            <v>44291</v>
          </cell>
          <cell r="B1947">
            <v>76.473500000000001</v>
          </cell>
          <cell r="C1947">
            <v>1.3914</v>
          </cell>
          <cell r="D1947">
            <v>106.4052279</v>
          </cell>
          <cell r="E1947">
            <v>3.8858000000000001</v>
          </cell>
          <cell r="F1947">
            <v>1.3024</v>
          </cell>
        </row>
        <row r="1948">
          <cell r="A1948">
            <v>44292</v>
          </cell>
          <cell r="B1948">
            <v>77.130600000000001</v>
          </cell>
          <cell r="C1948">
            <v>1.3831</v>
          </cell>
          <cell r="D1948">
            <v>106.67933286</v>
          </cell>
          <cell r="E1948">
            <v>3.8664999999999998</v>
          </cell>
          <cell r="F1948">
            <v>1.2876000000000001</v>
          </cell>
        </row>
        <row r="1949">
          <cell r="A1949">
            <v>44293</v>
          </cell>
          <cell r="B1949">
            <v>77.192999999999998</v>
          </cell>
          <cell r="C1949">
            <v>1.3744000000000001</v>
          </cell>
          <cell r="D1949">
            <v>106.0940592</v>
          </cell>
          <cell r="E1949">
            <v>3.8521000000000001</v>
          </cell>
          <cell r="F1949">
            <v>1.2774000000000001</v>
          </cell>
        </row>
        <row r="1950">
          <cell r="A1950">
            <v>44294</v>
          </cell>
          <cell r="B1950">
            <v>76.827100000000002</v>
          </cell>
          <cell r="C1950">
            <v>1.3734</v>
          </cell>
          <cell r="D1950">
            <v>105.51433914</v>
          </cell>
          <cell r="E1950">
            <v>3.8140999999999998</v>
          </cell>
          <cell r="F1950">
            <v>1.2693000000000001</v>
          </cell>
        </row>
        <row r="1951">
          <cell r="A1951">
            <v>44295</v>
          </cell>
          <cell r="B1951">
            <v>77.425399999999996</v>
          </cell>
          <cell r="C1951">
            <v>1.3706</v>
          </cell>
          <cell r="D1951">
            <v>106.11925323999999</v>
          </cell>
          <cell r="E1951">
            <v>3.8073000000000001</v>
          </cell>
          <cell r="F1951">
            <v>1.2665999999999999</v>
          </cell>
        </row>
        <row r="1952">
          <cell r="A1952">
            <v>44296</v>
          </cell>
          <cell r="B1952">
            <v>77.41</v>
          </cell>
          <cell r="C1952">
            <v>1.3707</v>
          </cell>
          <cell r="D1952">
            <v>106.105887</v>
          </cell>
          <cell r="E1952">
            <v>3.8184999999999998</v>
          </cell>
          <cell r="F1952">
            <v>1.2665999999999999</v>
          </cell>
        </row>
        <row r="1953">
          <cell r="A1953">
            <v>44297</v>
          </cell>
          <cell r="B1953">
            <v>77.421499999999995</v>
          </cell>
          <cell r="C1953">
            <v>1.3713</v>
          </cell>
          <cell r="D1953">
            <v>106.16810294999999</v>
          </cell>
          <cell r="E1953">
            <v>3.8089</v>
          </cell>
          <cell r="F1953">
            <v>1.2688999999999999</v>
          </cell>
        </row>
        <row r="1954">
          <cell r="A1954">
            <v>44298</v>
          </cell>
          <cell r="B1954">
            <v>77.325400000000002</v>
          </cell>
          <cell r="C1954">
            <v>1.3753</v>
          </cell>
          <cell r="D1954">
            <v>106.34562262</v>
          </cell>
          <cell r="E1954">
            <v>3.8052999999999999</v>
          </cell>
          <cell r="F1954">
            <v>1.2685</v>
          </cell>
        </row>
        <row r="1955">
          <cell r="A1955">
            <v>44299</v>
          </cell>
          <cell r="B1955">
            <v>75.966700000000003</v>
          </cell>
          <cell r="C1955">
            <v>1.3759999999999999</v>
          </cell>
          <cell r="D1955">
            <v>104.53017919999999</v>
          </cell>
          <cell r="E1955">
            <v>3.82</v>
          </cell>
          <cell r="F1955">
            <v>1.2663</v>
          </cell>
        </row>
        <row r="1956">
          <cell r="A1956">
            <v>44300</v>
          </cell>
          <cell r="B1956">
            <v>76.046000000000006</v>
          </cell>
          <cell r="C1956">
            <v>1.3779999999999999</v>
          </cell>
          <cell r="D1956">
            <v>104.791388</v>
          </cell>
          <cell r="E1956">
            <v>3.8006000000000002</v>
          </cell>
          <cell r="F1956">
            <v>1.2714000000000001</v>
          </cell>
        </row>
        <row r="1957">
          <cell r="A1957">
            <v>44301</v>
          </cell>
          <cell r="B1957">
            <v>76.108000000000004</v>
          </cell>
          <cell r="C1957">
            <v>1.3784000000000001</v>
          </cell>
          <cell r="D1957">
            <v>104.90726720000001</v>
          </cell>
          <cell r="E1957">
            <v>3.8027000000000002</v>
          </cell>
          <cell r="F1957">
            <v>1.2718721553555172</v>
          </cell>
        </row>
        <row r="1958">
          <cell r="A1958">
            <v>44302</v>
          </cell>
          <cell r="B1958">
            <v>75.608900000000006</v>
          </cell>
          <cell r="C1958">
            <v>1.3836999999999999</v>
          </cell>
          <cell r="D1958">
            <v>104.62003493</v>
          </cell>
          <cell r="E1958">
            <v>3.7915000000000001</v>
          </cell>
          <cell r="F1958">
            <v>1.2728999999999999</v>
          </cell>
        </row>
        <row r="1959">
          <cell r="A1959">
            <v>44303</v>
          </cell>
          <cell r="B1959">
            <v>75.608900000000006</v>
          </cell>
          <cell r="C1959">
            <v>1.3834</v>
          </cell>
          <cell r="D1959">
            <v>104.59735226000001</v>
          </cell>
          <cell r="E1959">
            <v>3.7907999999999999</v>
          </cell>
          <cell r="F1959">
            <v>1.2728999999999999</v>
          </cell>
        </row>
        <row r="1960">
          <cell r="A1960">
            <v>44304</v>
          </cell>
          <cell r="B1960">
            <v>75.989900000000006</v>
          </cell>
          <cell r="C1960">
            <v>1.3822000000000001</v>
          </cell>
          <cell r="D1960">
            <v>105.03323978000002</v>
          </cell>
          <cell r="E1960">
            <v>3.7942</v>
          </cell>
          <cell r="F1960">
            <v>1.2722</v>
          </cell>
        </row>
        <row r="1961">
          <cell r="A1961">
            <v>44305</v>
          </cell>
          <cell r="B1961">
            <v>76.430499999999995</v>
          </cell>
          <cell r="C1961">
            <v>1.399</v>
          </cell>
          <cell r="D1961">
            <v>106.92626949999999</v>
          </cell>
          <cell r="E1961">
            <v>3.7791999999999999</v>
          </cell>
          <cell r="F1961">
            <v>1.2801</v>
          </cell>
        </row>
        <row r="1962">
          <cell r="A1962">
            <v>44306</v>
          </cell>
          <cell r="B1962">
            <v>76.858000000000004</v>
          </cell>
          <cell r="C1962">
            <v>1.3936999999999999</v>
          </cell>
          <cell r="D1962">
            <v>107.1169946</v>
          </cell>
          <cell r="E1962">
            <v>3.7831999999999999</v>
          </cell>
          <cell r="F1962">
            <v>1.2768999999999999</v>
          </cell>
        </row>
        <row r="1963">
          <cell r="A1963">
            <v>44307</v>
          </cell>
          <cell r="B1963">
            <v>76.598399999999998</v>
          </cell>
          <cell r="C1963">
            <v>1.3933</v>
          </cell>
          <cell r="D1963">
            <v>106.72455072</v>
          </cell>
          <cell r="E1963">
            <v>3.7856000000000001</v>
          </cell>
          <cell r="F1963">
            <v>1.2771999999999999</v>
          </cell>
        </row>
        <row r="1964">
          <cell r="A1964">
            <v>44308</v>
          </cell>
          <cell r="B1964">
            <v>75.528599999999997</v>
          </cell>
          <cell r="C1964">
            <v>1.3837999999999999</v>
          </cell>
          <cell r="D1964">
            <v>104.51647668</v>
          </cell>
          <cell r="E1964">
            <v>3.7995999999999999</v>
          </cell>
          <cell r="F1964">
            <v>1.2692000000000001</v>
          </cell>
        </row>
        <row r="1965">
          <cell r="A1965">
            <v>44309</v>
          </cell>
          <cell r="B1965">
            <v>74.872200000000007</v>
          </cell>
          <cell r="C1965">
            <v>1.3878999999999999</v>
          </cell>
          <cell r="D1965">
            <v>103.91512638</v>
          </cell>
          <cell r="E1965">
            <v>3.7660999999999998</v>
          </cell>
          <cell r="F1965">
            <v>1.2686999999999999</v>
          </cell>
        </row>
        <row r="1966">
          <cell r="A1966">
            <v>44310</v>
          </cell>
          <cell r="B1966">
            <v>74.872100000000003</v>
          </cell>
          <cell r="C1966">
            <v>1.3878999999999999</v>
          </cell>
          <cell r="D1966">
            <v>103.91498759</v>
          </cell>
          <cell r="E1966">
            <v>3.7663000000000002</v>
          </cell>
          <cell r="F1966">
            <v>1.2686999999999999</v>
          </cell>
        </row>
        <row r="1967">
          <cell r="A1967">
            <v>44311</v>
          </cell>
          <cell r="B1967">
            <v>75.008200000000002</v>
          </cell>
          <cell r="C1967">
            <v>1.3868</v>
          </cell>
          <cell r="D1967">
            <v>104.02137176000001</v>
          </cell>
          <cell r="E1967">
            <v>3.7652000000000001</v>
          </cell>
          <cell r="F1967">
            <v>1.2674000000000001</v>
          </cell>
        </row>
        <row r="1968">
          <cell r="A1968">
            <v>44312</v>
          </cell>
          <cell r="B1968">
            <v>75.022400000000005</v>
          </cell>
          <cell r="C1968">
            <v>1.3896999999999999</v>
          </cell>
          <cell r="D1968">
            <v>104.25862928000001</v>
          </cell>
          <cell r="E1968">
            <v>3.7736000000000001</v>
          </cell>
          <cell r="F1968">
            <v>1.2708999999999999</v>
          </cell>
        </row>
        <row r="1969">
          <cell r="A1969">
            <v>44313</v>
          </cell>
          <cell r="B1969">
            <v>74.813599999999994</v>
          </cell>
          <cell r="C1969">
            <v>1.3905000000000001</v>
          </cell>
          <cell r="D1969">
            <v>104.0283108</v>
          </cell>
          <cell r="E1969">
            <v>3.7801999999999998</v>
          </cell>
          <cell r="F1969">
            <v>1.2709999999999999</v>
          </cell>
        </row>
        <row r="1970">
          <cell r="A1970">
            <v>44314</v>
          </cell>
          <cell r="B1970">
            <v>74.398499999999999</v>
          </cell>
          <cell r="C1970">
            <v>1.3954</v>
          </cell>
          <cell r="D1970">
            <v>103.8156669</v>
          </cell>
          <cell r="E1970">
            <v>3.7717999999999998</v>
          </cell>
          <cell r="F1970">
            <v>1.2683</v>
          </cell>
        </row>
        <row r="1971">
          <cell r="A1971">
            <v>44315</v>
          </cell>
          <cell r="B1971">
            <v>74.748400000000004</v>
          </cell>
          <cell r="C1971">
            <v>1.3949</v>
          </cell>
          <cell r="D1971">
            <v>104.26654316000001</v>
          </cell>
          <cell r="E1971">
            <v>3.7667999999999999</v>
          </cell>
          <cell r="F1971">
            <v>1.2682</v>
          </cell>
        </row>
        <row r="1972">
          <cell r="A1972">
            <v>44316</v>
          </cell>
          <cell r="B1972">
            <v>75.291399999999996</v>
          </cell>
          <cell r="C1972">
            <v>1.3815999999999999</v>
          </cell>
          <cell r="D1972">
            <v>104.02259823999999</v>
          </cell>
          <cell r="E1972">
            <v>3.7928000000000002</v>
          </cell>
          <cell r="F1972">
            <v>1.2614000000000001</v>
          </cell>
        </row>
        <row r="1973">
          <cell r="A1973">
            <v>44317</v>
          </cell>
          <cell r="B1973">
            <v>75.291399999999996</v>
          </cell>
          <cell r="C1973">
            <v>1.3816999999999999</v>
          </cell>
          <cell r="D1973">
            <v>104.03012737999998</v>
          </cell>
          <cell r="E1973">
            <v>3.7909999999999999</v>
          </cell>
          <cell r="F1973">
            <v>1.2614000000000001</v>
          </cell>
        </row>
        <row r="1974">
          <cell r="A1974">
            <v>44318</v>
          </cell>
          <cell r="B1974">
            <v>75.231800000000007</v>
          </cell>
          <cell r="C1974">
            <v>1.3821000000000001</v>
          </cell>
          <cell r="D1974">
            <v>103.97787078000002</v>
          </cell>
          <cell r="E1974">
            <v>3.7909999999999999</v>
          </cell>
          <cell r="F1974">
            <v>1.2616000000000001</v>
          </cell>
        </row>
        <row r="1975">
          <cell r="A1975">
            <v>44319</v>
          </cell>
          <cell r="B1975">
            <v>74.937399999999997</v>
          </cell>
          <cell r="C1975">
            <v>1.3903000000000001</v>
          </cell>
          <cell r="D1975">
            <v>104.18546722000001</v>
          </cell>
          <cell r="E1975">
            <v>3.7671000000000001</v>
          </cell>
          <cell r="F1975">
            <v>1.2674000000000001</v>
          </cell>
        </row>
        <row r="1976">
          <cell r="A1976">
            <v>44320</v>
          </cell>
          <cell r="B1976">
            <v>74.784300000000002</v>
          </cell>
          <cell r="C1976">
            <v>1.3889</v>
          </cell>
          <cell r="D1976">
            <v>103.86791427</v>
          </cell>
          <cell r="E1976">
            <v>3.7915999999999999</v>
          </cell>
          <cell r="F1976">
            <v>1.2688999999999999</v>
          </cell>
        </row>
        <row r="1977">
          <cell r="A1977">
            <v>44321</v>
          </cell>
          <cell r="B1977">
            <v>74.833399999999997</v>
          </cell>
          <cell r="C1977">
            <v>1.39096</v>
          </cell>
          <cell r="D1977">
            <v>104.09026606399999</v>
          </cell>
          <cell r="E1977">
            <v>3.8105000000000002</v>
          </cell>
          <cell r="F1977">
            <v>1.2701</v>
          </cell>
        </row>
        <row r="1978">
          <cell r="A1978">
            <v>44322</v>
          </cell>
          <cell r="B1978">
            <v>74.222499999999997</v>
          </cell>
          <cell r="C1978">
            <v>1.38954</v>
          </cell>
          <cell r="D1978">
            <v>103.13513264999999</v>
          </cell>
          <cell r="E1978">
            <v>3.7887</v>
          </cell>
          <cell r="F1978">
            <v>1.2611000000000001</v>
          </cell>
        </row>
        <row r="1979">
          <cell r="A1979">
            <v>44323</v>
          </cell>
          <cell r="B1979">
            <v>73.752399999999994</v>
          </cell>
          <cell r="C1979">
            <v>1.3985399999999999</v>
          </cell>
          <cell r="D1979">
            <v>103.14568149599998</v>
          </cell>
          <cell r="E1979">
            <v>3.7425999999999999</v>
          </cell>
          <cell r="F1979">
            <v>1.2584</v>
          </cell>
        </row>
        <row r="1980">
          <cell r="A1980">
            <v>44324</v>
          </cell>
          <cell r="B1980">
            <v>73.752399999999994</v>
          </cell>
          <cell r="C1980">
            <v>1.39815</v>
          </cell>
          <cell r="D1980">
            <v>103.11691805999999</v>
          </cell>
          <cell r="E1980">
            <v>3.7425999999999999</v>
          </cell>
          <cell r="F1980">
            <v>1.2584</v>
          </cell>
        </row>
        <row r="1981">
          <cell r="A1981">
            <v>44325</v>
          </cell>
          <cell r="B1981">
            <v>73.661600000000007</v>
          </cell>
          <cell r="C1981">
            <v>1.4041300000000001</v>
          </cell>
          <cell r="D1981">
            <v>103.43046240800001</v>
          </cell>
          <cell r="E1981">
            <v>3.7408999999999999</v>
          </cell>
          <cell r="F1981">
            <v>1.2641</v>
          </cell>
        </row>
        <row r="1982">
          <cell r="A1982">
            <v>44326</v>
          </cell>
          <cell r="B1982">
            <v>74.311499999999995</v>
          </cell>
          <cell r="C1982">
            <v>1.41289</v>
          </cell>
          <cell r="D1982">
            <v>104.99397523499999</v>
          </cell>
          <cell r="E1982">
            <v>3.7581000000000002</v>
          </cell>
          <cell r="F1982">
            <v>1.2723</v>
          </cell>
        </row>
        <row r="1983">
          <cell r="A1983">
            <v>44327</v>
          </cell>
          <cell r="B1983">
            <v>74.202399999999997</v>
          </cell>
          <cell r="C1983">
            <v>1.4137500000000001</v>
          </cell>
          <cell r="D1983">
            <v>104.903643</v>
          </cell>
          <cell r="E1983">
            <v>3.7383000000000002</v>
          </cell>
          <cell r="F1983">
            <v>1.278</v>
          </cell>
        </row>
        <row r="1984">
          <cell r="A1984">
            <v>44328</v>
          </cell>
          <cell r="B1984">
            <v>74.7</v>
          </cell>
          <cell r="C1984">
            <v>1.4063399999999999</v>
          </cell>
          <cell r="D1984">
            <v>105.05359799999999</v>
          </cell>
          <cell r="E1984">
            <v>3.7707000000000002</v>
          </cell>
          <cell r="F1984">
            <v>1.2782</v>
          </cell>
        </row>
        <row r="1985">
          <cell r="A1985">
            <v>44329</v>
          </cell>
          <cell r="B1985">
            <v>74.032799999999995</v>
          </cell>
          <cell r="C1985">
            <v>1.4049400000000001</v>
          </cell>
          <cell r="D1985">
            <v>104.011642032</v>
          </cell>
          <cell r="E1985">
            <v>3.7477</v>
          </cell>
          <cell r="F1985">
            <v>1.2726999999999999</v>
          </cell>
        </row>
        <row r="1986">
          <cell r="A1986">
            <v>44330</v>
          </cell>
          <cell r="B1986">
            <v>74.008499999999998</v>
          </cell>
          <cell r="C1986">
            <v>1.4099900000000001</v>
          </cell>
          <cell r="D1986">
            <v>104.35124491500001</v>
          </cell>
          <cell r="E1986">
            <v>3.7277999999999998</v>
          </cell>
          <cell r="F1986">
            <v>1.2721</v>
          </cell>
        </row>
        <row r="1987">
          <cell r="A1987">
            <v>44331</v>
          </cell>
          <cell r="B1987">
            <v>74.008499999999998</v>
          </cell>
          <cell r="C1987">
            <v>1.40964</v>
          </cell>
          <cell r="D1987">
            <v>104.32534194</v>
          </cell>
          <cell r="E1987">
            <v>3.7288000000000001</v>
          </cell>
          <cell r="F1987">
            <v>1.2712000000000001</v>
          </cell>
        </row>
        <row r="1988">
          <cell r="A1988">
            <v>44332</v>
          </cell>
          <cell r="B1988">
            <v>73.992699999999999</v>
          </cell>
          <cell r="C1988">
            <v>1.4101999999999999</v>
          </cell>
          <cell r="D1988">
            <v>104.34450553999999</v>
          </cell>
          <cell r="E1988">
            <v>3.7277999999999998</v>
          </cell>
          <cell r="F1988">
            <v>1.2710999999999999</v>
          </cell>
        </row>
        <row r="1989">
          <cell r="A1989">
            <v>44333</v>
          </cell>
          <cell r="B1989">
            <v>73.799499999999995</v>
          </cell>
          <cell r="C1989">
            <v>1.4146099999999999</v>
          </cell>
          <cell r="D1989">
            <v>104.39751069499999</v>
          </cell>
          <cell r="E1989">
            <v>3.7246000000000001</v>
          </cell>
          <cell r="F1989">
            <v>1.2778</v>
          </cell>
        </row>
        <row r="1990">
          <cell r="A1990">
            <v>44334</v>
          </cell>
          <cell r="B1990">
            <v>73.697400000000002</v>
          </cell>
          <cell r="C1990">
            <v>1.4187700000000001</v>
          </cell>
          <cell r="D1990">
            <v>104.559660198</v>
          </cell>
          <cell r="E1990">
            <v>3.7000999999999999</v>
          </cell>
          <cell r="F1990">
            <v>1.2735000000000001</v>
          </cell>
        </row>
        <row r="1991">
          <cell r="A1991">
            <v>44335</v>
          </cell>
          <cell r="B1991">
            <v>73.766300000000001</v>
          </cell>
          <cell r="C1991">
            <v>1.4105000000000001</v>
          </cell>
          <cell r="D1991">
            <v>104.04736615</v>
          </cell>
          <cell r="E1991">
            <v>3.7183999999999999</v>
          </cell>
          <cell r="F1991">
            <v>1.2755000000000001</v>
          </cell>
        </row>
        <row r="1992">
          <cell r="A1992">
            <v>44336</v>
          </cell>
          <cell r="B1992">
            <v>73.471900000000005</v>
          </cell>
          <cell r="C1992">
            <v>1.4185300000000001</v>
          </cell>
          <cell r="D1992">
            <v>104.22209430700001</v>
          </cell>
          <cell r="E1992">
            <v>3.6770999999999998</v>
          </cell>
          <cell r="F1992">
            <v>1.2735000000000001</v>
          </cell>
        </row>
        <row r="1993">
          <cell r="A1993">
            <v>44337</v>
          </cell>
          <cell r="B1993">
            <v>73.641000000000005</v>
          </cell>
          <cell r="C1993">
            <v>1.4152499999999999</v>
          </cell>
          <cell r="D1993">
            <v>104.22042525000001</v>
          </cell>
          <cell r="E1993">
            <v>3.6920000000000002</v>
          </cell>
          <cell r="F1993">
            <v>1.2704</v>
          </cell>
        </row>
        <row r="1994">
          <cell r="A1994">
            <v>44338</v>
          </cell>
          <cell r="B1994">
            <v>73.622600000000006</v>
          </cell>
          <cell r="C1994">
            <v>1.4152499999999999</v>
          </cell>
          <cell r="D1994">
            <v>104.19438465</v>
          </cell>
          <cell r="E1994">
            <v>3.6920000000000002</v>
          </cell>
          <cell r="F1994">
            <v>1.2704</v>
          </cell>
        </row>
        <row r="1995">
          <cell r="A1995">
            <v>44339</v>
          </cell>
          <cell r="B1995">
            <v>73.647800000000004</v>
          </cell>
          <cell r="C1995">
            <v>1.4139999999999999</v>
          </cell>
          <cell r="D1995">
            <v>104.13798919999999</v>
          </cell>
          <cell r="E1995">
            <v>3.6890000000000001</v>
          </cell>
          <cell r="F1995">
            <v>1.2692000000000001</v>
          </cell>
        </row>
        <row r="1996">
          <cell r="A1996">
            <v>44340</v>
          </cell>
          <cell r="B1996">
            <v>73.473799999999997</v>
          </cell>
          <cell r="C1996">
            <v>1.4157</v>
          </cell>
          <cell r="D1996">
            <v>104.01685866</v>
          </cell>
          <cell r="E1996">
            <v>3.6698</v>
          </cell>
          <cell r="F1996">
            <v>1.2699</v>
          </cell>
        </row>
        <row r="1997">
          <cell r="A1997">
            <v>44341</v>
          </cell>
          <cell r="B1997">
            <v>73.506500000000003</v>
          </cell>
          <cell r="C1997">
            <v>1.4142699999999999</v>
          </cell>
          <cell r="D1997">
            <v>103.95803775499999</v>
          </cell>
          <cell r="E1997">
            <v>3.6600999999999999</v>
          </cell>
          <cell r="F1997">
            <v>1.2665999999999999</v>
          </cell>
        </row>
        <row r="1998">
          <cell r="A1998">
            <v>44342</v>
          </cell>
          <cell r="B1998">
            <v>73.573999999999998</v>
          </cell>
          <cell r="C1998">
            <v>1.41164</v>
          </cell>
          <cell r="D1998">
            <v>103.86000136</v>
          </cell>
          <cell r="E1998">
            <v>3.6909000000000001</v>
          </cell>
          <cell r="F1998">
            <v>1.2674000000000001</v>
          </cell>
        </row>
        <row r="1999">
          <cell r="A1999">
            <v>44343</v>
          </cell>
          <cell r="B1999">
            <v>73.475200000000001</v>
          </cell>
          <cell r="C1999">
            <v>1.4204000000000001</v>
          </cell>
          <cell r="D1999">
            <v>104.36417408000001</v>
          </cell>
          <cell r="E1999">
            <v>3.6835</v>
          </cell>
          <cell r="F1999">
            <v>1.2741</v>
          </cell>
        </row>
        <row r="2000">
          <cell r="A2000">
            <v>44344</v>
          </cell>
          <cell r="B2000">
            <v>73.200900000000004</v>
          </cell>
          <cell r="C2000">
            <v>1.4192100000000001</v>
          </cell>
          <cell r="D2000">
            <v>103.88744928900002</v>
          </cell>
          <cell r="E2000">
            <v>3.6778</v>
          </cell>
          <cell r="F2000">
            <v>1.2770999999999999</v>
          </cell>
        </row>
        <row r="2001">
          <cell r="A2001">
            <v>44345</v>
          </cell>
          <cell r="B2001">
            <v>73.200900000000004</v>
          </cell>
          <cell r="C2001">
            <v>1.4192100000000001</v>
          </cell>
          <cell r="D2001">
            <v>103.88744928900002</v>
          </cell>
          <cell r="E2001">
            <v>3.6778</v>
          </cell>
          <cell r="F2001">
            <v>1.2770999999999999</v>
          </cell>
        </row>
        <row r="2002">
          <cell r="A2002">
            <v>44346</v>
          </cell>
          <cell r="B2002">
            <v>73.209599999999995</v>
          </cell>
          <cell r="C2002">
            <v>1.4180999999999999</v>
          </cell>
          <cell r="D2002">
            <v>103.81853375999998</v>
          </cell>
          <cell r="E2002">
            <v>3.6777000000000002</v>
          </cell>
          <cell r="F2002">
            <v>1.2764</v>
          </cell>
        </row>
        <row r="2003">
          <cell r="A2003">
            <v>44347</v>
          </cell>
          <cell r="B2003">
            <v>73.430099999999996</v>
          </cell>
          <cell r="C2003">
            <v>1.4226000000000001</v>
          </cell>
          <cell r="D2003">
            <v>104.46166026</v>
          </cell>
          <cell r="E2003">
            <v>3.6614</v>
          </cell>
          <cell r="F2003">
            <v>1.2782</v>
          </cell>
        </row>
        <row r="2004">
          <cell r="A2004">
            <v>44348</v>
          </cell>
          <cell r="B2004">
            <v>73.551000000000002</v>
          </cell>
          <cell r="C2004">
            <v>1.4155500000000001</v>
          </cell>
          <cell r="D2004">
            <v>104.11511805000001</v>
          </cell>
          <cell r="E2004">
            <v>3.6511999999999998</v>
          </cell>
          <cell r="F2004">
            <v>1.2699</v>
          </cell>
        </row>
        <row r="2005">
          <cell r="A2005">
            <v>44349</v>
          </cell>
          <cell r="B2005">
            <v>73.180300000000003</v>
          </cell>
          <cell r="C2005">
            <v>1.4174</v>
          </cell>
          <cell r="D2005">
            <v>103.72575722000001</v>
          </cell>
          <cell r="E2005">
            <v>3.65</v>
          </cell>
          <cell r="F2005">
            <v>1.2728999999999999</v>
          </cell>
        </row>
        <row r="2006">
          <cell r="A2006">
            <v>44350</v>
          </cell>
          <cell r="B2006">
            <v>73.249300000000005</v>
          </cell>
          <cell r="C2006">
            <v>1.4109100000000001</v>
          </cell>
          <cell r="D2006">
            <v>103.34816986300001</v>
          </cell>
          <cell r="E2006">
            <v>3.6781999999999999</v>
          </cell>
          <cell r="F2006">
            <v>1.2747999999999999</v>
          </cell>
        </row>
        <row r="2007">
          <cell r="A2007">
            <v>44351</v>
          </cell>
          <cell r="B2007">
            <v>72.863799999999998</v>
          </cell>
          <cell r="C2007">
            <v>1.41577</v>
          </cell>
          <cell r="D2007">
            <v>103.15838212599999</v>
          </cell>
          <cell r="E2007">
            <v>3.6659999999999999</v>
          </cell>
          <cell r="F2007">
            <v>1.2733000000000001</v>
          </cell>
        </row>
        <row r="2008">
          <cell r="A2008">
            <v>44352</v>
          </cell>
          <cell r="B2008">
            <v>72.863799999999998</v>
          </cell>
          <cell r="C2008">
            <v>1.41577</v>
          </cell>
          <cell r="D2008">
            <v>103.15838212599999</v>
          </cell>
          <cell r="E2008">
            <v>3.6659999999999999</v>
          </cell>
          <cell r="F2008">
            <v>1.2733000000000001</v>
          </cell>
        </row>
        <row r="2009">
          <cell r="A2009">
            <v>44353</v>
          </cell>
          <cell r="B2009">
            <v>72.925399999999996</v>
          </cell>
          <cell r="C2009">
            <v>1.4164300000000001</v>
          </cell>
          <cell r="D2009">
            <v>103.293724322</v>
          </cell>
          <cell r="E2009">
            <v>3.6625999999999999</v>
          </cell>
          <cell r="F2009">
            <v>1.2737000000000001</v>
          </cell>
        </row>
        <row r="2010">
          <cell r="A2010">
            <v>44354</v>
          </cell>
          <cell r="B2010">
            <v>72.925399999999996</v>
          </cell>
          <cell r="C2010">
            <v>1.41761</v>
          </cell>
          <cell r="D2010">
            <v>103.379776294</v>
          </cell>
          <cell r="E2010">
            <v>3.6644999999999999</v>
          </cell>
          <cell r="F2010">
            <v>1.2726</v>
          </cell>
        </row>
        <row r="2011">
          <cell r="A2011">
            <v>44355</v>
          </cell>
          <cell r="B2011">
            <v>72.278499999999994</v>
          </cell>
          <cell r="C2011">
            <v>1.4150700000000001</v>
          </cell>
          <cell r="D2011">
            <v>102.279136995</v>
          </cell>
          <cell r="E2011">
            <v>3.6661000000000001</v>
          </cell>
          <cell r="F2011">
            <v>1.2690999999999999</v>
          </cell>
        </row>
        <row r="2012">
          <cell r="A2012">
            <v>44356</v>
          </cell>
          <cell r="B2012">
            <v>72.337000000000003</v>
          </cell>
          <cell r="C2012">
            <v>1.4111199999999999</v>
          </cell>
          <cell r="D2012">
            <v>102.07618744</v>
          </cell>
          <cell r="E2012">
            <v>3.6741000000000001</v>
          </cell>
          <cell r="F2012">
            <v>1.2642</v>
          </cell>
        </row>
        <row r="2013">
          <cell r="A2013">
            <v>44357</v>
          </cell>
          <cell r="B2013">
            <v>71.775999999999996</v>
          </cell>
          <cell r="C2013">
            <v>1.41693</v>
          </cell>
          <cell r="D2013">
            <v>101.70156768</v>
          </cell>
          <cell r="E2013">
            <v>3.6711</v>
          </cell>
          <cell r="F2013">
            <v>1.2678</v>
          </cell>
        </row>
        <row r="2014">
          <cell r="A2014">
            <v>44358</v>
          </cell>
          <cell r="B2014">
            <v>71.949100000000001</v>
          </cell>
          <cell r="C2014">
            <v>1.4103300000000001</v>
          </cell>
          <cell r="D2014">
            <v>101.471974203</v>
          </cell>
          <cell r="E2014">
            <v>3.7181999999999999</v>
          </cell>
          <cell r="F2014">
            <v>1.2666999999999999</v>
          </cell>
        </row>
        <row r="2015">
          <cell r="A2015">
            <v>44359</v>
          </cell>
          <cell r="B2015">
            <v>71.949100000000001</v>
          </cell>
          <cell r="C2015">
            <v>1.4103300000000001</v>
          </cell>
          <cell r="D2015">
            <v>101.471974203</v>
          </cell>
          <cell r="E2015">
            <v>3.7176999999999998</v>
          </cell>
          <cell r="F2015">
            <v>1.2666999999999999</v>
          </cell>
        </row>
        <row r="2016">
          <cell r="A2016">
            <v>44360</v>
          </cell>
          <cell r="B2016">
            <v>72.096299999999999</v>
          </cell>
          <cell r="C2016">
            <v>1.4117</v>
          </cell>
          <cell r="D2016">
            <v>101.77834670999999</v>
          </cell>
          <cell r="E2016">
            <v>3.7149999999999999</v>
          </cell>
          <cell r="F2016">
            <v>1.2676000000000001</v>
          </cell>
        </row>
        <row r="2017">
          <cell r="A2017">
            <v>44361</v>
          </cell>
          <cell r="B2017">
            <v>72.046300000000002</v>
          </cell>
          <cell r="C2017">
            <v>1.411</v>
          </cell>
          <cell r="D2017">
            <v>101.6573293</v>
          </cell>
          <cell r="E2017">
            <v>3.7256999999999998</v>
          </cell>
          <cell r="F2017">
            <v>1.2689999999999999</v>
          </cell>
        </row>
        <row r="2018">
          <cell r="A2018">
            <v>44362</v>
          </cell>
          <cell r="B2018">
            <v>72.244399999999999</v>
          </cell>
          <cell r="C2018">
            <v>1.40815</v>
          </cell>
          <cell r="D2018">
            <v>101.73095186</v>
          </cell>
          <cell r="E2018">
            <v>3.7339000000000002</v>
          </cell>
          <cell r="F2018">
            <v>1.2653000000000001</v>
          </cell>
        </row>
        <row r="2019">
          <cell r="A2019">
            <v>44363</v>
          </cell>
          <cell r="B2019">
            <v>72.600099999999998</v>
          </cell>
          <cell r="C2019">
            <v>1.39872</v>
          </cell>
          <cell r="D2019">
            <v>101.54721187199999</v>
          </cell>
          <cell r="E2019">
            <v>3.7736000000000001</v>
          </cell>
          <cell r="F2019">
            <v>1.2710999999999999</v>
          </cell>
        </row>
        <row r="2020">
          <cell r="A2020">
            <v>44364</v>
          </cell>
          <cell r="B2020">
            <v>72.375200000000007</v>
          </cell>
          <cell r="C2020">
            <v>1.3938999999999999</v>
          </cell>
          <cell r="D2020">
            <v>100.88379128</v>
          </cell>
          <cell r="E2020">
            <v>3.8254000000000001</v>
          </cell>
          <cell r="F2020">
            <v>1.2789999999999999</v>
          </cell>
        </row>
        <row r="2021">
          <cell r="A2021">
            <v>44365</v>
          </cell>
          <cell r="B2021">
            <v>72.799599999999998</v>
          </cell>
          <cell r="C2021">
            <v>1.38073</v>
          </cell>
          <cell r="D2021">
            <v>100.51659170799999</v>
          </cell>
          <cell r="E2021">
            <v>3.8374999999999999</v>
          </cell>
          <cell r="F2021">
            <v>1.272</v>
          </cell>
        </row>
        <row r="2022">
          <cell r="A2022">
            <v>44366</v>
          </cell>
          <cell r="B2022">
            <v>72.799599999999998</v>
          </cell>
          <cell r="C2022">
            <v>1.38073</v>
          </cell>
          <cell r="D2022">
            <v>100.51659170799999</v>
          </cell>
          <cell r="E2022">
            <v>3.8374999999999999</v>
          </cell>
          <cell r="F2022">
            <v>1.272</v>
          </cell>
        </row>
        <row r="2023">
          <cell r="A2023">
            <v>44367</v>
          </cell>
          <cell r="B2023">
            <v>72.832999999999998</v>
          </cell>
          <cell r="C2023">
            <v>1.38209</v>
          </cell>
          <cell r="D2023">
            <v>100.66176097</v>
          </cell>
          <cell r="E2023">
            <v>3.8351000000000002</v>
          </cell>
          <cell r="F2023">
            <v>1.2748999999999999</v>
          </cell>
        </row>
        <row r="2024">
          <cell r="A2024">
            <v>44368</v>
          </cell>
          <cell r="B2024">
            <v>73.117500000000007</v>
          </cell>
          <cell r="C2024">
            <v>1.3925000000000001</v>
          </cell>
          <cell r="D2024">
            <v>101.81611875000002</v>
          </cell>
          <cell r="E2024">
            <v>3.8012000000000001</v>
          </cell>
          <cell r="F2024">
            <v>1.2791999999999999</v>
          </cell>
        </row>
        <row r="2025">
          <cell r="A2025">
            <v>44369</v>
          </cell>
          <cell r="B2025">
            <v>72.905500000000004</v>
          </cell>
          <cell r="C2025">
            <v>1.3949</v>
          </cell>
          <cell r="D2025">
            <v>101.69588195</v>
          </cell>
          <cell r="E2025">
            <v>3.7822</v>
          </cell>
          <cell r="F2025">
            <v>1.2815000000000001</v>
          </cell>
        </row>
        <row r="2026">
          <cell r="A2026">
            <v>44370</v>
          </cell>
          <cell r="B2026">
            <v>72.667500000000004</v>
          </cell>
          <cell r="C2026">
            <v>1.39663</v>
          </cell>
          <cell r="D2026">
            <v>101.489610525</v>
          </cell>
          <cell r="E2026">
            <v>3.7970000000000002</v>
          </cell>
          <cell r="F2026">
            <v>1.2825</v>
          </cell>
        </row>
        <row r="2027">
          <cell r="A2027">
            <v>44371</v>
          </cell>
          <cell r="B2027">
            <v>72.313699999999997</v>
          </cell>
          <cell r="C2027">
            <v>1.3917999999999999</v>
          </cell>
          <cell r="D2027">
            <v>100.64620765999999</v>
          </cell>
          <cell r="E2027">
            <v>3.7890000000000001</v>
          </cell>
          <cell r="F2027">
            <v>1.2778</v>
          </cell>
        </row>
        <row r="2028">
          <cell r="A2028">
            <v>44372</v>
          </cell>
          <cell r="B2028">
            <v>72.210999999999999</v>
          </cell>
          <cell r="C2028">
            <v>1.3882000000000001</v>
          </cell>
          <cell r="D2028">
            <v>100.24331020000001</v>
          </cell>
          <cell r="E2028">
            <v>3.7827999999999999</v>
          </cell>
          <cell r="F2028">
            <v>1.2728999999999999</v>
          </cell>
        </row>
        <row r="2029">
          <cell r="A2029">
            <v>44373</v>
          </cell>
          <cell r="B2029">
            <v>72.210999999999999</v>
          </cell>
          <cell r="C2029">
            <v>1.3882000000000001</v>
          </cell>
          <cell r="D2029">
            <v>100.24331020000001</v>
          </cell>
          <cell r="E2029">
            <v>3.7827999999999999</v>
          </cell>
          <cell r="F2029">
            <v>1.2728999999999999</v>
          </cell>
        </row>
        <row r="2030">
          <cell r="A2030">
            <v>44374</v>
          </cell>
          <cell r="B2030">
            <v>72.244600000000005</v>
          </cell>
          <cell r="C2030">
            <v>1.3894299999999999</v>
          </cell>
          <cell r="D2030">
            <v>100.378814578</v>
          </cell>
          <cell r="E2030">
            <v>3.7797000000000001</v>
          </cell>
          <cell r="F2030">
            <v>1.2737000000000001</v>
          </cell>
        </row>
        <row r="2031">
          <cell r="A2031">
            <v>44375</v>
          </cell>
          <cell r="B2031">
            <v>72.227900000000005</v>
          </cell>
          <cell r="C2031">
            <v>1.3876999999999999</v>
          </cell>
          <cell r="D2031">
            <v>100.23065683</v>
          </cell>
          <cell r="E2031">
            <v>3.7745000000000002</v>
          </cell>
          <cell r="F2031">
            <v>1.2763</v>
          </cell>
        </row>
        <row r="2032">
          <cell r="A2032">
            <v>44376</v>
          </cell>
          <cell r="B2032">
            <v>72.756299999999996</v>
          </cell>
          <cell r="C2032">
            <v>1.3839999999999999</v>
          </cell>
          <cell r="D2032">
            <v>100.69471919999998</v>
          </cell>
          <cell r="E2032">
            <v>3.7978000000000001</v>
          </cell>
          <cell r="F2032">
            <v>1.2748999999999999</v>
          </cell>
        </row>
        <row r="2033">
          <cell r="A2033">
            <v>44377</v>
          </cell>
          <cell r="B2033">
            <v>73.070300000000003</v>
          </cell>
          <cell r="C2033">
            <v>1.3831500000000001</v>
          </cell>
          <cell r="D2033">
            <v>101.06718544500001</v>
          </cell>
          <cell r="E2033">
            <v>3.8148</v>
          </cell>
          <cell r="F2033">
            <v>1.2796000000000001</v>
          </cell>
        </row>
        <row r="2034">
          <cell r="A2034">
            <v>44378</v>
          </cell>
          <cell r="B2034">
            <v>73.491900000000001</v>
          </cell>
          <cell r="C2034">
            <v>1.3761000000000001</v>
          </cell>
          <cell r="D2034">
            <v>101.13220359</v>
          </cell>
          <cell r="E2034">
            <v>3.8121999999999998</v>
          </cell>
          <cell r="F2034">
            <v>1.2742</v>
          </cell>
        </row>
        <row r="2035">
          <cell r="A2035">
            <v>44379</v>
          </cell>
          <cell r="B2035">
            <v>73.195999999999998</v>
          </cell>
          <cell r="C2035">
            <v>1.38314</v>
          </cell>
          <cell r="D2035">
            <v>101.24031544</v>
          </cell>
          <cell r="E2035">
            <v>3.8010999999999999</v>
          </cell>
          <cell r="F2035">
            <v>1.2739</v>
          </cell>
        </row>
        <row r="2036">
          <cell r="A2036">
            <v>44380</v>
          </cell>
          <cell r="B2036">
            <v>73.195999999999998</v>
          </cell>
          <cell r="C2036">
            <v>1.3832500000000001</v>
          </cell>
          <cell r="D2036">
            <v>101.248367</v>
          </cell>
          <cell r="E2036">
            <v>3.8012000000000001</v>
          </cell>
          <cell r="F2036">
            <v>1.2739</v>
          </cell>
        </row>
        <row r="2037">
          <cell r="A2037">
            <v>44381</v>
          </cell>
          <cell r="B2037">
            <v>73.249799999999993</v>
          </cell>
          <cell r="C2037">
            <v>1.38306</v>
          </cell>
          <cell r="D2037">
            <v>101.30886838799999</v>
          </cell>
          <cell r="E2037">
            <v>3.8062</v>
          </cell>
          <cell r="F2037">
            <v>1.2748999999999999</v>
          </cell>
        </row>
        <row r="2038">
          <cell r="A2038">
            <v>44382</v>
          </cell>
          <cell r="B2038">
            <v>73.449799999999996</v>
          </cell>
          <cell r="C2038">
            <v>1.3854900000000001</v>
          </cell>
          <cell r="D2038">
            <v>101.763963402</v>
          </cell>
          <cell r="E2038">
            <v>3.7938000000000001</v>
          </cell>
          <cell r="F2038">
            <v>1.2777000000000001</v>
          </cell>
        </row>
        <row r="2039">
          <cell r="A2039">
            <v>44383</v>
          </cell>
          <cell r="B2039">
            <v>74.549899999999994</v>
          </cell>
          <cell r="C2039">
            <v>1.3804000000000001</v>
          </cell>
          <cell r="D2039">
            <v>102.90868196</v>
          </cell>
          <cell r="E2039">
            <v>3.8187000000000002</v>
          </cell>
          <cell r="F2039">
            <v>1.2765</v>
          </cell>
        </row>
        <row r="2040">
          <cell r="A2040">
            <v>44384</v>
          </cell>
          <cell r="B2040">
            <v>74.737099999999998</v>
          </cell>
          <cell r="C2040">
            <v>1.37999</v>
          </cell>
          <cell r="D2040">
            <v>103.136450629</v>
          </cell>
          <cell r="E2040">
            <v>3.8450000000000002</v>
          </cell>
          <cell r="F2040">
            <v>1.2773000000000001</v>
          </cell>
        </row>
        <row r="2041">
          <cell r="A2041">
            <v>44385</v>
          </cell>
          <cell r="B2041">
            <v>74.746700000000004</v>
          </cell>
          <cell r="C2041">
            <v>1.3794</v>
          </cell>
          <cell r="D2041">
            <v>103.10559798</v>
          </cell>
          <cell r="E2041">
            <v>3.8331</v>
          </cell>
          <cell r="F2041">
            <v>1.2617</v>
          </cell>
        </row>
        <row r="2042">
          <cell r="A2042">
            <v>44386</v>
          </cell>
          <cell r="B2042">
            <v>74.4161</v>
          </cell>
          <cell r="C2042">
            <v>1.3915900000000001</v>
          </cell>
          <cell r="D2042">
            <v>103.55670059900001</v>
          </cell>
          <cell r="E2042">
            <v>3.8289</v>
          </cell>
          <cell r="F2042">
            <v>1.2707999999999999</v>
          </cell>
        </row>
        <row r="2043">
          <cell r="A2043">
            <v>44387</v>
          </cell>
          <cell r="B2043">
            <v>74.4161</v>
          </cell>
          <cell r="C2043">
            <v>1.39131</v>
          </cell>
          <cell r="D2043">
            <v>103.53586409100001</v>
          </cell>
          <cell r="E2043">
            <v>3.8285</v>
          </cell>
          <cell r="F2043">
            <v>1.2707999999999999</v>
          </cell>
        </row>
        <row r="2044">
          <cell r="A2044">
            <v>44388</v>
          </cell>
          <cell r="B2044">
            <v>74.287099999999995</v>
          </cell>
          <cell r="C2044">
            <v>1.39009</v>
          </cell>
          <cell r="D2044">
            <v>103.265754839</v>
          </cell>
          <cell r="E2044">
            <v>3.8290999999999999</v>
          </cell>
          <cell r="F2044">
            <v>1.2706</v>
          </cell>
        </row>
        <row r="2045">
          <cell r="A2045">
            <v>44389</v>
          </cell>
          <cell r="B2045">
            <v>74.401899999999998</v>
          </cell>
          <cell r="C2045">
            <v>1.38866</v>
          </cell>
          <cell r="D2045">
            <v>103.31894245399999</v>
          </cell>
          <cell r="E2045">
            <v>3.8378000000000001</v>
          </cell>
          <cell r="F2045">
            <v>1.2707999999999999</v>
          </cell>
        </row>
        <row r="2046">
          <cell r="A2046">
            <v>44390</v>
          </cell>
          <cell r="B2046">
            <v>74.377899999999997</v>
          </cell>
          <cell r="C2046">
            <v>1.3806</v>
          </cell>
          <cell r="D2046">
            <v>102.68612874</v>
          </cell>
          <cell r="E2046">
            <v>3.8894000000000002</v>
          </cell>
          <cell r="F2046">
            <v>1.2686999999999999</v>
          </cell>
        </row>
        <row r="2047">
          <cell r="A2047">
            <v>44391</v>
          </cell>
          <cell r="B2047">
            <v>74.1614</v>
          </cell>
          <cell r="C2047">
            <v>1.38575</v>
          </cell>
          <cell r="D2047">
            <v>102.76916005</v>
          </cell>
          <cell r="E2047">
            <v>3.8584000000000001</v>
          </cell>
          <cell r="F2047">
            <v>1.2675000000000001</v>
          </cell>
        </row>
        <row r="2048">
          <cell r="A2048">
            <v>44392</v>
          </cell>
          <cell r="B2048">
            <v>74.404300000000006</v>
          </cell>
          <cell r="C2048">
            <v>1.3829100000000001</v>
          </cell>
          <cell r="D2048">
            <v>102.89445051300001</v>
          </cell>
          <cell r="E2048">
            <v>3.8774999999999999</v>
          </cell>
          <cell r="F2048">
            <v>1.2694000000000001</v>
          </cell>
        </row>
        <row r="2049">
          <cell r="A2049">
            <v>44393</v>
          </cell>
          <cell r="B2049">
            <v>74.075199999999995</v>
          </cell>
          <cell r="C2049">
            <v>1.37713</v>
          </cell>
          <cell r="D2049">
            <v>102.011180176</v>
          </cell>
          <cell r="E2049">
            <v>3.8832</v>
          </cell>
          <cell r="F2049">
            <v>1.2658</v>
          </cell>
        </row>
        <row r="2050">
          <cell r="A2050">
            <v>44394</v>
          </cell>
          <cell r="B2050">
            <v>74.075199999999995</v>
          </cell>
          <cell r="C2050">
            <v>1.37713</v>
          </cell>
          <cell r="D2050">
            <v>102.011180176</v>
          </cell>
          <cell r="E2050">
            <v>3.8822000000000001</v>
          </cell>
          <cell r="F2050">
            <v>1.2658</v>
          </cell>
        </row>
        <row r="2051">
          <cell r="A2051">
            <v>44395</v>
          </cell>
          <cell r="B2051">
            <v>74.097999999999999</v>
          </cell>
          <cell r="C2051">
            <v>1.37622</v>
          </cell>
          <cell r="D2051">
            <v>101.97514956000001</v>
          </cell>
          <cell r="E2051">
            <v>3.8816000000000002</v>
          </cell>
          <cell r="F2051">
            <v>1.2641</v>
          </cell>
        </row>
        <row r="2052">
          <cell r="A2052">
            <v>44396</v>
          </cell>
          <cell r="B2052">
            <v>74.696399999999997</v>
          </cell>
          <cell r="C2052">
            <v>1.36696</v>
          </cell>
          <cell r="D2052">
            <v>102.10699094399999</v>
          </cell>
          <cell r="E2052">
            <v>3.8984000000000001</v>
          </cell>
          <cell r="F2052">
            <v>1.2559</v>
          </cell>
        </row>
        <row r="2053">
          <cell r="A2053">
            <v>44397</v>
          </cell>
          <cell r="B2053">
            <v>74.380300000000005</v>
          </cell>
          <cell r="C2053">
            <v>1.36338</v>
          </cell>
          <cell r="D2053">
            <v>101.40861341400002</v>
          </cell>
          <cell r="E2053">
            <v>3.8984999999999999</v>
          </cell>
          <cell r="F2053">
            <v>1.256</v>
          </cell>
        </row>
        <row r="2054">
          <cell r="A2054">
            <v>44398</v>
          </cell>
          <cell r="B2054">
            <v>73.976200000000006</v>
          </cell>
          <cell r="C2054">
            <v>1.3713299999999999</v>
          </cell>
          <cell r="D2054">
            <v>101.445782346</v>
          </cell>
          <cell r="E2054">
            <v>3.8816999999999999</v>
          </cell>
          <cell r="F2054">
            <v>1.2585</v>
          </cell>
        </row>
        <row r="2055">
          <cell r="A2055">
            <v>44399</v>
          </cell>
          <cell r="B2055">
            <v>73.690100000000001</v>
          </cell>
          <cell r="C2055">
            <v>1.37747</v>
          </cell>
          <cell r="D2055">
            <v>101.50590204700001</v>
          </cell>
          <cell r="E2055">
            <v>3.8772000000000002</v>
          </cell>
          <cell r="F2055">
            <v>1.2659</v>
          </cell>
        </row>
        <row r="2056">
          <cell r="A2056">
            <v>44400</v>
          </cell>
          <cell r="B2056">
            <v>73.812899999999999</v>
          </cell>
          <cell r="C2056">
            <v>1.3732200000000001</v>
          </cell>
          <cell r="D2056">
            <v>101.36135053800001</v>
          </cell>
          <cell r="E2056">
            <v>3.8872</v>
          </cell>
          <cell r="F2056">
            <v>1.2668999999999999</v>
          </cell>
        </row>
        <row r="2057">
          <cell r="A2057">
            <v>44401</v>
          </cell>
          <cell r="B2057">
            <v>73.868200000000002</v>
          </cell>
          <cell r="C2057">
            <v>1.3741399999999999</v>
          </cell>
          <cell r="D2057">
            <v>101.50524834799999</v>
          </cell>
          <cell r="E2057">
            <v>3.8860999999999999</v>
          </cell>
          <cell r="F2057">
            <v>1.2668999999999999</v>
          </cell>
        </row>
        <row r="2058">
          <cell r="A2058">
            <v>44402</v>
          </cell>
          <cell r="B2058">
            <v>73.707499999999996</v>
          </cell>
          <cell r="C2058">
            <v>1.3756699999999999</v>
          </cell>
          <cell r="D2058">
            <v>101.39719652499998</v>
          </cell>
          <cell r="E2058">
            <v>3.8879000000000001</v>
          </cell>
          <cell r="F2058">
            <v>1.2652000000000001</v>
          </cell>
        </row>
        <row r="2059">
          <cell r="A2059">
            <v>44403</v>
          </cell>
          <cell r="B2059">
            <v>73.716099999999997</v>
          </cell>
          <cell r="C2059">
            <v>1.38273</v>
          </cell>
          <cell r="D2059">
            <v>101.929462953</v>
          </cell>
          <cell r="E2059">
            <v>3.8910999999999998</v>
          </cell>
          <cell r="F2059">
            <v>1.2659</v>
          </cell>
        </row>
        <row r="2060">
          <cell r="A2060">
            <v>44404</v>
          </cell>
          <cell r="B2060">
            <v>73.741900000000001</v>
          </cell>
          <cell r="C2060">
            <v>1.3880999999999999</v>
          </cell>
          <cell r="D2060">
            <v>102.36113139</v>
          </cell>
          <cell r="E2060">
            <v>3.8893</v>
          </cell>
          <cell r="F2060">
            <v>1.2694000000000001</v>
          </cell>
        </row>
        <row r="2061">
          <cell r="A2061">
            <v>44405</v>
          </cell>
          <cell r="B2061">
            <v>73.465199999999996</v>
          </cell>
          <cell r="C2061">
            <v>1.39062</v>
          </cell>
          <cell r="D2061">
            <v>102.16217642399999</v>
          </cell>
          <cell r="E2061">
            <v>3.8803000000000001</v>
          </cell>
          <cell r="F2061">
            <v>1.2652000000000001</v>
          </cell>
        </row>
        <row r="2062">
          <cell r="A2062">
            <v>44406</v>
          </cell>
          <cell r="B2062">
            <v>73.188000000000002</v>
          </cell>
          <cell r="C2062">
            <v>1.39642</v>
          </cell>
          <cell r="D2062">
            <v>102.20118696</v>
          </cell>
          <cell r="E2062">
            <v>3.8435999999999999</v>
          </cell>
          <cell r="F2062">
            <v>1.2647999999999999</v>
          </cell>
        </row>
        <row r="2063">
          <cell r="A2063">
            <v>44407</v>
          </cell>
          <cell r="B2063">
            <v>73.1494</v>
          </cell>
          <cell r="C2063">
            <v>1.39035</v>
          </cell>
          <cell r="D2063">
            <v>101.70326829</v>
          </cell>
          <cell r="E2063">
            <v>3.8488000000000002</v>
          </cell>
          <cell r="F2063">
            <v>1.2591000000000001</v>
          </cell>
        </row>
        <row r="2064">
          <cell r="A2064">
            <v>44408</v>
          </cell>
          <cell r="B2064">
            <v>73.1494</v>
          </cell>
          <cell r="C2064">
            <v>1.39035</v>
          </cell>
          <cell r="D2064">
            <v>101.70326829</v>
          </cell>
          <cell r="E2064">
            <v>3.8488000000000002</v>
          </cell>
          <cell r="F2064">
            <v>1.2591000000000001</v>
          </cell>
        </row>
        <row r="2065">
          <cell r="A2065">
            <v>44409</v>
          </cell>
          <cell r="B2065">
            <v>73.122799999999998</v>
          </cell>
          <cell r="C2065">
            <v>1.3895999999999999</v>
          </cell>
          <cell r="D2065">
            <v>101.61144288</v>
          </cell>
          <cell r="E2065">
            <v>3.8496000000000001</v>
          </cell>
          <cell r="F2065">
            <v>1.2589999999999999</v>
          </cell>
        </row>
        <row r="2066">
          <cell r="A2066">
            <v>44410</v>
          </cell>
          <cell r="B2066">
            <v>73.029899999999998</v>
          </cell>
          <cell r="C2066">
            <v>1.38778</v>
          </cell>
          <cell r="D2066">
            <v>101.349434622</v>
          </cell>
          <cell r="E2066">
            <v>3.8397999999999999</v>
          </cell>
          <cell r="F2066">
            <v>1.2565</v>
          </cell>
        </row>
        <row r="2067">
          <cell r="A2067">
            <v>44411</v>
          </cell>
          <cell r="B2067">
            <v>72.928799999999995</v>
          </cell>
          <cell r="C2067">
            <v>1.3914</v>
          </cell>
          <cell r="D2067">
            <v>101.47313231999999</v>
          </cell>
          <cell r="E2067">
            <v>3.8342999999999998</v>
          </cell>
          <cell r="F2067">
            <v>1.2573000000000001</v>
          </cell>
        </row>
        <row r="2068">
          <cell r="A2068">
            <v>44412</v>
          </cell>
          <cell r="B2068">
            <v>73.066000000000003</v>
          </cell>
          <cell r="C2068">
            <v>1.3885000000000001</v>
          </cell>
          <cell r="D2068">
            <v>101.45214100000001</v>
          </cell>
          <cell r="E2068">
            <v>3.8365999999999998</v>
          </cell>
          <cell r="F2068">
            <v>1.2593000000000001</v>
          </cell>
        </row>
        <row r="2069">
          <cell r="A2069">
            <v>44413</v>
          </cell>
          <cell r="B2069">
            <v>73.053600000000003</v>
          </cell>
          <cell r="C2069">
            <v>1.3928</v>
          </cell>
          <cell r="D2069">
            <v>101.74905408000001</v>
          </cell>
          <cell r="E2069">
            <v>3.8378000000000001</v>
          </cell>
          <cell r="F2069">
            <v>1.2638</v>
          </cell>
        </row>
        <row r="2070">
          <cell r="A2070">
            <v>44414</v>
          </cell>
          <cell r="B2070">
            <v>73.495000000000005</v>
          </cell>
          <cell r="C2070">
            <v>1.3871</v>
          </cell>
          <cell r="D2070">
            <v>101.94491450000001</v>
          </cell>
          <cell r="E2070">
            <v>3.8879999999999999</v>
          </cell>
          <cell r="F2070">
            <v>1.2684</v>
          </cell>
        </row>
        <row r="2071">
          <cell r="A2071">
            <v>44415</v>
          </cell>
          <cell r="B2071">
            <v>74.032799999999995</v>
          </cell>
          <cell r="C2071">
            <v>1.4049400000000001</v>
          </cell>
          <cell r="D2071">
            <v>104.011642032</v>
          </cell>
          <cell r="E2071">
            <v>3.7477</v>
          </cell>
          <cell r="F2071">
            <v>1.2726999999999999</v>
          </cell>
        </row>
        <row r="2072">
          <cell r="A2072">
            <v>44416</v>
          </cell>
          <cell r="B2072">
            <v>74.008499999999998</v>
          </cell>
          <cell r="C2072">
            <v>1.4099900000000001</v>
          </cell>
          <cell r="D2072">
            <v>104.35124491500001</v>
          </cell>
          <cell r="E2072">
            <v>3.7277999999999998</v>
          </cell>
          <cell r="F2072">
            <v>1.2721</v>
          </cell>
        </row>
        <row r="2073">
          <cell r="A2073">
            <v>44417</v>
          </cell>
          <cell r="B2073">
            <v>73.602999999999994</v>
          </cell>
          <cell r="C2073">
            <v>1.3844000000000001</v>
          </cell>
          <cell r="D2073">
            <v>101.89599319999999</v>
          </cell>
          <cell r="E2073">
            <v>3.8866999999999998</v>
          </cell>
          <cell r="F2073">
            <v>1.2743</v>
          </cell>
        </row>
        <row r="2074">
          <cell r="A2074">
            <v>44418</v>
          </cell>
          <cell r="B2074">
            <v>73.867000000000004</v>
          </cell>
          <cell r="C2074">
            <v>1.3843000000000001</v>
          </cell>
          <cell r="D2074">
            <v>102.25408810000002</v>
          </cell>
          <cell r="E2074">
            <v>3.9016999999999999</v>
          </cell>
          <cell r="F2074">
            <v>1.2771999999999999</v>
          </cell>
        </row>
        <row r="2075">
          <cell r="A2075">
            <v>44419</v>
          </cell>
          <cell r="B2075">
            <v>73.388000000000005</v>
          </cell>
          <cell r="C2075">
            <v>1.3872</v>
          </cell>
          <cell r="D2075">
            <v>101.8038336</v>
          </cell>
          <cell r="E2075">
            <v>3.8982000000000001</v>
          </cell>
          <cell r="F2075">
            <v>1.2786999999999999</v>
          </cell>
        </row>
        <row r="2076">
          <cell r="A2076">
            <v>44420</v>
          </cell>
          <cell r="B2076">
            <v>73.531999999999996</v>
          </cell>
          <cell r="C2076">
            <v>1.3804000000000001</v>
          </cell>
          <cell r="D2076">
            <v>101.5035728</v>
          </cell>
          <cell r="E2076">
            <v>3.8984000000000001</v>
          </cell>
          <cell r="F2076">
            <v>1.2745</v>
          </cell>
        </row>
        <row r="2077">
          <cell r="A2077">
            <v>44421</v>
          </cell>
          <cell r="B2077">
            <v>73.152000000000001</v>
          </cell>
          <cell r="C2077">
            <v>1.3863000000000001</v>
          </cell>
          <cell r="D2077">
            <v>101.41061760000001</v>
          </cell>
          <cell r="E2077">
            <v>3.8687999999999998</v>
          </cell>
          <cell r="F2077">
            <v>1.2689999999999999</v>
          </cell>
        </row>
        <row r="2078">
          <cell r="A2078">
            <v>44422</v>
          </cell>
          <cell r="B2078">
            <v>73.471900000000005</v>
          </cell>
          <cell r="C2078">
            <v>1.4185300000000001</v>
          </cell>
          <cell r="D2078">
            <v>104.22209430700001</v>
          </cell>
          <cell r="E2078">
            <v>3.6770999999999998</v>
          </cell>
          <cell r="F2078">
            <v>1.2735000000000001</v>
          </cell>
        </row>
        <row r="2079">
          <cell r="A2079">
            <v>44423</v>
          </cell>
          <cell r="B2079">
            <v>73.641000000000005</v>
          </cell>
          <cell r="C2079">
            <v>1.4152499999999999</v>
          </cell>
          <cell r="D2079">
            <v>104.22042525000001</v>
          </cell>
          <cell r="E2079">
            <v>3.6920000000000002</v>
          </cell>
          <cell r="F2079">
            <v>1.2704</v>
          </cell>
        </row>
        <row r="2080">
          <cell r="A2080">
            <v>44424</v>
          </cell>
          <cell r="B2080">
            <v>73.14</v>
          </cell>
          <cell r="C2080">
            <v>1.385</v>
          </cell>
          <cell r="D2080">
            <v>101.2989</v>
          </cell>
          <cell r="E2080">
            <v>3.8698999999999999</v>
          </cell>
          <cell r="F2080">
            <v>1.2630999999999999</v>
          </cell>
        </row>
        <row r="2081">
          <cell r="A2081">
            <v>44425</v>
          </cell>
          <cell r="B2081">
            <v>73.4709</v>
          </cell>
          <cell r="C2081">
            <v>1.3738999999999999</v>
          </cell>
          <cell r="D2081">
            <v>100.94166951</v>
          </cell>
          <cell r="E2081">
            <v>3.8952</v>
          </cell>
          <cell r="F2081">
            <v>1.2562</v>
          </cell>
        </row>
        <row r="2082">
          <cell r="A2082">
            <v>44426</v>
          </cell>
          <cell r="B2082">
            <v>73.457400000000007</v>
          </cell>
          <cell r="C2082">
            <v>1.3754999999999999</v>
          </cell>
          <cell r="D2082">
            <v>101.04065370000001</v>
          </cell>
          <cell r="E2082">
            <v>3.8877000000000002</v>
          </cell>
          <cell r="F2082">
            <v>1.2611000000000001</v>
          </cell>
        </row>
        <row r="2083">
          <cell r="A2083">
            <v>44427</v>
          </cell>
          <cell r="B2083">
            <v>74.275099999999995</v>
          </cell>
          <cell r="C2083">
            <v>1.36297</v>
          </cell>
          <cell r="D2083">
            <v>101.23473304699999</v>
          </cell>
          <cell r="E2083">
            <v>3.9213</v>
          </cell>
          <cell r="F2083">
            <v>1.2524999999999999</v>
          </cell>
        </row>
        <row r="2084">
          <cell r="A2084">
            <v>44428</v>
          </cell>
          <cell r="B2084">
            <v>74.243899999999996</v>
          </cell>
          <cell r="C2084">
            <v>1.3621000000000001</v>
          </cell>
          <cell r="D2084">
            <v>101.12761619</v>
          </cell>
          <cell r="E2084">
            <v>3.9161000000000001</v>
          </cell>
          <cell r="F2084">
            <v>1.2494000000000001</v>
          </cell>
        </row>
        <row r="2085">
          <cell r="A2085">
            <v>44429</v>
          </cell>
          <cell r="B2085">
            <v>74.278899999999993</v>
          </cell>
          <cell r="C2085">
            <v>1.3624000000000001</v>
          </cell>
          <cell r="D2085">
            <v>101.19757335999999</v>
          </cell>
          <cell r="E2085">
            <v>3.9157000000000002</v>
          </cell>
          <cell r="F2085">
            <v>1.2494000000000001</v>
          </cell>
        </row>
        <row r="2086">
          <cell r="A2086">
            <v>44430</v>
          </cell>
          <cell r="B2086">
            <v>74.195099999999996</v>
          </cell>
          <cell r="C2086">
            <v>1.3623000000000001</v>
          </cell>
          <cell r="D2086">
            <v>101.07598473</v>
          </cell>
          <cell r="E2086">
            <v>3.9110999999999998</v>
          </cell>
          <cell r="F2086">
            <v>1.2497</v>
          </cell>
        </row>
        <row r="2087">
          <cell r="A2087">
            <v>44431</v>
          </cell>
          <cell r="B2087">
            <v>74.080500000000001</v>
          </cell>
          <cell r="C2087">
            <v>1.37216</v>
          </cell>
          <cell r="D2087">
            <v>101.65029888000001</v>
          </cell>
          <cell r="E2087">
            <v>3.9011</v>
          </cell>
          <cell r="F2087">
            <v>1.252</v>
          </cell>
        </row>
        <row r="2088">
          <cell r="A2088">
            <v>44432</v>
          </cell>
          <cell r="B2088">
            <v>73.761499999999998</v>
          </cell>
          <cell r="C2088">
            <v>1.37235</v>
          </cell>
          <cell r="D2088">
            <v>101.226594525</v>
          </cell>
          <cell r="E2088">
            <v>3.8887</v>
          </cell>
          <cell r="F2088">
            <v>1.2533000000000001</v>
          </cell>
        </row>
        <row r="2089">
          <cell r="A2089">
            <v>44433</v>
          </cell>
          <cell r="B2089">
            <v>73.77</v>
          </cell>
          <cell r="C2089">
            <v>1.3762000000000001</v>
          </cell>
          <cell r="D2089">
            <v>101.522274</v>
          </cell>
          <cell r="E2089">
            <v>3.8826000000000001</v>
          </cell>
          <cell r="F2089">
            <v>1.2576000000000001</v>
          </cell>
        </row>
        <row r="2090">
          <cell r="A2090">
            <v>44434</v>
          </cell>
          <cell r="B2090">
            <v>74.267499999999998</v>
          </cell>
          <cell r="C2090">
            <v>1.36998</v>
          </cell>
          <cell r="D2090">
            <v>101.74498964999999</v>
          </cell>
          <cell r="E2090">
            <v>3.8885999999999998</v>
          </cell>
          <cell r="F2090">
            <v>1.2577</v>
          </cell>
        </row>
        <row r="2091">
          <cell r="A2091">
            <v>44435</v>
          </cell>
          <cell r="B2091">
            <v>73.215100000000007</v>
          </cell>
          <cell r="C2091">
            <v>1.3753</v>
          </cell>
          <cell r="D2091">
            <v>100.69272703</v>
          </cell>
          <cell r="E2091">
            <v>3.8788999999999998</v>
          </cell>
          <cell r="F2091">
            <v>1.2543</v>
          </cell>
        </row>
        <row r="2092">
          <cell r="A2092">
            <v>44436</v>
          </cell>
          <cell r="B2092">
            <v>73.250100000000003</v>
          </cell>
          <cell r="C2092">
            <v>1.3753</v>
          </cell>
          <cell r="D2092">
            <v>100.74086253</v>
          </cell>
          <cell r="E2092">
            <v>3.8788999999999998</v>
          </cell>
          <cell r="F2092">
            <v>1.2543</v>
          </cell>
        </row>
        <row r="2093">
          <cell r="A2093">
            <v>44437</v>
          </cell>
          <cell r="B2093">
            <v>73.401200000000003</v>
          </cell>
          <cell r="C2093">
            <v>1.3761000000000001</v>
          </cell>
          <cell r="D2093">
            <v>101.00739132000001</v>
          </cell>
          <cell r="E2093">
            <v>3.8742999999999999</v>
          </cell>
          <cell r="F2093">
            <v>1.2544</v>
          </cell>
        </row>
        <row r="2094">
          <cell r="A2094">
            <v>44438</v>
          </cell>
          <cell r="B2094">
            <v>73.416499999999999</v>
          </cell>
          <cell r="C2094">
            <v>1.3757200000000001</v>
          </cell>
          <cell r="D2094">
            <v>101.00054738</v>
          </cell>
          <cell r="E2094">
            <v>3.8626</v>
          </cell>
          <cell r="F2094">
            <v>1.2619</v>
          </cell>
        </row>
        <row r="2095">
          <cell r="A2095">
            <v>44439</v>
          </cell>
          <cell r="B2095">
            <v>73.272599999999997</v>
          </cell>
          <cell r="C2095">
            <v>1.37517</v>
          </cell>
          <cell r="D2095">
            <v>100.76228134199999</v>
          </cell>
          <cell r="E2095">
            <v>3.8283</v>
          </cell>
          <cell r="F2095">
            <v>1.2589999999999999</v>
          </cell>
        </row>
        <row r="2096">
          <cell r="A2096">
            <v>44440</v>
          </cell>
          <cell r="B2096">
            <v>72.981300000000005</v>
          </cell>
          <cell r="C2096">
            <v>1.37704</v>
          </cell>
          <cell r="D2096">
            <v>100.49816935200001</v>
          </cell>
          <cell r="E2096">
            <v>3.8058999999999998</v>
          </cell>
          <cell r="F2096">
            <v>1.2609999999999999</v>
          </cell>
        </row>
        <row r="2097">
          <cell r="A2097">
            <v>44441</v>
          </cell>
          <cell r="B2097">
            <v>73.008899999999997</v>
          </cell>
          <cell r="C2097">
            <v>1.3835500000000001</v>
          </cell>
          <cell r="D2097">
            <v>101.011463595</v>
          </cell>
          <cell r="E2097">
            <v>3.7972000000000001</v>
          </cell>
          <cell r="F2097">
            <v>1.2654000000000001</v>
          </cell>
        </row>
        <row r="2098">
          <cell r="A2098">
            <v>44442</v>
          </cell>
          <cell r="B2098">
            <v>72.793800000000005</v>
          </cell>
          <cell r="C2098">
            <v>1.3858299999999999</v>
          </cell>
          <cell r="D2098">
            <v>100.879831854</v>
          </cell>
          <cell r="E2098">
            <v>3.7930999999999999</v>
          </cell>
          <cell r="F2098">
            <v>1.2666999999999999</v>
          </cell>
        </row>
        <row r="2099">
          <cell r="A2099">
            <v>44443</v>
          </cell>
          <cell r="B2099">
            <v>72.828800000000001</v>
          </cell>
          <cell r="C2099">
            <v>1.3858299999999999</v>
          </cell>
          <cell r="D2099">
            <v>100.92833590399999</v>
          </cell>
          <cell r="E2099">
            <v>3.7930999999999999</v>
          </cell>
          <cell r="F2099">
            <v>1.2666999999999999</v>
          </cell>
        </row>
        <row r="2100">
          <cell r="A2100">
            <v>44444</v>
          </cell>
          <cell r="B2100">
            <v>72.772199999999998</v>
          </cell>
          <cell r="C2100">
            <v>1.3858299999999999</v>
          </cell>
          <cell r="D2100">
            <v>100.84989792599998</v>
          </cell>
          <cell r="E2100">
            <v>3.7919999999999998</v>
          </cell>
          <cell r="F2100">
            <v>1.2665</v>
          </cell>
        </row>
        <row r="2101">
          <cell r="A2101">
            <v>44445</v>
          </cell>
          <cell r="B2101">
            <v>72.968199999999996</v>
          </cell>
          <cell r="C2101">
            <v>1.3837999999999999</v>
          </cell>
          <cell r="D2101">
            <v>100.97339516</v>
          </cell>
          <cell r="E2101">
            <v>3.8081</v>
          </cell>
          <cell r="F2101">
            <v>1.2663</v>
          </cell>
        </row>
        <row r="2102">
          <cell r="A2102">
            <v>44446</v>
          </cell>
          <cell r="B2102">
            <v>73.363200000000006</v>
          </cell>
          <cell r="C2102">
            <v>1.37784</v>
          </cell>
          <cell r="D2102">
            <v>101.082751488</v>
          </cell>
          <cell r="E2102">
            <v>3.8090999999999999</v>
          </cell>
          <cell r="F2102">
            <v>1.2672000000000001</v>
          </cell>
        </row>
        <row r="2103">
          <cell r="A2103">
            <v>44447</v>
          </cell>
          <cell r="B2103">
            <v>73.245699999999999</v>
          </cell>
          <cell r="C2103">
            <v>1.37659</v>
          </cell>
          <cell r="D2103">
            <v>100.829298163</v>
          </cell>
          <cell r="E2103">
            <v>3.8189000000000002</v>
          </cell>
          <cell r="F2103">
            <v>1.2690999999999999</v>
          </cell>
        </row>
        <row r="2104">
          <cell r="A2104">
            <v>44448</v>
          </cell>
          <cell r="B2104">
            <v>72.861999999999995</v>
          </cell>
          <cell r="C2104">
            <v>1.3838699999999999</v>
          </cell>
          <cell r="D2104">
            <v>100.83153593999999</v>
          </cell>
          <cell r="E2104">
            <v>3.8408000000000002</v>
          </cell>
          <cell r="F2104">
            <v>1.2685</v>
          </cell>
        </row>
        <row r="2105">
          <cell r="A2105">
            <v>44449</v>
          </cell>
          <cell r="B2105">
            <v>73.151499999999999</v>
          </cell>
          <cell r="C2105">
            <v>1.3844000000000001</v>
          </cell>
          <cell r="D2105">
            <v>101.2709366</v>
          </cell>
          <cell r="E2105">
            <v>3.8462000000000001</v>
          </cell>
          <cell r="F2105">
            <v>1.27</v>
          </cell>
        </row>
        <row r="2106">
          <cell r="A2106">
            <v>44450</v>
          </cell>
          <cell r="B2106">
            <v>73.186499999999995</v>
          </cell>
          <cell r="C2106">
            <v>1.3844000000000001</v>
          </cell>
          <cell r="D2106">
            <v>101.31939060000001</v>
          </cell>
          <cell r="E2106">
            <v>3.8462000000000001</v>
          </cell>
          <cell r="F2106">
            <v>1.27</v>
          </cell>
        </row>
        <row r="2107">
          <cell r="A2107">
            <v>44451</v>
          </cell>
          <cell r="B2107">
            <v>73.096100000000007</v>
          </cell>
          <cell r="C2107">
            <v>1.3837999999999999</v>
          </cell>
          <cell r="D2107">
            <v>101.15038318000001</v>
          </cell>
          <cell r="E2107">
            <v>3.8452999999999999</v>
          </cell>
          <cell r="F2107">
            <v>1.2707999999999999</v>
          </cell>
        </row>
        <row r="2108">
          <cell r="A2108">
            <v>44452</v>
          </cell>
          <cell r="B2108">
            <v>72.644000000000005</v>
          </cell>
          <cell r="C2108">
            <v>1.3836999999999999</v>
          </cell>
          <cell r="D2108">
            <v>100.5175028</v>
          </cell>
          <cell r="E2108">
            <v>3.8483000000000001</v>
          </cell>
          <cell r="F2108">
            <v>1.2762</v>
          </cell>
        </row>
        <row r="2109">
          <cell r="A2109">
            <v>44453</v>
          </cell>
          <cell r="B2109">
            <v>72.879599999999996</v>
          </cell>
          <cell r="C2109">
            <v>1.3808</v>
          </cell>
          <cell r="D2109">
            <v>100.63215167999999</v>
          </cell>
          <cell r="E2109">
            <v>3.8538999999999999</v>
          </cell>
          <cell r="F2109">
            <v>1.2706</v>
          </cell>
        </row>
        <row r="2110">
          <cell r="A2110">
            <v>44454</v>
          </cell>
          <cell r="B2110">
            <v>72.240600000000001</v>
          </cell>
          <cell r="C2110">
            <v>1.3847499999999999</v>
          </cell>
          <cell r="D2110">
            <v>100.03517085</v>
          </cell>
          <cell r="E2110">
            <v>3.8591000000000002</v>
          </cell>
          <cell r="F2110">
            <v>1.2737000000000001</v>
          </cell>
        </row>
        <row r="2111">
          <cell r="A2111">
            <v>44455</v>
          </cell>
          <cell r="B2111">
            <v>72.472499999999997</v>
          </cell>
          <cell r="C2111">
            <v>1.37971</v>
          </cell>
          <cell r="D2111">
            <v>99.991032974999996</v>
          </cell>
          <cell r="E2111">
            <v>3.8858999999999999</v>
          </cell>
          <cell r="F2111">
            <v>1.2797000000000001</v>
          </cell>
        </row>
        <row r="2112">
          <cell r="A2112">
            <v>44456</v>
          </cell>
          <cell r="B2112">
            <v>72.844700000000003</v>
          </cell>
          <cell r="C2112">
            <v>1.37388</v>
          </cell>
          <cell r="D2112">
            <v>100.07987643600001</v>
          </cell>
          <cell r="E2112">
            <v>3.9152</v>
          </cell>
          <cell r="F2112">
            <v>1.28</v>
          </cell>
        </row>
        <row r="2113">
          <cell r="A2113">
            <v>44457</v>
          </cell>
          <cell r="B2113">
            <v>72.8797</v>
          </cell>
          <cell r="C2113">
            <v>1.37388</v>
          </cell>
          <cell r="D2113">
            <v>100.127962236</v>
          </cell>
          <cell r="E2113">
            <v>3.9152</v>
          </cell>
          <cell r="F2113">
            <v>1.28</v>
          </cell>
        </row>
        <row r="2114">
          <cell r="A2114">
            <v>44458</v>
          </cell>
          <cell r="B2114">
            <v>72.808499999999995</v>
          </cell>
          <cell r="C2114">
            <v>1.3728199999999999</v>
          </cell>
          <cell r="D2114">
            <v>99.952964969999982</v>
          </cell>
          <cell r="E2114">
            <v>3.911</v>
          </cell>
          <cell r="F2114">
            <v>1.2797000000000001</v>
          </cell>
        </row>
        <row r="2115">
          <cell r="A2115">
            <v>44459</v>
          </cell>
          <cell r="B2115">
            <v>73.36</v>
          </cell>
          <cell r="C2115">
            <v>1.3661399999999999</v>
          </cell>
          <cell r="D2115">
            <v>100.2200304</v>
          </cell>
          <cell r="E2115">
            <v>3.9260999999999999</v>
          </cell>
          <cell r="F2115">
            <v>1.2676000000000001</v>
          </cell>
        </row>
        <row r="2116">
          <cell r="A2116">
            <v>44460</v>
          </cell>
          <cell r="B2116">
            <v>73.001499999999993</v>
          </cell>
          <cell r="C2116">
            <v>1.3655999999999999</v>
          </cell>
          <cell r="D2116">
            <v>99.690848399999979</v>
          </cell>
          <cell r="E2116">
            <v>3.9388000000000001</v>
          </cell>
          <cell r="F2116">
            <v>1.2614000000000001</v>
          </cell>
        </row>
        <row r="2117">
          <cell r="A2117">
            <v>44461</v>
          </cell>
          <cell r="B2117">
            <v>72.950900000000004</v>
          </cell>
          <cell r="C2117">
            <v>1.3618300000000001</v>
          </cell>
          <cell r="D2117">
            <v>99.346724147000018</v>
          </cell>
          <cell r="E2117">
            <v>3.9535</v>
          </cell>
          <cell r="F2117">
            <v>1.2617</v>
          </cell>
        </row>
        <row r="2118">
          <cell r="A2118">
            <v>44462</v>
          </cell>
          <cell r="B2118">
            <v>72.707499999999996</v>
          </cell>
          <cell r="C2118">
            <v>1.3721000000000001</v>
          </cell>
          <cell r="D2118">
            <v>99.76196075</v>
          </cell>
          <cell r="E2118">
            <v>3.9278</v>
          </cell>
          <cell r="F2118">
            <v>1.2689999999999999</v>
          </cell>
        </row>
        <row r="2119">
          <cell r="A2119">
            <v>44463</v>
          </cell>
          <cell r="B2119">
            <v>72.700100000000006</v>
          </cell>
          <cell r="C2119">
            <v>1.3674200000000001</v>
          </cell>
          <cell r="D2119">
            <v>99.411570742000009</v>
          </cell>
          <cell r="E2119">
            <v>3.9295</v>
          </cell>
          <cell r="F2119">
            <v>1.264</v>
          </cell>
        </row>
        <row r="2120">
          <cell r="A2120">
            <v>44464</v>
          </cell>
          <cell r="B2120">
            <v>72.513599999999997</v>
          </cell>
          <cell r="C2120">
            <v>1.3674200000000001</v>
          </cell>
          <cell r="D2120">
            <v>99.156546911999996</v>
          </cell>
          <cell r="E2120">
            <v>3.9295</v>
          </cell>
          <cell r="F2120">
            <v>1.264</v>
          </cell>
        </row>
        <row r="2121">
          <cell r="A2121">
            <v>44465</v>
          </cell>
          <cell r="B2121">
            <v>72.716999999999999</v>
          </cell>
          <cell r="C2121">
            <v>1.36693</v>
          </cell>
          <cell r="D2121">
            <v>99.399048809999996</v>
          </cell>
          <cell r="E2121">
            <v>3.9306000000000001</v>
          </cell>
          <cell r="F2121">
            <v>1.2638</v>
          </cell>
        </row>
        <row r="2122">
          <cell r="A2122">
            <v>44466</v>
          </cell>
          <cell r="B2122">
            <v>72.618899999999996</v>
          </cell>
          <cell r="C2122">
            <v>1.3703000000000001</v>
          </cell>
          <cell r="D2122">
            <v>99.50967867</v>
          </cell>
          <cell r="E2122">
            <v>3.9323000000000001</v>
          </cell>
          <cell r="F2122">
            <v>1.2684</v>
          </cell>
        </row>
        <row r="2123">
          <cell r="A2123">
            <v>44467</v>
          </cell>
          <cell r="B2123">
            <v>72.863200000000006</v>
          </cell>
          <cell r="C2123">
            <v>1.3541300000000001</v>
          </cell>
          <cell r="D2123">
            <v>98.666245016000019</v>
          </cell>
          <cell r="E2123">
            <v>3.9670000000000001</v>
          </cell>
          <cell r="F2123">
            <v>1.2583</v>
          </cell>
        </row>
        <row r="2124">
          <cell r="A2124">
            <v>44468</v>
          </cell>
          <cell r="B2124">
            <v>72.879900000000006</v>
          </cell>
          <cell r="C2124">
            <v>1.34297</v>
          </cell>
          <cell r="D2124">
            <v>97.875519303000004</v>
          </cell>
          <cell r="E2124">
            <v>3.9933999999999998</v>
          </cell>
          <cell r="F2124">
            <v>1.2548999999999999</v>
          </cell>
        </row>
        <row r="2125">
          <cell r="A2125">
            <v>44469</v>
          </cell>
          <cell r="B2125">
            <v>72.752200000000002</v>
          </cell>
          <cell r="C2125">
            <v>1.3469</v>
          </cell>
          <cell r="D2125">
            <v>97.989938179999996</v>
          </cell>
          <cell r="E2125">
            <v>3.9803000000000002</v>
          </cell>
          <cell r="F2125">
            <v>1.256</v>
          </cell>
        </row>
        <row r="2126">
          <cell r="A2126">
            <v>44469</v>
          </cell>
          <cell r="B2126">
            <v>72.717200000000005</v>
          </cell>
          <cell r="C2126">
            <v>1.3467</v>
          </cell>
          <cell r="D2126">
            <v>97.928253240000004</v>
          </cell>
          <cell r="E2126">
            <v>3.9779</v>
          </cell>
          <cell r="F2126">
            <v>1.256</v>
          </cell>
        </row>
        <row r="2127">
          <cell r="A2127">
            <v>44470</v>
          </cell>
          <cell r="B2127">
            <v>72.637600000000006</v>
          </cell>
          <cell r="C2127">
            <v>1.3543400000000001</v>
          </cell>
          <cell r="D2127">
            <v>98.376007184000017</v>
          </cell>
          <cell r="E2127">
            <v>3.9464999999999999</v>
          </cell>
          <cell r="F2127">
            <v>1.2606999999999999</v>
          </cell>
        </row>
        <row r="2128">
          <cell r="A2128">
            <v>44471</v>
          </cell>
          <cell r="B2128">
            <v>72.672600000000003</v>
          </cell>
          <cell r="C2128">
            <v>1.3543400000000001</v>
          </cell>
          <cell r="D2128">
            <v>98.423409084000014</v>
          </cell>
          <cell r="E2128">
            <v>3.9464999999999999</v>
          </cell>
          <cell r="F2128">
            <v>1.2606999999999999</v>
          </cell>
        </row>
        <row r="2129">
          <cell r="A2129">
            <v>44472</v>
          </cell>
          <cell r="B2129">
            <v>72.745000000000005</v>
          </cell>
          <cell r="C2129">
            <v>1.3569199999999999</v>
          </cell>
          <cell r="D2129">
            <v>98.709145399999997</v>
          </cell>
          <cell r="E2129">
            <v>3.9422999999999999</v>
          </cell>
          <cell r="F2129">
            <v>1.2615000000000001</v>
          </cell>
        </row>
        <row r="2130">
          <cell r="A2130">
            <v>44473</v>
          </cell>
          <cell r="B2130">
            <v>72.479900000000001</v>
          </cell>
          <cell r="C2130">
            <v>1.36059</v>
          </cell>
          <cell r="D2130">
            <v>98.615427140999998</v>
          </cell>
          <cell r="E2130">
            <v>3.9508000000000001</v>
          </cell>
          <cell r="F2130">
            <v>1.2585999999999999</v>
          </cell>
        </row>
        <row r="2131">
          <cell r="A2131">
            <v>44474</v>
          </cell>
          <cell r="B2131">
            <v>72.290899999999993</v>
          </cell>
          <cell r="C2131">
            <v>1.36253</v>
          </cell>
          <cell r="D2131">
            <v>98.498519976999987</v>
          </cell>
          <cell r="E2131">
            <v>3.9691000000000001</v>
          </cell>
          <cell r="F2131">
            <v>1.2653000000000001</v>
          </cell>
        </row>
        <row r="2132">
          <cell r="A2132">
            <v>44475</v>
          </cell>
          <cell r="B2132">
            <v>72.394599999999997</v>
          </cell>
          <cell r="C2132">
            <v>1.3590199999999999</v>
          </cell>
          <cell r="D2132">
            <v>98.385709291999987</v>
          </cell>
          <cell r="E2132">
            <v>3.9335</v>
          </cell>
          <cell r="F2132">
            <v>1.2611000000000001</v>
          </cell>
        </row>
        <row r="2133">
          <cell r="A2133">
            <v>44476</v>
          </cell>
          <cell r="B2133">
            <v>71.783500000000004</v>
          </cell>
          <cell r="C2133">
            <v>1.3619000000000001</v>
          </cell>
          <cell r="D2133">
            <v>97.761948650000008</v>
          </cell>
          <cell r="E2133">
            <v>3.9664000000000001</v>
          </cell>
          <cell r="F2133">
            <v>1.2645</v>
          </cell>
        </row>
        <row r="2134">
          <cell r="A2134">
            <v>44477</v>
          </cell>
          <cell r="B2134">
            <v>71.778099999999995</v>
          </cell>
          <cell r="C2134">
            <v>1.3613999999999999</v>
          </cell>
          <cell r="D2134">
            <v>97.718705339999985</v>
          </cell>
          <cell r="E2134">
            <v>3.9746999999999999</v>
          </cell>
          <cell r="F2134">
            <v>1.2634000000000001</v>
          </cell>
        </row>
        <row r="2135">
          <cell r="A2135">
            <v>44478</v>
          </cell>
          <cell r="B2135">
            <v>71.813100000000006</v>
          </cell>
          <cell r="C2135">
            <v>1.3611</v>
          </cell>
          <cell r="D2135">
            <v>97.744810409999999</v>
          </cell>
          <cell r="E2135">
            <v>3.9750999999999999</v>
          </cell>
          <cell r="F2135">
            <v>1.2634000000000001</v>
          </cell>
        </row>
        <row r="2136">
          <cell r="A2136">
            <v>44479</v>
          </cell>
          <cell r="B2136">
            <v>71.753299999999996</v>
          </cell>
          <cell r="C2136">
            <v>1.3614999999999999</v>
          </cell>
          <cell r="D2136">
            <v>97.692117949999997</v>
          </cell>
          <cell r="E2136">
            <v>3.9790999999999999</v>
          </cell>
          <cell r="F2136">
            <v>1.2632000000000001</v>
          </cell>
        </row>
        <row r="2137">
          <cell r="A2137">
            <v>44480</v>
          </cell>
          <cell r="B2137">
            <v>71.835099999999997</v>
          </cell>
          <cell r="C2137">
            <v>1.359</v>
          </cell>
          <cell r="D2137">
            <v>97.623900899999995</v>
          </cell>
          <cell r="E2137">
            <v>3.9661</v>
          </cell>
          <cell r="F2137">
            <v>1.2607999999999999</v>
          </cell>
        </row>
        <row r="2138">
          <cell r="A2138">
            <v>44481</v>
          </cell>
          <cell r="B2138">
            <v>71.846500000000006</v>
          </cell>
          <cell r="C2138">
            <v>1.3577999999999999</v>
          </cell>
          <cell r="D2138">
            <v>97.553177700000006</v>
          </cell>
          <cell r="E2138">
            <v>3.9729999999999999</v>
          </cell>
          <cell r="F2138">
            <v>1.2636000000000001</v>
          </cell>
        </row>
        <row r="2139">
          <cell r="A2139">
            <v>44482</v>
          </cell>
          <cell r="B2139">
            <v>71.968999999999994</v>
          </cell>
          <cell r="C2139">
            <v>1.3667</v>
          </cell>
          <cell r="D2139">
            <v>98.3600323</v>
          </cell>
          <cell r="E2139">
            <v>3.9428999999999998</v>
          </cell>
          <cell r="F2139">
            <v>1.2630999999999999</v>
          </cell>
        </row>
        <row r="2140">
          <cell r="A2140">
            <v>44483</v>
          </cell>
          <cell r="B2140">
            <v>71.402500000000003</v>
          </cell>
          <cell r="C2140">
            <v>1.3669</v>
          </cell>
          <cell r="D2140">
            <v>97.600077249999998</v>
          </cell>
          <cell r="E2140">
            <v>3.9460000000000002</v>
          </cell>
          <cell r="F2140">
            <v>1.2635000000000001</v>
          </cell>
        </row>
        <row r="2141">
          <cell r="A2141">
            <v>44484</v>
          </cell>
          <cell r="B2141">
            <v>70.985699999999994</v>
          </cell>
          <cell r="C2141">
            <v>1.37042</v>
          </cell>
          <cell r="D2141">
            <v>97.280222993999985</v>
          </cell>
          <cell r="E2141">
            <v>3.9390000000000001</v>
          </cell>
          <cell r="F2141">
            <v>1.2683</v>
          </cell>
        </row>
        <row r="2142">
          <cell r="A2142">
            <v>44485</v>
          </cell>
          <cell r="B2142">
            <v>70.985699999999994</v>
          </cell>
          <cell r="C2142">
            <v>1.37042</v>
          </cell>
          <cell r="D2142">
            <v>97.280222993999985</v>
          </cell>
          <cell r="E2142">
            <v>3.9390000000000001</v>
          </cell>
          <cell r="F2142">
            <v>1.2683</v>
          </cell>
        </row>
        <row r="2143">
          <cell r="A2143">
            <v>44486</v>
          </cell>
          <cell r="B2143">
            <v>71.029799999999994</v>
          </cell>
          <cell r="C2143">
            <v>1.3761000000000001</v>
          </cell>
          <cell r="D2143">
            <v>97.744107779999993</v>
          </cell>
          <cell r="E2143">
            <v>3.9337</v>
          </cell>
          <cell r="F2143">
            <v>1.2706</v>
          </cell>
        </row>
        <row r="2144">
          <cell r="A2144">
            <v>44487</v>
          </cell>
          <cell r="B2144">
            <v>71.224800000000002</v>
          </cell>
          <cell r="C2144">
            <v>1.3736200000000001</v>
          </cell>
          <cell r="D2144">
            <v>97.835809776000005</v>
          </cell>
          <cell r="E2144">
            <v>3.9491000000000001</v>
          </cell>
          <cell r="F2144">
            <v>1.2685999999999999</v>
          </cell>
        </row>
        <row r="2145">
          <cell r="A2145">
            <v>44488</v>
          </cell>
          <cell r="B2145">
            <v>70.867500000000007</v>
          </cell>
          <cell r="C2145">
            <v>1.3794999999999999</v>
          </cell>
          <cell r="D2145">
            <v>97.761716250000006</v>
          </cell>
          <cell r="E2145">
            <v>3.9413999999999998</v>
          </cell>
          <cell r="F2145">
            <v>1.2733000000000001</v>
          </cell>
        </row>
        <row r="2146">
          <cell r="A2146">
            <v>44489</v>
          </cell>
          <cell r="B2146">
            <v>70.831500000000005</v>
          </cell>
          <cell r="C2146">
            <v>1.38226</v>
          </cell>
          <cell r="D2146">
            <v>97.907549190000012</v>
          </cell>
          <cell r="E2146">
            <v>3.9318</v>
          </cell>
          <cell r="F2146">
            <v>1.2701</v>
          </cell>
        </row>
        <row r="2147">
          <cell r="A2147">
            <v>44490</v>
          </cell>
          <cell r="B2147">
            <v>71.1554</v>
          </cell>
          <cell r="C2147">
            <v>1.3792</v>
          </cell>
          <cell r="D2147">
            <v>98.137527680000005</v>
          </cell>
          <cell r="E2147">
            <v>3.9624000000000001</v>
          </cell>
          <cell r="F2147">
            <v>1.2663</v>
          </cell>
        </row>
        <row r="2148">
          <cell r="A2148">
            <v>44491</v>
          </cell>
          <cell r="B2148">
            <v>70.361199999999997</v>
          </cell>
          <cell r="C2148">
            <v>1.37968</v>
          </cell>
          <cell r="D2148">
            <v>97.075940415999995</v>
          </cell>
          <cell r="E2148">
            <v>3.9537</v>
          </cell>
          <cell r="F2148">
            <v>1.2591000000000001</v>
          </cell>
        </row>
        <row r="2149">
          <cell r="A2149">
            <v>44492</v>
          </cell>
          <cell r="B2149">
            <v>70.295400000000001</v>
          </cell>
          <cell r="C2149">
            <v>1.379</v>
          </cell>
          <cell r="D2149">
            <v>96.937356600000001</v>
          </cell>
          <cell r="E2149">
            <v>3.9535999999999998</v>
          </cell>
          <cell r="F2149">
            <v>1.2591000000000001</v>
          </cell>
        </row>
        <row r="2150">
          <cell r="A2150">
            <v>44493</v>
          </cell>
          <cell r="B2150">
            <v>70.387500000000003</v>
          </cell>
          <cell r="C2150">
            <v>1.3762000000000001</v>
          </cell>
          <cell r="D2150">
            <v>96.867277500000014</v>
          </cell>
          <cell r="E2150">
            <v>3.9495</v>
          </cell>
          <cell r="F2150">
            <v>1.2616000000000001</v>
          </cell>
        </row>
        <row r="2151">
          <cell r="A2151">
            <v>44494</v>
          </cell>
          <cell r="B2151">
            <v>69.8185</v>
          </cell>
          <cell r="C2151">
            <v>1.3763700000000001</v>
          </cell>
          <cell r="D2151">
            <v>96.096088845000011</v>
          </cell>
          <cell r="E2151">
            <v>3.9748000000000001</v>
          </cell>
          <cell r="F2151">
            <v>1.2663</v>
          </cell>
        </row>
        <row r="2152">
          <cell r="A2152">
            <v>44495</v>
          </cell>
          <cell r="B2152">
            <v>69.488699999999994</v>
          </cell>
          <cell r="C2152">
            <v>1.37666</v>
          </cell>
          <cell r="D2152">
            <v>95.662313741999995</v>
          </cell>
          <cell r="E2152">
            <v>3.9742000000000002</v>
          </cell>
          <cell r="F2152">
            <v>1.2661</v>
          </cell>
        </row>
        <row r="2153">
          <cell r="A2153">
            <v>44496</v>
          </cell>
          <cell r="B2153">
            <v>70.640900000000002</v>
          </cell>
          <cell r="C2153">
            <v>1.3732200000000001</v>
          </cell>
          <cell r="D2153">
            <v>97.005496698000016</v>
          </cell>
          <cell r="E2153">
            <v>3.9843999999999999</v>
          </cell>
          <cell r="F2153">
            <v>1.2607999999999999</v>
          </cell>
        </row>
        <row r="2154">
          <cell r="A2154">
            <v>44497</v>
          </cell>
          <cell r="B2154">
            <v>70.177400000000006</v>
          </cell>
          <cell r="C2154">
            <v>1.3800300000000001</v>
          </cell>
          <cell r="D2154">
            <v>96.84691732200001</v>
          </cell>
          <cell r="E2154">
            <v>3.9575999999999998</v>
          </cell>
          <cell r="F2154">
            <v>1.2579</v>
          </cell>
        </row>
        <row r="2155">
          <cell r="A2155">
            <v>44498</v>
          </cell>
          <cell r="B2155">
            <v>70.939899999999994</v>
          </cell>
          <cell r="C2155">
            <v>1.3694200000000001</v>
          </cell>
          <cell r="D2155">
            <v>97.146517857999996</v>
          </cell>
          <cell r="E2155">
            <v>3.9872000000000001</v>
          </cell>
          <cell r="F2155">
            <v>1.2535000000000001</v>
          </cell>
        </row>
        <row r="2156">
          <cell r="A2156">
            <v>44499</v>
          </cell>
          <cell r="B2156">
            <v>70.939899999999994</v>
          </cell>
          <cell r="C2156">
            <v>1.3694200000000001</v>
          </cell>
          <cell r="D2156">
            <v>97.146517857999996</v>
          </cell>
          <cell r="E2156">
            <v>3.9872000000000001</v>
          </cell>
          <cell r="F2156">
            <v>1.2535000000000001</v>
          </cell>
        </row>
        <row r="2157">
          <cell r="A2157">
            <v>44500</v>
          </cell>
          <cell r="B2157">
            <v>70.841999999999999</v>
          </cell>
          <cell r="C2157">
            <v>1.3683099999999999</v>
          </cell>
          <cell r="D2157">
            <v>96.933817019999992</v>
          </cell>
          <cell r="E2157">
            <v>3.9876999999999998</v>
          </cell>
          <cell r="F2157">
            <v>1.2535000000000001</v>
          </cell>
        </row>
        <row r="2158">
          <cell r="A2158">
            <v>44501</v>
          </cell>
          <cell r="B2158">
            <v>71.619</v>
          </cell>
          <cell r="C2158">
            <v>1.3655999999999999</v>
          </cell>
          <cell r="D2158">
            <v>97.802906399999998</v>
          </cell>
          <cell r="E2158">
            <v>3.9811000000000001</v>
          </cell>
          <cell r="F2158">
            <v>1.242</v>
          </cell>
        </row>
        <row r="2159">
          <cell r="A2159">
            <v>44502</v>
          </cell>
          <cell r="B2159">
            <v>71.652900000000002</v>
          </cell>
          <cell r="C2159">
            <v>1.3615900000000001</v>
          </cell>
          <cell r="D2159">
            <v>97.561872111000014</v>
          </cell>
          <cell r="E2159">
            <v>3.9788999999999999</v>
          </cell>
          <cell r="F2159">
            <v>1.2455000000000001</v>
          </cell>
        </row>
        <row r="2160">
          <cell r="A2160">
            <v>44503</v>
          </cell>
          <cell r="B2160">
            <v>71.735500000000002</v>
          </cell>
          <cell r="C2160">
            <v>1.3696600000000001</v>
          </cell>
          <cell r="D2160">
            <v>98.253244930000008</v>
          </cell>
          <cell r="E2160">
            <v>3.9460999999999999</v>
          </cell>
          <cell r="F2160">
            <v>1.2482</v>
          </cell>
        </row>
        <row r="2161">
          <cell r="A2161">
            <v>44504</v>
          </cell>
          <cell r="B2161">
            <v>71.441000000000003</v>
          </cell>
          <cell r="C2161">
            <v>1.3507100000000001</v>
          </cell>
          <cell r="D2161">
            <v>96.496073110000012</v>
          </cell>
          <cell r="E2161">
            <v>3.9826999999999999</v>
          </cell>
          <cell r="F2161">
            <v>1.2327999999999999</v>
          </cell>
        </row>
        <row r="2162">
          <cell r="A2162">
            <v>44505</v>
          </cell>
          <cell r="B2162">
            <v>71.148499999999999</v>
          </cell>
          <cell r="C2162">
            <v>1.3503000000000001</v>
          </cell>
          <cell r="D2162">
            <v>96.071819550000001</v>
          </cell>
          <cell r="E2162">
            <v>3.9752999999999998</v>
          </cell>
          <cell r="F2162">
            <v>1.2313000000000001</v>
          </cell>
        </row>
        <row r="2163">
          <cell r="A2163">
            <v>44506</v>
          </cell>
          <cell r="B2163">
            <v>71.148600000000002</v>
          </cell>
          <cell r="C2163">
            <v>1.3503000000000001</v>
          </cell>
          <cell r="D2163">
            <v>96.071954580000011</v>
          </cell>
          <cell r="E2163">
            <v>3.9752999999999998</v>
          </cell>
          <cell r="F2163">
            <v>1.2313000000000001</v>
          </cell>
        </row>
        <row r="2164">
          <cell r="A2164">
            <v>44507</v>
          </cell>
          <cell r="B2164">
            <v>71.301599999999993</v>
          </cell>
          <cell r="C2164">
            <v>1.3489599999999999</v>
          </cell>
          <cell r="D2164">
            <v>96.183006335999991</v>
          </cell>
          <cell r="E2164">
            <v>3.9761000000000002</v>
          </cell>
          <cell r="F2164">
            <v>1.2302999999999999</v>
          </cell>
        </row>
        <row r="2165">
          <cell r="A2165">
            <v>44508</v>
          </cell>
          <cell r="B2165">
            <v>71.258799999999994</v>
          </cell>
          <cell r="C2165">
            <v>1.3560000000000001</v>
          </cell>
          <cell r="D2165">
            <v>96.626932799999992</v>
          </cell>
          <cell r="E2165">
            <v>3.9645000000000001</v>
          </cell>
          <cell r="F2165">
            <v>1.2388999999999999</v>
          </cell>
        </row>
        <row r="2166">
          <cell r="A2166">
            <v>44509</v>
          </cell>
          <cell r="B2166">
            <v>70.742500000000007</v>
          </cell>
          <cell r="C2166">
            <v>1.3559000000000001</v>
          </cell>
          <cell r="D2166">
            <v>95.919755750000022</v>
          </cell>
          <cell r="E2166">
            <v>3.9611000000000001</v>
          </cell>
          <cell r="F2166">
            <v>1.2354000000000001</v>
          </cell>
        </row>
        <row r="2167">
          <cell r="A2167">
            <v>44510</v>
          </cell>
          <cell r="B2167">
            <v>71.275499999999994</v>
          </cell>
          <cell r="C2167">
            <v>1.3412200000000001</v>
          </cell>
          <cell r="D2167">
            <v>95.59612611</v>
          </cell>
          <cell r="E2167">
            <v>4.0125999999999999</v>
          </cell>
          <cell r="F2167">
            <v>1.2313000000000001</v>
          </cell>
        </row>
        <row r="2168">
          <cell r="A2168">
            <v>44511</v>
          </cell>
          <cell r="B2168">
            <v>71.599000000000004</v>
          </cell>
          <cell r="C2168">
            <v>1.3365</v>
          </cell>
          <cell r="D2168">
            <v>95.692063500000003</v>
          </cell>
          <cell r="E2168">
            <v>4.0494000000000003</v>
          </cell>
          <cell r="F2168">
            <v>1.2314000000000001</v>
          </cell>
        </row>
        <row r="2169">
          <cell r="A2169">
            <v>44512</v>
          </cell>
          <cell r="B2169">
            <v>72.899500000000003</v>
          </cell>
          <cell r="C2169">
            <v>1.34152</v>
          </cell>
          <cell r="D2169">
            <v>97.796137240000007</v>
          </cell>
          <cell r="E2169">
            <v>4.0544000000000002</v>
          </cell>
          <cell r="F2169">
            <v>1.2375</v>
          </cell>
        </row>
        <row r="2170">
          <cell r="A2170">
            <v>44513</v>
          </cell>
          <cell r="B2170">
            <v>72.899500000000003</v>
          </cell>
          <cell r="C2170">
            <v>1.34152</v>
          </cell>
          <cell r="D2170">
            <v>97.796137240000007</v>
          </cell>
          <cell r="E2170">
            <v>4.0532000000000004</v>
          </cell>
          <cell r="F2170">
            <v>1.2375</v>
          </cell>
        </row>
        <row r="2171">
          <cell r="A2171">
            <v>44514</v>
          </cell>
          <cell r="B2171">
            <v>72.876499999999993</v>
          </cell>
          <cell r="C2171">
            <v>1.34141</v>
          </cell>
          <cell r="D2171">
            <v>97.757265864999994</v>
          </cell>
          <cell r="E2171">
            <v>4.056</v>
          </cell>
          <cell r="F2171">
            <v>1.2356</v>
          </cell>
        </row>
        <row r="2172">
          <cell r="A2172">
            <v>44515</v>
          </cell>
          <cell r="B2172">
            <v>72.517799999999994</v>
          </cell>
          <cell r="C2172">
            <v>1.3407</v>
          </cell>
          <cell r="D2172">
            <v>97.224614459999998</v>
          </cell>
          <cell r="E2172">
            <v>4.0892999999999997</v>
          </cell>
          <cell r="F2172">
            <v>1.2408999999999999</v>
          </cell>
        </row>
        <row r="2173">
          <cell r="A2173">
            <v>44516</v>
          </cell>
          <cell r="B2173">
            <v>73.132499999999993</v>
          </cell>
          <cell r="C2173">
            <v>1.3425199999999999</v>
          </cell>
          <cell r="D2173">
            <v>98.18184389999999</v>
          </cell>
          <cell r="E2173">
            <v>4.1116999999999999</v>
          </cell>
          <cell r="F2173">
            <v>1.2491000000000001</v>
          </cell>
        </row>
        <row r="2174">
          <cell r="A2174">
            <v>44517</v>
          </cell>
          <cell r="B2174">
            <v>72.611500000000007</v>
          </cell>
          <cell r="C2174">
            <v>1.34887</v>
          </cell>
          <cell r="D2174">
            <v>97.943474005000013</v>
          </cell>
          <cell r="E2174">
            <v>4.1181999999999999</v>
          </cell>
          <cell r="F2174">
            <v>1.2525999999999999</v>
          </cell>
        </row>
        <row r="2175">
          <cell r="A2175">
            <v>44518</v>
          </cell>
          <cell r="B2175">
            <v>73.106399999999994</v>
          </cell>
          <cell r="C2175">
            <v>1.3499099999999999</v>
          </cell>
          <cell r="D2175">
            <v>98.687060423999981</v>
          </cell>
          <cell r="E2175">
            <v>4.1073000000000004</v>
          </cell>
          <cell r="F2175">
            <v>1.2498</v>
          </cell>
        </row>
        <row r="2176">
          <cell r="A2176">
            <v>44519</v>
          </cell>
          <cell r="B2176">
            <v>73.518500000000003</v>
          </cell>
          <cell r="C2176">
            <v>1.34466</v>
          </cell>
          <cell r="D2176">
            <v>98.857386210000001</v>
          </cell>
          <cell r="E2176">
            <v>4.1641000000000004</v>
          </cell>
          <cell r="F2176">
            <v>1.2487999999999999</v>
          </cell>
        </row>
        <row r="2177">
          <cell r="A2177">
            <v>44520</v>
          </cell>
          <cell r="B2177">
            <v>73.518500000000003</v>
          </cell>
          <cell r="C2177">
            <v>1.34466</v>
          </cell>
          <cell r="D2177">
            <v>98.857386210000001</v>
          </cell>
          <cell r="E2177">
            <v>4.1641000000000004</v>
          </cell>
          <cell r="F2177">
            <v>1.2487999999999999</v>
          </cell>
        </row>
        <row r="2178">
          <cell r="A2178">
            <v>44521</v>
          </cell>
          <cell r="B2178">
            <v>73.558000000000007</v>
          </cell>
          <cell r="C2178">
            <v>1.3433900000000001</v>
          </cell>
          <cell r="D2178">
            <v>98.81708162000001</v>
          </cell>
          <cell r="E2178">
            <v>4.1607000000000003</v>
          </cell>
          <cell r="F2178">
            <v>1.2484999999999999</v>
          </cell>
        </row>
        <row r="2179">
          <cell r="A2179">
            <v>44522</v>
          </cell>
          <cell r="B2179">
            <v>75.004499999999993</v>
          </cell>
          <cell r="C2179">
            <v>1.3398000000000001</v>
          </cell>
          <cell r="D2179">
            <v>100.49102909999999</v>
          </cell>
          <cell r="E2179">
            <v>4.1885000000000003</v>
          </cell>
          <cell r="F2179">
            <v>1.2496</v>
          </cell>
        </row>
        <row r="2180">
          <cell r="A2180">
            <v>44523</v>
          </cell>
          <cell r="B2180">
            <v>74.309100000000001</v>
          </cell>
          <cell r="C2180">
            <v>1.33752</v>
          </cell>
          <cell r="D2180">
            <v>99.389907432000001</v>
          </cell>
          <cell r="E2180">
            <v>4.1837999999999997</v>
          </cell>
          <cell r="F2180">
            <v>1.2485999999999999</v>
          </cell>
        </row>
        <row r="2181">
          <cell r="A2181">
            <v>44524</v>
          </cell>
          <cell r="B2181">
            <v>74.972200000000001</v>
          </cell>
          <cell r="C2181">
            <v>1.3330299999999999</v>
          </cell>
          <cell r="D2181">
            <v>99.940191765999998</v>
          </cell>
          <cell r="E2181">
            <v>4.1783999999999999</v>
          </cell>
          <cell r="F2181">
            <v>1.2451000000000001</v>
          </cell>
        </row>
        <row r="2182">
          <cell r="A2182">
            <v>44525</v>
          </cell>
          <cell r="B2182">
            <v>74.563400000000001</v>
          </cell>
          <cell r="C2182">
            <v>1.3312600000000001</v>
          </cell>
          <cell r="D2182">
            <v>99.263271884000005</v>
          </cell>
          <cell r="E2182">
            <v>4.1753</v>
          </cell>
          <cell r="F2182">
            <v>1.2452000000000001</v>
          </cell>
        </row>
        <row r="2183">
          <cell r="A2183">
            <v>44526</v>
          </cell>
          <cell r="B2183">
            <v>75.555000000000007</v>
          </cell>
          <cell r="C2183">
            <v>1.3340000000000001</v>
          </cell>
          <cell r="D2183">
            <v>100.79037000000001</v>
          </cell>
          <cell r="E2183">
            <v>4.1631</v>
          </cell>
          <cell r="F2183">
            <v>1.2313000000000001</v>
          </cell>
        </row>
        <row r="2184">
          <cell r="A2184">
            <v>44527</v>
          </cell>
          <cell r="B2184">
            <v>75.555000000000007</v>
          </cell>
          <cell r="C2184">
            <v>1.3340000000000001</v>
          </cell>
          <cell r="D2184">
            <v>100.79037000000001</v>
          </cell>
          <cell r="E2184">
            <v>4.1631</v>
          </cell>
          <cell r="F2184">
            <v>1.2313000000000001</v>
          </cell>
        </row>
        <row r="2185">
          <cell r="A2185">
            <v>44528</v>
          </cell>
          <cell r="B2185">
            <v>75.555000000000007</v>
          </cell>
          <cell r="C2185">
            <v>1.3339000000000001</v>
          </cell>
          <cell r="D2185">
            <v>100.78281450000001</v>
          </cell>
          <cell r="E2185">
            <v>4.1688999999999998</v>
          </cell>
          <cell r="F2185">
            <v>1.2333000000000001</v>
          </cell>
        </row>
        <row r="2186">
          <cell r="A2186">
            <v>44529</v>
          </cell>
          <cell r="B2186">
            <v>74.472999999999999</v>
          </cell>
          <cell r="C2186">
            <v>1.3314900000000001</v>
          </cell>
          <cell r="D2186">
            <v>99.160054770000002</v>
          </cell>
          <cell r="E2186">
            <v>4.1454000000000004</v>
          </cell>
          <cell r="F2186">
            <v>1.2290000000000001</v>
          </cell>
        </row>
        <row r="2187">
          <cell r="A2187">
            <v>44530</v>
          </cell>
          <cell r="B2187">
            <v>74.12</v>
          </cell>
          <cell r="C2187">
            <v>1.32969</v>
          </cell>
          <cell r="D2187">
            <v>98.556622800000014</v>
          </cell>
          <cell r="E2187">
            <v>4.1104000000000003</v>
          </cell>
          <cell r="F2187">
            <v>1.2225999999999999</v>
          </cell>
        </row>
        <row r="2188">
          <cell r="A2188">
            <v>44531</v>
          </cell>
          <cell r="B2188">
            <v>74.281000000000006</v>
          </cell>
          <cell r="C2188">
            <v>1.3278000000000001</v>
          </cell>
          <cell r="D2188">
            <v>98.630311800000015</v>
          </cell>
          <cell r="E2188">
            <v>4.0857000000000001</v>
          </cell>
          <cell r="F2188">
            <v>1.2222999999999999</v>
          </cell>
        </row>
        <row r="2189">
          <cell r="A2189">
            <v>44532</v>
          </cell>
          <cell r="B2189">
            <v>73.654499999999999</v>
          </cell>
          <cell r="C2189">
            <v>1.3301000000000001</v>
          </cell>
          <cell r="D2189">
            <v>97.96785045</v>
          </cell>
          <cell r="E2189">
            <v>4.0679999999999996</v>
          </cell>
          <cell r="F2189">
            <v>1.2234</v>
          </cell>
        </row>
        <row r="2190">
          <cell r="A2190">
            <v>44533</v>
          </cell>
          <cell r="B2190">
            <v>73.972999999999999</v>
          </cell>
          <cell r="C2190">
            <v>1.3234699999999999</v>
          </cell>
          <cell r="D2190">
            <v>97.901046309999998</v>
          </cell>
          <cell r="E2190">
            <v>4.0648</v>
          </cell>
          <cell r="F2190">
            <v>1.2152000000000001</v>
          </cell>
        </row>
        <row r="2191">
          <cell r="A2191">
            <v>44534</v>
          </cell>
          <cell r="B2191">
            <v>73.972999999999999</v>
          </cell>
          <cell r="C2191">
            <v>1.32345</v>
          </cell>
          <cell r="D2191">
            <v>97.899566849999999</v>
          </cell>
          <cell r="E2191">
            <v>4.0639000000000003</v>
          </cell>
          <cell r="F2191">
            <v>1.2152000000000001</v>
          </cell>
        </row>
        <row r="2192">
          <cell r="A2192">
            <v>44535</v>
          </cell>
          <cell r="B2192">
            <v>73.887</v>
          </cell>
          <cell r="C2192">
            <v>1.32348</v>
          </cell>
          <cell r="D2192">
            <v>97.787966760000003</v>
          </cell>
          <cell r="E2192">
            <v>4.07</v>
          </cell>
          <cell r="F2192">
            <v>1.2158</v>
          </cell>
        </row>
        <row r="2193">
          <cell r="A2193">
            <v>44536</v>
          </cell>
          <cell r="B2193">
            <v>74.383099999999999</v>
          </cell>
          <cell r="C2193">
            <v>1.3262100000000001</v>
          </cell>
          <cell r="D2193">
            <v>98.647611051000013</v>
          </cell>
          <cell r="E2193">
            <v>4.0716999999999999</v>
          </cell>
          <cell r="F2193">
            <v>1.2276</v>
          </cell>
        </row>
        <row r="2194">
          <cell r="A2194">
            <v>44537</v>
          </cell>
          <cell r="B2194">
            <v>74.025099999999995</v>
          </cell>
          <cell r="C2194">
            <v>1.3247199999999999</v>
          </cell>
          <cell r="D2194">
            <v>98.062530471999992</v>
          </cell>
          <cell r="E2194">
            <v>4.0654000000000003</v>
          </cell>
          <cell r="F2194">
            <v>1.2246999999999999</v>
          </cell>
        </row>
        <row r="2195">
          <cell r="A2195">
            <v>44538</v>
          </cell>
          <cell r="B2195">
            <v>73.558499999999995</v>
          </cell>
          <cell r="C2195">
            <v>1.3208599999999999</v>
          </cell>
          <cell r="D2195">
            <v>97.160480309999983</v>
          </cell>
          <cell r="E2195">
            <v>4.0637999999999996</v>
          </cell>
          <cell r="F2195">
            <v>1.2155</v>
          </cell>
        </row>
        <row r="2196">
          <cell r="A2196">
            <v>44539</v>
          </cell>
          <cell r="B2196">
            <v>73.650000000000006</v>
          </cell>
          <cell r="C2196">
            <v>1.3223</v>
          </cell>
          <cell r="D2196">
            <v>97.387395000000012</v>
          </cell>
          <cell r="E2196">
            <v>4.0791000000000004</v>
          </cell>
          <cell r="F2196">
            <v>1.2216</v>
          </cell>
        </row>
        <row r="2197">
          <cell r="A2197">
            <v>44540</v>
          </cell>
          <cell r="B2197">
            <v>73.454899999999995</v>
          </cell>
          <cell r="C2197">
            <v>1.3271599999999999</v>
          </cell>
          <cell r="D2197">
            <v>97.486405083999983</v>
          </cell>
          <cell r="E2197">
            <v>4.0814000000000004</v>
          </cell>
          <cell r="F2197">
            <v>1.2208000000000001</v>
          </cell>
        </row>
        <row r="2198">
          <cell r="A2198">
            <v>44541</v>
          </cell>
          <cell r="B2198">
            <v>73.454899999999995</v>
          </cell>
          <cell r="C2198">
            <v>1.3269899999999999</v>
          </cell>
          <cell r="D2198">
            <v>97.473917750999988</v>
          </cell>
          <cell r="E2198">
            <v>4.0811999999999999</v>
          </cell>
          <cell r="F2198">
            <v>1.2208000000000001</v>
          </cell>
        </row>
        <row r="2199">
          <cell r="A2199">
            <v>44542</v>
          </cell>
          <cell r="B2199">
            <v>73.426400000000001</v>
          </cell>
          <cell r="C2199">
            <v>1.3256300000000001</v>
          </cell>
          <cell r="D2199">
            <v>97.336238632000004</v>
          </cell>
          <cell r="E2199">
            <v>4.0835999999999997</v>
          </cell>
          <cell r="F2199">
            <v>1.2212000000000001</v>
          </cell>
        </row>
        <row r="2200">
          <cell r="A2200">
            <v>44543</v>
          </cell>
          <cell r="B2200">
            <v>73.523799999999994</v>
          </cell>
          <cell r="C2200">
            <v>1.32125</v>
          </cell>
          <cell r="D2200">
            <v>97.143320750000001</v>
          </cell>
          <cell r="E2200">
            <v>4.1105999999999998</v>
          </cell>
          <cell r="F2200">
            <v>1.2188000000000001</v>
          </cell>
        </row>
        <row r="2201">
          <cell r="A2201">
            <v>44544</v>
          </cell>
          <cell r="B2201">
            <v>73.829700000000003</v>
          </cell>
          <cell r="C2201">
            <v>1.32298</v>
          </cell>
          <cell r="D2201">
            <v>97.675216506000012</v>
          </cell>
          <cell r="E2201">
            <v>4.1132999999999997</v>
          </cell>
          <cell r="F2201">
            <v>1.2226999999999999</v>
          </cell>
        </row>
        <row r="2202">
          <cell r="A2202">
            <v>44545</v>
          </cell>
          <cell r="B2202">
            <v>73.632800000000003</v>
          </cell>
          <cell r="C2202">
            <v>1.3263100000000001</v>
          </cell>
          <cell r="D2202">
            <v>97.659918968000014</v>
          </cell>
          <cell r="E2202">
            <v>4.0937000000000001</v>
          </cell>
          <cell r="F2202">
            <v>1.2262999999999999</v>
          </cell>
        </row>
        <row r="2203">
          <cell r="A2203">
            <v>44546</v>
          </cell>
          <cell r="B2203">
            <v>73.795199999999994</v>
          </cell>
          <cell r="C2203">
            <v>1.3322700000000001</v>
          </cell>
          <cell r="D2203">
            <v>98.315131104000002</v>
          </cell>
          <cell r="E2203">
            <v>4.0867000000000004</v>
          </cell>
          <cell r="F2203">
            <v>1.2244999999999999</v>
          </cell>
        </row>
        <row r="2204">
          <cell r="A2204">
            <v>44547</v>
          </cell>
          <cell r="B2204">
            <v>74.173900000000003</v>
          </cell>
          <cell r="C2204">
            <v>1.3237699999999999</v>
          </cell>
          <cell r="D2204">
            <v>98.189183602999989</v>
          </cell>
          <cell r="E2204">
            <v>4.1204999999999998</v>
          </cell>
          <cell r="F2204">
            <v>1.2214</v>
          </cell>
        </row>
        <row r="2205">
          <cell r="A2205">
            <v>44548</v>
          </cell>
          <cell r="B2205">
            <v>74.173900000000003</v>
          </cell>
          <cell r="C2205">
            <v>1.32402</v>
          </cell>
          <cell r="D2205">
            <v>98.207727078000005</v>
          </cell>
          <cell r="E2205">
            <v>4.1212</v>
          </cell>
          <cell r="F2205">
            <v>1.2214</v>
          </cell>
        </row>
        <row r="2206">
          <cell r="A2206">
            <v>44549</v>
          </cell>
          <cell r="B2206">
            <v>74.085099999999997</v>
          </cell>
          <cell r="C2206">
            <v>1.32283</v>
          </cell>
          <cell r="D2206">
            <v>98.001992832999989</v>
          </cell>
          <cell r="E2206">
            <v>4.1204000000000001</v>
          </cell>
          <cell r="F2206">
            <v>1.2215</v>
          </cell>
        </row>
        <row r="2207">
          <cell r="A2207">
            <v>44550</v>
          </cell>
          <cell r="B2207">
            <v>74.098799999999997</v>
          </cell>
          <cell r="C2207">
            <v>1.32098</v>
          </cell>
          <cell r="D2207">
            <v>97.883032823999997</v>
          </cell>
          <cell r="E2207">
            <v>4.1054000000000004</v>
          </cell>
          <cell r="F2207">
            <v>1.2176</v>
          </cell>
        </row>
        <row r="2208">
          <cell r="A2208">
            <v>44551</v>
          </cell>
          <cell r="B2208">
            <v>73.904600000000002</v>
          </cell>
          <cell r="C2208">
            <v>1.32691</v>
          </cell>
          <cell r="D2208">
            <v>98.064752786</v>
          </cell>
          <cell r="E2208">
            <v>4.0964</v>
          </cell>
          <cell r="F2208">
            <v>1.2250000000000001</v>
          </cell>
        </row>
        <row r="2209">
          <cell r="A2209">
            <v>44552</v>
          </cell>
          <cell r="B2209">
            <v>73.639499999999998</v>
          </cell>
          <cell r="C2209">
            <v>1.3352999999999999</v>
          </cell>
          <cell r="D2209">
            <v>98.330824349999986</v>
          </cell>
          <cell r="E2209">
            <v>4.0903</v>
          </cell>
          <cell r="F2209">
            <v>1.2277</v>
          </cell>
        </row>
        <row r="2210">
          <cell r="A2210">
            <v>44553</v>
          </cell>
          <cell r="B2210">
            <v>73.359099999999998</v>
          </cell>
          <cell r="C2210">
            <v>1.34067</v>
          </cell>
          <cell r="D2210">
            <v>98.350344597000003</v>
          </cell>
          <cell r="E2210">
            <v>4.0892999999999997</v>
          </cell>
          <cell r="F2210">
            <v>1.2318</v>
          </cell>
        </row>
        <row r="2211">
          <cell r="A2211">
            <v>44554</v>
          </cell>
          <cell r="B2211">
            <v>73.662499999999994</v>
          </cell>
          <cell r="C2211">
            <v>1.33887</v>
          </cell>
          <cell r="D2211">
            <v>98.624511374999997</v>
          </cell>
          <cell r="E2211">
            <v>4.0807000000000002</v>
          </cell>
          <cell r="F2211">
            <v>1.2311000000000001</v>
          </cell>
        </row>
        <row r="2212">
          <cell r="A2212">
            <v>44555</v>
          </cell>
          <cell r="B2212">
            <v>73.662499999999994</v>
          </cell>
          <cell r="C2212">
            <v>1.33887</v>
          </cell>
          <cell r="D2212">
            <v>98.624511374999997</v>
          </cell>
          <cell r="E2212">
            <v>4.0807000000000002</v>
          </cell>
          <cell r="F2212">
            <v>1.2311000000000001</v>
          </cell>
        </row>
        <row r="2213">
          <cell r="A2213">
            <v>44556</v>
          </cell>
          <cell r="B2213">
            <v>73.633799999999994</v>
          </cell>
          <cell r="C2213">
            <v>1.34039</v>
          </cell>
          <cell r="D2213">
            <v>98.698009181999993</v>
          </cell>
          <cell r="E2213">
            <v>4.0823999999999998</v>
          </cell>
          <cell r="F2213">
            <v>1.2316</v>
          </cell>
        </row>
        <row r="2214">
          <cell r="A2214">
            <v>44557</v>
          </cell>
          <cell r="B2214">
            <v>73.394000000000005</v>
          </cell>
          <cell r="C2214">
            <v>1.3441000000000001</v>
          </cell>
          <cell r="D2214">
            <v>98.648875400000009</v>
          </cell>
          <cell r="E2214">
            <v>4.0644</v>
          </cell>
          <cell r="F2214">
            <v>1.2331000000000001</v>
          </cell>
        </row>
        <row r="2215">
          <cell r="A2215">
            <v>44558</v>
          </cell>
          <cell r="B2215">
            <v>73.702500000000001</v>
          </cell>
          <cell r="C2215">
            <v>1.34338</v>
          </cell>
          <cell r="D2215">
            <v>99.010464450000001</v>
          </cell>
          <cell r="E2215">
            <v>4.0652999999999997</v>
          </cell>
          <cell r="F2215">
            <v>1.232</v>
          </cell>
        </row>
        <row r="2216">
          <cell r="A2216">
            <v>44559</v>
          </cell>
          <cell r="B2216">
            <v>73.989999999999995</v>
          </cell>
          <cell r="C2216">
            <v>1.34964</v>
          </cell>
          <cell r="D2216">
            <v>99.859863599999983</v>
          </cell>
          <cell r="E2216">
            <v>4.0490000000000004</v>
          </cell>
          <cell r="F2216">
            <v>1.2335</v>
          </cell>
        </row>
        <row r="2217">
          <cell r="A2217">
            <v>44560</v>
          </cell>
          <cell r="B2217">
            <v>74.592699999999994</v>
          </cell>
          <cell r="C2217">
            <v>1.3497699999999999</v>
          </cell>
          <cell r="D2217">
            <v>100.68298867899999</v>
          </cell>
          <cell r="E2217">
            <v>4.0580999999999996</v>
          </cell>
          <cell r="F2217">
            <v>1.2336</v>
          </cell>
        </row>
        <row r="2218">
          <cell r="A2218">
            <v>44561</v>
          </cell>
          <cell r="B2218">
            <v>74.791600000000003</v>
          </cell>
          <cell r="C2218">
            <v>1.35232</v>
          </cell>
          <cell r="D2218">
            <v>101.14217651200001</v>
          </cell>
          <cell r="E2218">
            <v>4.0353000000000003</v>
          </cell>
          <cell r="F2218">
            <v>1.2341</v>
          </cell>
        </row>
        <row r="2219">
          <cell r="A2219">
            <v>44562</v>
          </cell>
          <cell r="B2219">
            <v>74.791600000000003</v>
          </cell>
          <cell r="C2219">
            <v>1.35232</v>
          </cell>
          <cell r="D2219">
            <v>101.14217651200001</v>
          </cell>
          <cell r="E2219">
            <v>4.0353000000000003</v>
          </cell>
          <cell r="F2219">
            <v>1.2341</v>
          </cell>
        </row>
        <row r="2220">
          <cell r="A2220">
            <v>44563</v>
          </cell>
          <cell r="B2220">
            <v>75.015000000000001</v>
          </cell>
          <cell r="C2220">
            <v>1.35222</v>
          </cell>
          <cell r="D2220">
            <v>101.4367833</v>
          </cell>
          <cell r="E2220">
            <v>4.0364000000000004</v>
          </cell>
          <cell r="F2220">
            <v>1.2333000000000001</v>
          </cell>
        </row>
        <row r="2221">
          <cell r="A2221">
            <v>44564</v>
          </cell>
          <cell r="B2221">
            <v>74.407799999999995</v>
          </cell>
          <cell r="C2221">
            <v>1.3481000000000001</v>
          </cell>
          <cell r="D2221">
            <v>100.30915518</v>
          </cell>
          <cell r="E2221">
            <v>4.0499000000000001</v>
          </cell>
          <cell r="F2221">
            <v>1.2383</v>
          </cell>
        </row>
        <row r="2222">
          <cell r="A2222">
            <v>44565</v>
          </cell>
          <cell r="B2222">
            <v>75.298000000000002</v>
          </cell>
          <cell r="C2222">
            <v>1.3530199999999999</v>
          </cell>
          <cell r="D2222">
            <v>101.87969996</v>
          </cell>
          <cell r="E2222">
            <v>4.0450999999999997</v>
          </cell>
          <cell r="F2222">
            <v>1.2397</v>
          </cell>
        </row>
        <row r="2223">
          <cell r="A2223">
            <v>44566</v>
          </cell>
          <cell r="B2223">
            <v>76.696600000000004</v>
          </cell>
          <cell r="C2223">
            <v>1.35558</v>
          </cell>
          <cell r="D2223">
            <v>103.96837702800001</v>
          </cell>
          <cell r="E2223">
            <v>4.0429000000000004</v>
          </cell>
          <cell r="F2223">
            <v>1.2437</v>
          </cell>
        </row>
        <row r="2224">
          <cell r="A2224">
            <v>44567</v>
          </cell>
          <cell r="B2224">
            <v>76.388599999999997</v>
          </cell>
          <cell r="C2224">
            <v>1.35341</v>
          </cell>
          <cell r="D2224">
            <v>103.385095126</v>
          </cell>
          <cell r="E2224">
            <v>4.0321999999999996</v>
          </cell>
          <cell r="F2224">
            <v>1.2468999999999999</v>
          </cell>
        </row>
        <row r="2225">
          <cell r="A2225">
            <v>44568</v>
          </cell>
          <cell r="B2225">
            <v>75.45</v>
          </cell>
          <cell r="C2225">
            <v>1.35907</v>
          </cell>
          <cell r="D2225">
            <v>102.5418315</v>
          </cell>
          <cell r="E2225">
            <v>4.0008999999999997</v>
          </cell>
          <cell r="F2225">
            <v>1.2484</v>
          </cell>
        </row>
        <row r="2226">
          <cell r="A2226">
            <v>44569</v>
          </cell>
          <cell r="B2226">
            <v>75.45</v>
          </cell>
          <cell r="C2226">
            <v>1.35897</v>
          </cell>
          <cell r="D2226">
            <v>102.53428650000001</v>
          </cell>
          <cell r="E2226">
            <v>4.0006000000000004</v>
          </cell>
          <cell r="F2226">
            <v>1.2484</v>
          </cell>
        </row>
        <row r="2227">
          <cell r="A2227">
            <v>44570</v>
          </cell>
          <cell r="B2227">
            <v>75.471900000000005</v>
          </cell>
          <cell r="C2227">
            <v>1.3589800000000001</v>
          </cell>
          <cell r="D2227">
            <v>102.56480266200002</v>
          </cell>
          <cell r="E2227">
            <v>4.0035999999999996</v>
          </cell>
          <cell r="F2227">
            <v>1.2488999999999999</v>
          </cell>
        </row>
        <row r="2228">
          <cell r="A2228">
            <v>44571</v>
          </cell>
          <cell r="B2228">
            <v>74.855500000000006</v>
          </cell>
          <cell r="C2228">
            <v>1.35802</v>
          </cell>
          <cell r="D2228">
            <v>101.65526611000001</v>
          </cell>
          <cell r="E2228">
            <v>4.0084</v>
          </cell>
          <cell r="F2228">
            <v>1.2592000000000001</v>
          </cell>
        </row>
        <row r="2229">
          <cell r="A2229">
            <v>44572</v>
          </cell>
          <cell r="B2229">
            <v>74.488600000000005</v>
          </cell>
          <cell r="C2229">
            <v>1.36328</v>
          </cell>
          <cell r="D2229">
            <v>101.548818608</v>
          </cell>
          <cell r="E2229">
            <v>3.9925999999999999</v>
          </cell>
          <cell r="F2229">
            <v>1.2592000000000001</v>
          </cell>
        </row>
        <row r="2230">
          <cell r="A2230">
            <v>44573</v>
          </cell>
          <cell r="B2230">
            <v>74.599500000000006</v>
          </cell>
          <cell r="C2230">
            <v>1.3706</v>
          </cell>
          <cell r="D2230">
            <v>102.24607470000001</v>
          </cell>
          <cell r="E2230">
            <v>3.9548000000000001</v>
          </cell>
          <cell r="F2230">
            <v>1.2529999999999999</v>
          </cell>
        </row>
        <row r="2231">
          <cell r="A2231">
            <v>44574</v>
          </cell>
          <cell r="B2231">
            <v>76.340999999999994</v>
          </cell>
          <cell r="C2231">
            <v>1.37124</v>
          </cell>
          <cell r="D2231">
            <v>104.68183284</v>
          </cell>
          <cell r="E2231">
            <v>3.9628999999999999</v>
          </cell>
          <cell r="F2231">
            <v>1.2495000000000001</v>
          </cell>
        </row>
        <row r="2232">
          <cell r="A2232">
            <v>44575</v>
          </cell>
          <cell r="B2232">
            <v>76.234099999999998</v>
          </cell>
          <cell r="C2232">
            <v>1.36795</v>
          </cell>
          <cell r="D2232">
            <v>104.284437095</v>
          </cell>
          <cell r="E2232">
            <v>3.976</v>
          </cell>
          <cell r="F2232">
            <v>1.2490000000000001</v>
          </cell>
        </row>
        <row r="2233">
          <cell r="A2233">
            <v>44576</v>
          </cell>
          <cell r="B2233">
            <v>76.235100000000003</v>
          </cell>
          <cell r="C2233">
            <v>1.36795</v>
          </cell>
          <cell r="D2233">
            <v>104.285805045</v>
          </cell>
          <cell r="E2233">
            <v>3.976</v>
          </cell>
          <cell r="F2233">
            <v>1.2490000000000001</v>
          </cell>
        </row>
        <row r="2234">
          <cell r="A2234">
            <v>44577</v>
          </cell>
          <cell r="B2234">
            <v>76.344099999999997</v>
          </cell>
          <cell r="C2234">
            <v>1.3673</v>
          </cell>
          <cell r="D2234">
            <v>104.38528792999999</v>
          </cell>
          <cell r="E2234">
            <v>3.9773000000000001</v>
          </cell>
          <cell r="F2234">
            <v>1.2504999999999999</v>
          </cell>
        </row>
        <row r="2235">
          <cell r="A2235">
            <v>44578</v>
          </cell>
          <cell r="B2235">
            <v>76.096999999999994</v>
          </cell>
          <cell r="C2235">
            <v>1.36476</v>
          </cell>
          <cell r="D2235">
            <v>103.85414171999999</v>
          </cell>
          <cell r="E2235">
            <v>3.9666000000000001</v>
          </cell>
          <cell r="F2235">
            <v>1.2474000000000001</v>
          </cell>
        </row>
        <row r="2236">
          <cell r="A2236">
            <v>44579</v>
          </cell>
          <cell r="B2236">
            <v>76.843500000000006</v>
          </cell>
          <cell r="C2236">
            <v>1.36005</v>
          </cell>
          <cell r="D2236">
            <v>104.511002175</v>
          </cell>
          <cell r="E2236">
            <v>4.0026999999999999</v>
          </cell>
          <cell r="F2236">
            <v>1.2473000000000001</v>
          </cell>
        </row>
        <row r="2237">
          <cell r="A2237">
            <v>44580</v>
          </cell>
          <cell r="B2237">
            <v>76.351600000000005</v>
          </cell>
          <cell r="C2237">
            <v>1.3608</v>
          </cell>
          <cell r="D2237">
            <v>103.89925728</v>
          </cell>
          <cell r="E2237">
            <v>3.988</v>
          </cell>
          <cell r="F2237">
            <v>1.246</v>
          </cell>
        </row>
        <row r="2238">
          <cell r="A2238">
            <v>44581</v>
          </cell>
          <cell r="B2238">
            <v>76.126300000000001</v>
          </cell>
          <cell r="C2238">
            <v>1.3596999999999999</v>
          </cell>
          <cell r="D2238">
            <v>103.50893010999999</v>
          </cell>
          <cell r="E2238">
            <v>4.0014000000000003</v>
          </cell>
          <cell r="F2238">
            <v>1.2467999999999999</v>
          </cell>
        </row>
        <row r="2239">
          <cell r="A2239">
            <v>44582</v>
          </cell>
          <cell r="B2239">
            <v>76.528999999999996</v>
          </cell>
          <cell r="C2239">
            <v>1.3568199999999999</v>
          </cell>
          <cell r="D2239">
            <v>103.83607777999998</v>
          </cell>
          <cell r="E2239">
            <v>3.9980000000000002</v>
          </cell>
          <cell r="F2239">
            <v>1.2375</v>
          </cell>
        </row>
      </sheetData>
      <sheetData sheetId="9">
        <row r="1">
          <cell r="AI1" t="str">
            <v>New ITFs &lt;--</v>
          </cell>
        </row>
        <row r="2">
          <cell r="C2" t="str">
            <v>ANXU</v>
          </cell>
          <cell r="D2" t="str">
            <v>ARKK</v>
          </cell>
          <cell r="E2" t="str">
            <v>BHP</v>
          </cell>
          <cell r="F2" t="str">
            <v>BND</v>
          </cell>
          <cell r="G2" t="str">
            <v>CDR</v>
          </cell>
          <cell r="H2" t="str">
            <v>CIBR</v>
          </cell>
          <cell r="I2" t="str">
            <v>CHIQ</v>
          </cell>
          <cell r="J2" t="str">
            <v>DISCA</v>
          </cell>
          <cell r="K2" t="str">
            <v>FIDU</v>
          </cell>
          <cell r="L2" t="str">
            <v>HYLB</v>
          </cell>
          <cell r="M2" t="str">
            <v>IBB</v>
          </cell>
          <cell r="N2" t="str">
            <v>IBUY</v>
          </cell>
          <cell r="O2" t="str">
            <v>ICLN</v>
          </cell>
          <cell r="P2" t="str">
            <v>IHI</v>
          </cell>
          <cell r="Q2" t="str">
            <v>IPO</v>
          </cell>
          <cell r="R2" t="str">
            <v>JPN</v>
          </cell>
          <cell r="S2" t="str">
            <v>LOCK</v>
          </cell>
          <cell r="T2" t="str">
            <v>NERD</v>
          </cell>
          <cell r="U2" t="str">
            <v>QQQ</v>
          </cell>
          <cell r="V2" t="str">
            <v>SPAK</v>
          </cell>
          <cell r="W2" t="str">
            <v>SPOT</v>
          </cell>
          <cell r="X2" t="str">
            <v>TAL</v>
          </cell>
          <cell r="Y2" t="str">
            <v>UDOW</v>
          </cell>
          <cell r="Z2" t="str">
            <v>VHT</v>
          </cell>
          <cell r="AA2" t="str">
            <v>VOO</v>
          </cell>
          <cell r="AB2" t="str">
            <v>VTI</v>
          </cell>
          <cell r="AC2" t="str">
            <v>VTWO</v>
          </cell>
          <cell r="AD2" t="str">
            <v>VWO</v>
          </cell>
          <cell r="AE2" t="str">
            <v>WCBR</v>
          </cell>
          <cell r="AF2" t="str">
            <v>XBI</v>
          </cell>
          <cell r="AG2" t="str">
            <v>SPCX</v>
          </cell>
          <cell r="AH2" t="str">
            <v>SPSM</v>
          </cell>
          <cell r="AI2" t="str">
            <v>UBS</v>
          </cell>
          <cell r="AJ2" t="str">
            <v>DCCP</v>
          </cell>
          <cell r="AK2" t="str">
            <v>EOP</v>
          </cell>
          <cell r="AM2" t="str">
            <v>XHE 20AUG21 127 SYNTHETIC</v>
          </cell>
          <cell r="AN2" t="str">
            <v>SPAK 19NOV21 35 SYNTHETIC</v>
          </cell>
          <cell r="AO2" t="str">
            <v>SPCX 17SEP21 33 SYNTHETIC</v>
          </cell>
        </row>
        <row r="3">
          <cell r="B3">
            <v>40543</v>
          </cell>
          <cell r="AI3">
            <v>15.35</v>
          </cell>
        </row>
        <row r="4">
          <cell r="B4">
            <v>40908</v>
          </cell>
          <cell r="AI4">
            <v>11.37</v>
          </cell>
        </row>
        <row r="5">
          <cell r="B5">
            <v>41274</v>
          </cell>
          <cell r="AI5">
            <v>14.27</v>
          </cell>
        </row>
        <row r="6">
          <cell r="B6">
            <v>41639</v>
          </cell>
          <cell r="AI6">
            <v>16.920000000000002</v>
          </cell>
        </row>
        <row r="7">
          <cell r="B7">
            <v>42004</v>
          </cell>
          <cell r="AI7">
            <v>17.09</v>
          </cell>
        </row>
        <row r="8">
          <cell r="B8">
            <v>42369</v>
          </cell>
          <cell r="AI8">
            <v>19.52</v>
          </cell>
          <cell r="AJ8">
            <v>0.67699974210484704</v>
          </cell>
          <cell r="AK8">
            <v>19.52</v>
          </cell>
        </row>
        <row r="9">
          <cell r="B9">
            <v>42735</v>
          </cell>
          <cell r="AI9">
            <v>15.95</v>
          </cell>
          <cell r="AJ9">
            <v>0.79599975099601605</v>
          </cell>
          <cell r="AK9">
            <v>15.95</v>
          </cell>
        </row>
        <row r="10">
          <cell r="B10">
            <v>43100</v>
          </cell>
          <cell r="AI10">
            <v>17.940000000000001</v>
          </cell>
          <cell r="AJ10">
            <v>0.75993616536210951</v>
          </cell>
          <cell r="AK10">
            <v>17.940000000000001</v>
          </cell>
        </row>
        <row r="11">
          <cell r="B11">
            <v>43465</v>
          </cell>
          <cell r="AI11">
            <v>12.25</v>
          </cell>
          <cell r="AJ11">
            <v>0.79808459696727863</v>
          </cell>
          <cell r="AK11">
            <v>12.25</v>
          </cell>
        </row>
        <row r="12">
          <cell r="B12">
            <v>43830</v>
          </cell>
          <cell r="AI12">
            <v>12.38</v>
          </cell>
          <cell r="AJ12">
            <v>0.77942322681215903</v>
          </cell>
          <cell r="AK12">
            <v>12.38</v>
          </cell>
        </row>
        <row r="13">
          <cell r="B13">
            <v>43951</v>
          </cell>
          <cell r="M13">
            <v>124</v>
          </cell>
          <cell r="N13">
            <v>53.8</v>
          </cell>
          <cell r="AA13">
            <v>267.10000000000002</v>
          </cell>
          <cell r="AF13">
            <v>93.4</v>
          </cell>
        </row>
        <row r="14">
          <cell r="B14">
            <v>43980</v>
          </cell>
          <cell r="M14">
            <v>134.69999999999999</v>
          </cell>
          <cell r="N14">
            <v>64</v>
          </cell>
          <cell r="AA14">
            <v>279.8</v>
          </cell>
          <cell r="AF14">
            <v>103.6</v>
          </cell>
        </row>
        <row r="15">
          <cell r="B15">
            <v>44012</v>
          </cell>
          <cell r="M15">
            <v>136.69999999999999</v>
          </cell>
          <cell r="N15">
            <v>70.27</v>
          </cell>
          <cell r="AA15">
            <v>283.43</v>
          </cell>
          <cell r="AF15">
            <v>111.95</v>
          </cell>
        </row>
        <row r="16">
          <cell r="B16">
            <v>44043</v>
          </cell>
          <cell r="C16">
            <v>120.3</v>
          </cell>
          <cell r="D16">
            <v>80.400000000000006</v>
          </cell>
          <cell r="F16">
            <v>89.5</v>
          </cell>
          <cell r="G16">
            <v>402</v>
          </cell>
          <cell r="K16">
            <v>37.5</v>
          </cell>
          <cell r="L16">
            <v>48.94</v>
          </cell>
          <cell r="M16">
            <v>134.4</v>
          </cell>
          <cell r="N16">
            <v>84.33</v>
          </cell>
          <cell r="O16">
            <v>14.4</v>
          </cell>
          <cell r="P16">
            <v>48.84</v>
          </cell>
          <cell r="Q16">
            <v>44.3</v>
          </cell>
          <cell r="R16">
            <v>26.4</v>
          </cell>
          <cell r="S16">
            <v>5.9720000000000004</v>
          </cell>
          <cell r="T16">
            <v>23.45</v>
          </cell>
          <cell r="AA16">
            <v>300.10000000000002</v>
          </cell>
          <cell r="AD16">
            <v>43</v>
          </cell>
          <cell r="AF16">
            <v>109.33</v>
          </cell>
        </row>
        <row r="17">
          <cell r="B17">
            <v>44074</v>
          </cell>
          <cell r="C17">
            <v>136.1</v>
          </cell>
          <cell r="D17">
            <v>95.3</v>
          </cell>
          <cell r="F17">
            <v>88.5</v>
          </cell>
          <cell r="G17">
            <v>438.5</v>
          </cell>
          <cell r="K17">
            <v>40.6</v>
          </cell>
          <cell r="L17">
            <v>48.8</v>
          </cell>
          <cell r="M17">
            <v>135.6</v>
          </cell>
          <cell r="N17">
            <v>91</v>
          </cell>
          <cell r="O17">
            <v>17.100000000000001</v>
          </cell>
          <cell r="P17">
            <v>50.65</v>
          </cell>
          <cell r="Q17">
            <v>48.4</v>
          </cell>
          <cell r="R17">
            <v>28.4</v>
          </cell>
          <cell r="S17">
            <v>6.2</v>
          </cell>
          <cell r="T17">
            <v>25.71</v>
          </cell>
          <cell r="AA17">
            <v>321</v>
          </cell>
          <cell r="AD17">
            <v>44.2</v>
          </cell>
          <cell r="AF17">
            <v>111.8</v>
          </cell>
        </row>
        <row r="18">
          <cell r="B18">
            <v>44104</v>
          </cell>
          <cell r="C18">
            <v>127.66</v>
          </cell>
          <cell r="D18">
            <v>92</v>
          </cell>
          <cell r="F18">
            <v>88.22</v>
          </cell>
          <cell r="G18">
            <v>418.4</v>
          </cell>
          <cell r="K18">
            <v>40.1</v>
          </cell>
          <cell r="L18">
            <v>48.1</v>
          </cell>
          <cell r="M18">
            <v>135.4</v>
          </cell>
          <cell r="N18">
            <v>88.23</v>
          </cell>
          <cell r="O18">
            <v>18.5</v>
          </cell>
          <cell r="P18">
            <v>49.94</v>
          </cell>
          <cell r="Q18">
            <v>52.3</v>
          </cell>
          <cell r="R18">
            <v>28.9</v>
          </cell>
          <cell r="S18">
            <v>5.9649999999999999</v>
          </cell>
          <cell r="T18">
            <v>24.76</v>
          </cell>
          <cell r="AA18">
            <v>307.64999999999998</v>
          </cell>
          <cell r="AD18">
            <v>43.24</v>
          </cell>
          <cell r="AF18">
            <v>111.43</v>
          </cell>
        </row>
        <row r="19">
          <cell r="B19">
            <v>44134</v>
          </cell>
          <cell r="C19">
            <v>123.26</v>
          </cell>
          <cell r="D19">
            <v>90.8</v>
          </cell>
          <cell r="F19">
            <v>87.58</v>
          </cell>
          <cell r="G19">
            <v>335.4</v>
          </cell>
          <cell r="K19">
            <v>39.6</v>
          </cell>
          <cell r="L19">
            <v>48.09</v>
          </cell>
          <cell r="M19">
            <v>130.6</v>
          </cell>
          <cell r="N19">
            <v>88.74</v>
          </cell>
          <cell r="O19">
            <v>19.600000000000001</v>
          </cell>
          <cell r="P19">
            <v>49.69</v>
          </cell>
          <cell r="Q19">
            <v>50.7</v>
          </cell>
          <cell r="R19">
            <v>28.4</v>
          </cell>
          <cell r="S19">
            <v>5.6829999999999998</v>
          </cell>
          <cell r="T19">
            <v>25.2</v>
          </cell>
          <cell r="AA19">
            <v>299.82</v>
          </cell>
          <cell r="AD19">
            <v>43.81</v>
          </cell>
          <cell r="AF19">
            <v>112.77</v>
          </cell>
        </row>
        <row r="20">
          <cell r="B20">
            <v>44165</v>
          </cell>
          <cell r="C20">
            <v>135.16</v>
          </cell>
          <cell r="D20">
            <v>112.4</v>
          </cell>
          <cell r="F20">
            <v>88.49</v>
          </cell>
          <cell r="G20">
            <v>389.5</v>
          </cell>
          <cell r="K20">
            <v>46.2</v>
          </cell>
          <cell r="L20">
            <v>49.52</v>
          </cell>
          <cell r="M20">
            <v>145</v>
          </cell>
          <cell r="N20">
            <v>105.65</v>
          </cell>
          <cell r="O20">
            <v>23.5</v>
          </cell>
          <cell r="P20">
            <v>52.2</v>
          </cell>
          <cell r="Q20">
            <v>64.5</v>
          </cell>
          <cell r="R20">
            <v>31.64</v>
          </cell>
          <cell r="S20">
            <v>6.3550000000000004</v>
          </cell>
          <cell r="T20">
            <v>28.37</v>
          </cell>
          <cell r="AA20">
            <v>332.64</v>
          </cell>
          <cell r="AD20">
            <v>47.56</v>
          </cell>
          <cell r="AF20">
            <v>133.19999999999999</v>
          </cell>
        </row>
        <row r="21">
          <cell r="B21">
            <v>44196</v>
          </cell>
          <cell r="C21">
            <v>143.22</v>
          </cell>
          <cell r="D21">
            <v>124.5</v>
          </cell>
          <cell r="F21">
            <v>88.19</v>
          </cell>
          <cell r="G21">
            <v>274.7</v>
          </cell>
          <cell r="K21">
            <v>47.01</v>
          </cell>
          <cell r="L21">
            <v>40.07</v>
          </cell>
          <cell r="M21">
            <v>151.49</v>
          </cell>
          <cell r="N21">
            <v>114.32</v>
          </cell>
          <cell r="O21">
            <v>28.24</v>
          </cell>
          <cell r="P21">
            <v>54.55</v>
          </cell>
          <cell r="Q21">
            <v>64.489999999999995</v>
          </cell>
          <cell r="R21">
            <v>32.724699999999999</v>
          </cell>
          <cell r="S21">
            <v>7.0525000000000002</v>
          </cell>
          <cell r="T21">
            <v>30.14</v>
          </cell>
          <cell r="AA21">
            <v>343.69</v>
          </cell>
          <cell r="AD21">
            <v>50.11</v>
          </cell>
          <cell r="AF21">
            <v>140.78</v>
          </cell>
          <cell r="AI21">
            <v>12.62</v>
          </cell>
          <cell r="AJ21">
            <v>0.81400081400081403</v>
          </cell>
          <cell r="AK21">
            <v>12.62</v>
          </cell>
        </row>
        <row r="22">
          <cell r="B22">
            <v>44227</v>
          </cell>
          <cell r="C22">
            <v>144.38</v>
          </cell>
          <cell r="D22">
            <v>137.44</v>
          </cell>
          <cell r="F22">
            <v>87.43</v>
          </cell>
          <cell r="G22">
            <v>305.2</v>
          </cell>
          <cell r="I22">
            <v>37.94</v>
          </cell>
          <cell r="K22">
            <v>45.59</v>
          </cell>
          <cell r="L22">
            <v>39.92</v>
          </cell>
          <cell r="M22">
            <v>160.63999999999999</v>
          </cell>
          <cell r="N22">
            <v>123.96</v>
          </cell>
          <cell r="O22">
            <v>29.8</v>
          </cell>
          <cell r="P22">
            <v>55.57</v>
          </cell>
          <cell r="Q22">
            <v>68.06</v>
          </cell>
          <cell r="R22">
            <v>32.465200000000003</v>
          </cell>
          <cell r="S22">
            <v>7.2549999999999999</v>
          </cell>
          <cell r="T22">
            <v>32.9373</v>
          </cell>
          <cell r="Z22">
            <v>229.03</v>
          </cell>
          <cell r="AA22">
            <v>340.18</v>
          </cell>
          <cell r="AB22">
            <v>193.99</v>
          </cell>
          <cell r="AD22">
            <v>51.68</v>
          </cell>
          <cell r="AF22">
            <v>152.88</v>
          </cell>
          <cell r="AI22">
            <v>12.88</v>
          </cell>
          <cell r="AJ22">
            <v>0.81900081900081889</v>
          </cell>
          <cell r="AK22">
            <v>12.88</v>
          </cell>
          <cell r="AM22">
            <v>-0.04</v>
          </cell>
          <cell r="AN22">
            <v>-0.26</v>
          </cell>
          <cell r="AO22">
            <v>-0.64</v>
          </cell>
        </row>
        <row r="23">
          <cell r="B23">
            <v>44255</v>
          </cell>
          <cell r="C23">
            <v>144.97999999999999</v>
          </cell>
          <cell r="D23">
            <v>130.36000000000001</v>
          </cell>
          <cell r="F23">
            <v>85.94</v>
          </cell>
          <cell r="G23">
            <v>236.6</v>
          </cell>
          <cell r="I23">
            <v>37.29</v>
          </cell>
          <cell r="K23">
            <v>48.48</v>
          </cell>
          <cell r="L23">
            <v>39.74</v>
          </cell>
          <cell r="M23">
            <v>156.93</v>
          </cell>
          <cell r="N23">
            <v>130.59</v>
          </cell>
          <cell r="O23">
            <v>25.85</v>
          </cell>
          <cell r="P23">
            <v>54.9</v>
          </cell>
          <cell r="Q23">
            <v>66.790000000000006</v>
          </cell>
          <cell r="R23">
            <v>32.880000000000003</v>
          </cell>
          <cell r="S23">
            <v>6.9580000000000002</v>
          </cell>
          <cell r="T23">
            <v>33.76</v>
          </cell>
          <cell r="Z23">
            <v>224.62</v>
          </cell>
          <cell r="AA23">
            <v>349.59</v>
          </cell>
          <cell r="AB23">
            <v>200.08</v>
          </cell>
          <cell r="AD23">
            <v>52.49</v>
          </cell>
          <cell r="AF23">
            <v>148</v>
          </cell>
          <cell r="AI23">
            <v>14.1</v>
          </cell>
          <cell r="AJ23">
            <v>0.78870573389068532</v>
          </cell>
          <cell r="AK23">
            <v>14.1</v>
          </cell>
          <cell r="AM23">
            <v>-7.4363999999999999</v>
          </cell>
          <cell r="AN23">
            <v>-4.9833999999999996</v>
          </cell>
          <cell r="AO23">
            <v>-2.6788000000000003</v>
          </cell>
        </row>
        <row r="24">
          <cell r="B24">
            <v>44286</v>
          </cell>
          <cell r="C24">
            <v>146.26</v>
          </cell>
          <cell r="D24">
            <v>119.95</v>
          </cell>
          <cell r="F24">
            <v>84.72</v>
          </cell>
          <cell r="G24">
            <v>190.5</v>
          </cell>
          <cell r="I24">
            <v>33.479999999999997</v>
          </cell>
          <cell r="K24">
            <v>52.08</v>
          </cell>
          <cell r="L24">
            <v>39.99</v>
          </cell>
          <cell r="M24">
            <v>150.56</v>
          </cell>
          <cell r="N24">
            <v>124.18</v>
          </cell>
          <cell r="O24">
            <v>24.3</v>
          </cell>
          <cell r="P24">
            <v>55.06</v>
          </cell>
          <cell r="Q24">
            <v>62.18</v>
          </cell>
          <cell r="R24">
            <v>33.220799999999997</v>
          </cell>
          <cell r="S24">
            <v>7.0510000000000002</v>
          </cell>
          <cell r="T24">
            <v>31.89</v>
          </cell>
          <cell r="Z24">
            <v>228.75</v>
          </cell>
          <cell r="AA24">
            <v>364.3</v>
          </cell>
          <cell r="AB24">
            <v>206.69</v>
          </cell>
          <cell r="AD24">
            <v>52.05</v>
          </cell>
          <cell r="AF24">
            <v>135.65</v>
          </cell>
          <cell r="AI24">
            <v>14.64</v>
          </cell>
          <cell r="AJ24">
            <v>0.76852136489394407</v>
          </cell>
          <cell r="AK24">
            <v>14.64</v>
          </cell>
          <cell r="AM24">
            <v>-8.9781000000000013</v>
          </cell>
          <cell r="AN24">
            <v>-9.6657000000000011</v>
          </cell>
          <cell r="AO24">
            <v>-4.6069000000000004</v>
          </cell>
        </row>
        <row r="25">
          <cell r="B25">
            <v>44316</v>
          </cell>
          <cell r="C25">
            <v>155.04</v>
          </cell>
          <cell r="D25">
            <v>120.77</v>
          </cell>
          <cell r="F25">
            <v>85.26</v>
          </cell>
          <cell r="G25">
            <v>174.12</v>
          </cell>
          <cell r="I25">
            <v>33.729999999999997</v>
          </cell>
          <cell r="J25">
            <v>31.46</v>
          </cell>
          <cell r="K25">
            <v>54.01</v>
          </cell>
          <cell r="L25">
            <v>40.130000000000003</v>
          </cell>
          <cell r="M25">
            <v>154.63999999999999</v>
          </cell>
          <cell r="N25">
            <v>125.2</v>
          </cell>
          <cell r="O25">
            <v>23.24</v>
          </cell>
          <cell r="P25">
            <v>59.07</v>
          </cell>
          <cell r="Q25">
            <v>62.32</v>
          </cell>
          <cell r="R25">
            <v>32.466900000000003</v>
          </cell>
          <cell r="S25">
            <v>7.3014999999999999</v>
          </cell>
          <cell r="T25">
            <v>32.450000000000003</v>
          </cell>
          <cell r="Z25">
            <v>238.23</v>
          </cell>
          <cell r="AA25">
            <v>383.57</v>
          </cell>
          <cell r="AB25">
            <v>217.1</v>
          </cell>
          <cell r="AD25">
            <v>52.98</v>
          </cell>
          <cell r="AF25">
            <v>136.62</v>
          </cell>
          <cell r="AI25">
            <v>13.93</v>
          </cell>
          <cell r="AK25">
            <v>13.93</v>
          </cell>
          <cell r="AM25">
            <v>-1.9865000000000004</v>
          </cell>
          <cell r="AN25">
            <v>-10.237299999999999</v>
          </cell>
          <cell r="AO25">
            <v>-4.3311999999999999</v>
          </cell>
        </row>
        <row r="26">
          <cell r="B26">
            <v>44347</v>
          </cell>
          <cell r="C26">
            <v>153.22999999999999</v>
          </cell>
          <cell r="D26">
            <v>112.1</v>
          </cell>
          <cell r="F26">
            <v>85.26</v>
          </cell>
          <cell r="G26">
            <v>178.58</v>
          </cell>
          <cell r="I26">
            <v>33.21</v>
          </cell>
          <cell r="J26">
            <v>32.11</v>
          </cell>
          <cell r="K26">
            <v>55.37</v>
          </cell>
          <cell r="L26">
            <v>39.99</v>
          </cell>
          <cell r="M26">
            <v>151.94999999999999</v>
          </cell>
          <cell r="N26">
            <v>119.66</v>
          </cell>
          <cell r="O26">
            <v>22.92</v>
          </cell>
          <cell r="P26">
            <v>56.07</v>
          </cell>
          <cell r="Q26">
            <v>61.53</v>
          </cell>
          <cell r="R26">
            <v>33.195700000000002</v>
          </cell>
          <cell r="S26">
            <v>7.452</v>
          </cell>
          <cell r="T26">
            <v>31.83</v>
          </cell>
          <cell r="U26">
            <v>333.93</v>
          </cell>
          <cell r="Z26">
            <v>239.98</v>
          </cell>
          <cell r="AA26">
            <v>386.13</v>
          </cell>
          <cell r="AB26">
            <v>218.09</v>
          </cell>
          <cell r="AD26">
            <v>53.88</v>
          </cell>
          <cell r="AF26">
            <v>128.1</v>
          </cell>
          <cell r="AI26">
            <v>16.37</v>
          </cell>
          <cell r="AK26">
            <v>16.37</v>
          </cell>
        </row>
        <row r="27">
          <cell r="B27">
            <v>44377</v>
          </cell>
          <cell r="C27">
            <v>162.57</v>
          </cell>
          <cell r="D27">
            <v>130.78</v>
          </cell>
          <cell r="F27">
            <v>85.89</v>
          </cell>
          <cell r="G27">
            <v>185.02</v>
          </cell>
          <cell r="I27">
            <v>35.369999999999997</v>
          </cell>
          <cell r="J27">
            <v>30.68</v>
          </cell>
          <cell r="K27">
            <v>54.23</v>
          </cell>
          <cell r="L27">
            <v>40.31</v>
          </cell>
          <cell r="M27">
            <v>163.65</v>
          </cell>
          <cell r="N27">
            <v>129.69</v>
          </cell>
          <cell r="O27">
            <v>23.46</v>
          </cell>
          <cell r="P27">
            <v>60.17</v>
          </cell>
          <cell r="Q27">
            <v>66.2</v>
          </cell>
          <cell r="R27">
            <v>32.557499999999997</v>
          </cell>
          <cell r="S27">
            <v>7.726</v>
          </cell>
          <cell r="T27">
            <v>31.54</v>
          </cell>
          <cell r="U27">
            <v>354.43</v>
          </cell>
          <cell r="Z27">
            <v>247.13</v>
          </cell>
          <cell r="AA27">
            <v>393.52</v>
          </cell>
          <cell r="AB27">
            <v>222.82</v>
          </cell>
          <cell r="AD27">
            <v>54.31</v>
          </cell>
          <cell r="AF27">
            <v>135.4</v>
          </cell>
          <cell r="AI27">
            <v>15.34</v>
          </cell>
          <cell r="AK27">
            <v>15.34</v>
          </cell>
        </row>
        <row r="28">
          <cell r="B28">
            <v>44408</v>
          </cell>
          <cell r="C28">
            <v>166.31</v>
          </cell>
          <cell r="D28">
            <v>120</v>
          </cell>
          <cell r="F28">
            <v>86.76</v>
          </cell>
          <cell r="G28">
            <v>184.74</v>
          </cell>
          <cell r="H28">
            <v>51.13</v>
          </cell>
          <cell r="I28">
            <v>29.92</v>
          </cell>
          <cell r="J28">
            <v>29.01</v>
          </cell>
          <cell r="K28">
            <v>54.57</v>
          </cell>
          <cell r="L28">
            <v>40.270000000000003</v>
          </cell>
          <cell r="M28">
            <v>165.78</v>
          </cell>
          <cell r="N28">
            <v>120.87</v>
          </cell>
          <cell r="O28">
            <v>22.71</v>
          </cell>
          <cell r="P28">
            <v>63.66</v>
          </cell>
          <cell r="Q28">
            <v>62.75</v>
          </cell>
          <cell r="R28">
            <v>32.31</v>
          </cell>
          <cell r="S28">
            <v>7.85</v>
          </cell>
          <cell r="T28">
            <v>28.39</v>
          </cell>
          <cell r="U28">
            <v>364.57</v>
          </cell>
          <cell r="Z28">
            <v>256.42</v>
          </cell>
          <cell r="AA28">
            <v>403.15</v>
          </cell>
          <cell r="AB28">
            <v>226.69</v>
          </cell>
          <cell r="AD28">
            <v>51.11</v>
          </cell>
          <cell r="AE28">
            <v>27.36</v>
          </cell>
          <cell r="AF28">
            <v>123.41</v>
          </cell>
          <cell r="AI28">
            <v>14.94</v>
          </cell>
          <cell r="AK28">
            <v>14.94</v>
          </cell>
        </row>
        <row r="29">
          <cell r="B29">
            <v>44439</v>
          </cell>
          <cell r="C29">
            <v>174.13</v>
          </cell>
          <cell r="D29">
            <v>122.03</v>
          </cell>
          <cell r="F29">
            <v>86.46</v>
          </cell>
          <cell r="G29">
            <v>169.32</v>
          </cell>
          <cell r="H29">
            <v>51.55</v>
          </cell>
          <cell r="I29">
            <v>30.52</v>
          </cell>
          <cell r="J29">
            <v>28.84</v>
          </cell>
          <cell r="K29">
            <v>55.12</v>
          </cell>
          <cell r="L29">
            <v>40.340000000000003</v>
          </cell>
          <cell r="M29">
            <v>172.28</v>
          </cell>
          <cell r="N29">
            <v>115.88</v>
          </cell>
          <cell r="O29">
            <v>23.33</v>
          </cell>
          <cell r="P29">
            <v>65.58</v>
          </cell>
          <cell r="Q29">
            <v>66.83</v>
          </cell>
          <cell r="R29">
            <v>33.084499999999998</v>
          </cell>
          <cell r="S29">
            <v>8.1679999999999993</v>
          </cell>
          <cell r="T29">
            <v>28.23</v>
          </cell>
          <cell r="U29">
            <v>379.95</v>
          </cell>
          <cell r="Z29">
            <v>262.49</v>
          </cell>
          <cell r="AA29">
            <v>415.05</v>
          </cell>
          <cell r="AB29">
            <v>233.17</v>
          </cell>
          <cell r="AC29">
            <v>91.2</v>
          </cell>
          <cell r="AD29">
            <v>52.23</v>
          </cell>
          <cell r="AE29">
            <v>27.71</v>
          </cell>
          <cell r="AF29">
            <v>132.84</v>
          </cell>
          <cell r="AI29">
            <v>16.66</v>
          </cell>
          <cell r="AK29">
            <v>16.66</v>
          </cell>
        </row>
        <row r="30">
          <cell r="B30">
            <v>44469</v>
          </cell>
          <cell r="C30">
            <v>166.4</v>
          </cell>
          <cell r="D30">
            <v>110.53</v>
          </cell>
          <cell r="F30">
            <v>85.45</v>
          </cell>
          <cell r="G30">
            <v>191.8</v>
          </cell>
          <cell r="H30">
            <v>48.72</v>
          </cell>
          <cell r="I30">
            <v>28.04</v>
          </cell>
          <cell r="J30">
            <v>25.38</v>
          </cell>
          <cell r="K30">
            <v>51.89</v>
          </cell>
          <cell r="L30">
            <v>40.08</v>
          </cell>
          <cell r="M30">
            <v>161.68</v>
          </cell>
          <cell r="N30">
            <v>109.27</v>
          </cell>
          <cell r="O30">
            <v>21.65</v>
          </cell>
          <cell r="P30">
            <v>62.78</v>
          </cell>
          <cell r="Q30">
            <v>64.31</v>
          </cell>
          <cell r="R30">
            <v>33.9</v>
          </cell>
          <cell r="S30">
            <v>7.77</v>
          </cell>
          <cell r="T30">
            <v>25.69</v>
          </cell>
          <cell r="U30">
            <v>357.96</v>
          </cell>
          <cell r="X30">
            <v>3.94</v>
          </cell>
          <cell r="Z30">
            <v>247.16</v>
          </cell>
          <cell r="AA30">
            <v>394.4</v>
          </cell>
          <cell r="AB30">
            <v>222.06</v>
          </cell>
          <cell r="AC30">
            <v>88.41</v>
          </cell>
          <cell r="AD30">
            <v>50.01</v>
          </cell>
          <cell r="AE30">
            <v>25.754999999999999</v>
          </cell>
          <cell r="AF30">
            <v>125.71</v>
          </cell>
          <cell r="AI30">
            <v>15</v>
          </cell>
          <cell r="AK30">
            <v>15</v>
          </cell>
        </row>
        <row r="31">
          <cell r="B31">
            <v>44500</v>
          </cell>
          <cell r="C31">
            <v>177.32</v>
          </cell>
          <cell r="D31">
            <v>125.12</v>
          </cell>
          <cell r="E31">
            <v>54.5</v>
          </cell>
          <cell r="F31">
            <v>85.18</v>
          </cell>
          <cell r="G31">
            <v>173.42</v>
          </cell>
          <cell r="H31">
            <v>53.93</v>
          </cell>
          <cell r="I31">
            <v>30.36</v>
          </cell>
          <cell r="J31">
            <v>24.42</v>
          </cell>
          <cell r="K31">
            <v>55.92</v>
          </cell>
          <cell r="L31">
            <v>39.619999999999997</v>
          </cell>
          <cell r="M31">
            <v>161.63</v>
          </cell>
          <cell r="N31">
            <v>111.74</v>
          </cell>
          <cell r="O31">
            <v>25.79</v>
          </cell>
          <cell r="P31">
            <v>65.489999999999995</v>
          </cell>
          <cell r="Q31">
            <v>69.13</v>
          </cell>
          <cell r="R31">
            <v>33.450000000000003</v>
          </cell>
          <cell r="S31">
            <v>8.2100000000000009</v>
          </cell>
          <cell r="T31">
            <v>27.47</v>
          </cell>
          <cell r="U31">
            <v>387.43</v>
          </cell>
          <cell r="V31">
            <v>24.92</v>
          </cell>
          <cell r="W31">
            <v>300.95</v>
          </cell>
          <cell r="X31">
            <v>4.45</v>
          </cell>
          <cell r="Y31">
            <v>82</v>
          </cell>
          <cell r="Z31">
            <v>258.91000000000003</v>
          </cell>
          <cell r="AA31">
            <v>423.05</v>
          </cell>
          <cell r="AB31">
            <v>238.09</v>
          </cell>
          <cell r="AC31">
            <v>94.54</v>
          </cell>
          <cell r="AD31">
            <v>51.15</v>
          </cell>
          <cell r="AE31">
            <v>29.03</v>
          </cell>
          <cell r="AF31">
            <v>129.59</v>
          </cell>
          <cell r="AI31">
            <v>16.87</v>
          </cell>
          <cell r="AK31">
            <v>16.87</v>
          </cell>
        </row>
        <row r="32">
          <cell r="B32">
            <v>44530</v>
          </cell>
          <cell r="C32">
            <v>180.81</v>
          </cell>
          <cell r="D32">
            <v>105.69</v>
          </cell>
          <cell r="E32">
            <v>56.19</v>
          </cell>
          <cell r="F32">
            <v>85.42</v>
          </cell>
          <cell r="G32">
            <v>182.76</v>
          </cell>
          <cell r="H32">
            <v>51.84</v>
          </cell>
          <cell r="I32">
            <v>28.24</v>
          </cell>
          <cell r="J32">
            <v>23.27</v>
          </cell>
          <cell r="K32">
            <v>53.77</v>
          </cell>
          <cell r="L32">
            <v>39.18</v>
          </cell>
          <cell r="M32">
            <v>154.22</v>
          </cell>
          <cell r="N32">
            <v>98.6</v>
          </cell>
          <cell r="O32">
            <v>23.49</v>
          </cell>
          <cell r="P32">
            <v>61.78</v>
          </cell>
          <cell r="Q32">
            <v>63.04</v>
          </cell>
          <cell r="R32">
            <v>31.81</v>
          </cell>
          <cell r="S32">
            <v>8.06</v>
          </cell>
          <cell r="T32">
            <v>26.32</v>
          </cell>
          <cell r="U32">
            <v>393.82</v>
          </cell>
          <cell r="V32">
            <v>23.6</v>
          </cell>
          <cell r="W32">
            <v>238.5</v>
          </cell>
          <cell r="X32">
            <v>5.18</v>
          </cell>
          <cell r="Y32">
            <v>72.64</v>
          </cell>
          <cell r="Z32">
            <v>248.18</v>
          </cell>
          <cell r="AA32">
            <v>419.06</v>
          </cell>
          <cell r="AB32">
            <v>233.45</v>
          </cell>
          <cell r="AC32">
            <v>88.36</v>
          </cell>
          <cell r="AD32">
            <v>49.19</v>
          </cell>
          <cell r="AE32">
            <v>26.99</v>
          </cell>
          <cell r="AF32">
            <v>116.27</v>
          </cell>
          <cell r="AI32">
            <v>15.94</v>
          </cell>
          <cell r="AK32">
            <v>15.94</v>
          </cell>
        </row>
        <row r="33">
          <cell r="B33">
            <v>44561</v>
          </cell>
          <cell r="C33">
            <v>183.33</v>
          </cell>
          <cell r="D33">
            <v>94.59</v>
          </cell>
          <cell r="E33">
            <v>60.35</v>
          </cell>
          <cell r="F33">
            <v>84.75</v>
          </cell>
          <cell r="G33">
            <v>192.89541059999999</v>
          </cell>
          <cell r="H33">
            <v>52.79</v>
          </cell>
          <cell r="I33">
            <v>25.95</v>
          </cell>
          <cell r="J33">
            <v>23.54</v>
          </cell>
          <cell r="K33">
            <v>56.2</v>
          </cell>
          <cell r="L33">
            <v>39.840000000000003</v>
          </cell>
          <cell r="M33">
            <v>152.62</v>
          </cell>
          <cell r="N33">
            <v>88.04</v>
          </cell>
          <cell r="O33">
            <v>21.17</v>
          </cell>
          <cell r="P33">
            <v>65.849999999999994</v>
          </cell>
          <cell r="Q33">
            <v>57.84</v>
          </cell>
          <cell r="R33">
            <v>32.1524</v>
          </cell>
          <cell r="S33">
            <v>8.2100000000000009</v>
          </cell>
          <cell r="T33">
            <v>24.84</v>
          </cell>
          <cell r="U33">
            <v>397.85</v>
          </cell>
          <cell r="V33">
            <v>21.21</v>
          </cell>
          <cell r="W33">
            <v>234.03</v>
          </cell>
          <cell r="X33">
            <v>3.93</v>
          </cell>
          <cell r="Y33">
            <v>84.61</v>
          </cell>
          <cell r="Z33">
            <v>266.42</v>
          </cell>
          <cell r="AA33">
            <v>436.57</v>
          </cell>
          <cell r="AB33">
            <v>241.44</v>
          </cell>
          <cell r="AC33">
            <v>89.81</v>
          </cell>
          <cell r="AD33">
            <v>49.46</v>
          </cell>
          <cell r="AE33">
            <v>26.24</v>
          </cell>
          <cell r="AF33">
            <v>111.96</v>
          </cell>
          <cell r="AI33">
            <v>16.63</v>
          </cell>
          <cell r="AK33">
            <v>16.63</v>
          </cell>
        </row>
        <row r="34">
          <cell r="B34">
            <v>45504</v>
          </cell>
          <cell r="C34" t="e">
            <v>#NAME?</v>
          </cell>
          <cell r="D34" t="e">
            <v>#NAME?</v>
          </cell>
          <cell r="F34" t="e">
            <v>#NAME?</v>
          </cell>
          <cell r="G34" t="e">
            <v>#NAME?</v>
          </cell>
          <cell r="H34" t="e">
            <v>#NAME?</v>
          </cell>
          <cell r="I34" t="e">
            <v>#NAME?</v>
          </cell>
          <cell r="J34" t="e">
            <v>#NAME?</v>
          </cell>
          <cell r="K34" t="e">
            <v>#NAME?</v>
          </cell>
          <cell r="L34" t="e">
            <v>#NAME?</v>
          </cell>
          <cell r="M34" t="e">
            <v>#NAME?</v>
          </cell>
          <cell r="N34" t="e">
            <v>#NAME?</v>
          </cell>
          <cell r="O34" t="e">
            <v>#NAME?</v>
          </cell>
          <cell r="P34" t="e">
            <v>#NAME?</v>
          </cell>
          <cell r="Q34" t="e">
            <v>#NAME?</v>
          </cell>
          <cell r="R34" t="e">
            <v>#NAME?</v>
          </cell>
          <cell r="S34" t="e">
            <v>#NAME?</v>
          </cell>
          <cell r="T34" t="e">
            <v>#NAME?</v>
          </cell>
          <cell r="U34" t="e">
            <v>#NAME?</v>
          </cell>
          <cell r="V34" t="e">
            <v>#NAME?</v>
          </cell>
          <cell r="W34" t="e">
            <v>#NAME?</v>
          </cell>
          <cell r="Z34" t="e">
            <v>#NAME?</v>
          </cell>
          <cell r="AA34" t="e">
            <v>#NAME?</v>
          </cell>
          <cell r="AB34" t="e">
            <v>#NAME?</v>
          </cell>
          <cell r="AC34" t="e">
            <v>#NAME?</v>
          </cell>
          <cell r="AD34" t="e">
            <v>#NAME?</v>
          </cell>
          <cell r="AE34" t="e">
            <v>#NAME?</v>
          </cell>
          <cell r="AF34" t="e">
            <v>#NAME?</v>
          </cell>
          <cell r="AG34">
            <v>35</v>
          </cell>
          <cell r="AH34">
            <v>43</v>
          </cell>
          <cell r="AI34" t="e">
            <v>#NAME?</v>
          </cell>
          <cell r="AK34" t="e">
            <v>#NAME?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5">
          <cell r="A5">
            <v>44926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>
        <row r="44">
          <cell r="AE44">
            <v>1.295064753237662</v>
          </cell>
        </row>
        <row r="45">
          <cell r="Z45">
            <v>4208.7310742905602</v>
          </cell>
        </row>
      </sheetData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CFFE-50F5-4CB0-878C-54913826D872}">
  <sheetPr codeName="Sheet186"/>
  <dimension ref="A1:AF70"/>
  <sheetViews>
    <sheetView showGridLines="0" tabSelected="1" topLeftCell="A17" zoomScale="70" zoomScaleNormal="70" workbookViewId="0">
      <selection activeCell="AE45" sqref="AE45"/>
    </sheetView>
  </sheetViews>
  <sheetFormatPr defaultRowHeight="14.35" outlineLevelRow="1" x14ac:dyDescent="0.5"/>
  <cols>
    <col min="1" max="2" width="11.64453125" customWidth="1"/>
    <col min="3" max="3" width="2.76171875" customWidth="1"/>
    <col min="4" max="4" width="11.64453125" customWidth="1"/>
    <col min="5" max="5" width="9.41015625" customWidth="1"/>
    <col min="6" max="6" width="7.29296875" bestFit="1" customWidth="1"/>
    <col min="7" max="7" width="9.64453125" bestFit="1" customWidth="1"/>
    <col min="8" max="8" width="7.29296875" style="1" customWidth="1"/>
    <col min="9" max="9" width="7" customWidth="1"/>
    <col min="10" max="10" width="9.1171875" bestFit="1" customWidth="1"/>
    <col min="11" max="11" width="2.76171875" style="2" customWidth="1"/>
    <col min="12" max="12" width="11.64453125" customWidth="1"/>
    <col min="13" max="13" width="9.41015625" customWidth="1"/>
    <col min="14" max="14" width="7.29296875" bestFit="1" customWidth="1"/>
    <col min="15" max="15" width="9.64453125" bestFit="1" customWidth="1"/>
    <col min="16" max="16" width="7.29296875" style="1" customWidth="1"/>
    <col min="17" max="17" width="7" customWidth="1"/>
    <col min="18" max="18" width="9.1171875" bestFit="1" customWidth="1"/>
    <col min="19" max="19" width="1.703125" customWidth="1"/>
    <col min="20" max="20" width="11.64453125" customWidth="1"/>
    <col min="21" max="21" width="9.41015625" customWidth="1"/>
    <col min="22" max="22" width="7.29296875" bestFit="1" customWidth="1"/>
    <col min="23" max="23" width="9.64453125" bestFit="1" customWidth="1"/>
    <col min="24" max="24" width="7.29296875" style="1" customWidth="1"/>
    <col min="25" max="25" width="7" customWidth="1"/>
    <col min="26" max="26" width="9.1171875" bestFit="1" customWidth="1"/>
    <col min="27" max="27" width="1.703125" customWidth="1"/>
  </cols>
  <sheetData>
    <row r="1" spans="1:27" x14ac:dyDescent="0.5">
      <c r="K1" s="2" t="s">
        <v>0</v>
      </c>
    </row>
    <row r="2" spans="1:27" x14ac:dyDescent="0.5">
      <c r="A2" s="3"/>
      <c r="B2" s="3"/>
      <c r="C2" s="3"/>
      <c r="D2" s="3" t="s">
        <v>1</v>
      </c>
      <c r="E2" s="3"/>
      <c r="F2" s="3"/>
      <c r="G2" s="3"/>
      <c r="H2" s="4"/>
      <c r="I2" s="3"/>
      <c r="J2" s="3"/>
      <c r="L2" s="3" t="s">
        <v>2</v>
      </c>
      <c r="M2" s="3"/>
      <c r="N2" s="3"/>
      <c r="O2" s="3"/>
      <c r="P2" s="4"/>
      <c r="Q2" s="3"/>
      <c r="R2" s="3"/>
      <c r="S2" s="3"/>
      <c r="T2" s="3" t="s">
        <v>3</v>
      </c>
      <c r="U2" s="3"/>
      <c r="V2" s="3"/>
      <c r="W2" s="3"/>
      <c r="X2" s="4"/>
      <c r="Y2" s="3"/>
      <c r="Z2" s="3"/>
      <c r="AA2" s="3"/>
    </row>
    <row r="3" spans="1:27" x14ac:dyDescent="0.5">
      <c r="A3" s="3"/>
      <c r="B3" s="3"/>
      <c r="C3" s="3"/>
      <c r="D3" s="5" t="s">
        <v>4</v>
      </c>
      <c r="E3" s="5"/>
      <c r="F3" s="5"/>
      <c r="G3" s="5"/>
      <c r="H3" s="6"/>
      <c r="I3" s="5"/>
      <c r="J3" s="5"/>
      <c r="L3" s="5" t="s">
        <v>2</v>
      </c>
      <c r="M3" s="5"/>
      <c r="N3" s="5"/>
      <c r="O3" s="5"/>
      <c r="P3" s="6"/>
      <c r="Q3" s="5"/>
      <c r="R3" s="5"/>
      <c r="S3" s="3"/>
      <c r="T3" s="5" t="s">
        <v>3</v>
      </c>
      <c r="U3" s="5"/>
      <c r="V3" s="5"/>
      <c r="W3" s="5"/>
      <c r="X3" s="6"/>
      <c r="Y3" s="5"/>
      <c r="Z3" s="5"/>
      <c r="AA3" s="3"/>
    </row>
    <row r="4" spans="1:27" x14ac:dyDescent="0.5">
      <c r="A4" s="7"/>
      <c r="B4" s="8"/>
      <c r="C4" s="7"/>
      <c r="D4" s="7" t="s">
        <v>5</v>
      </c>
      <c r="F4" s="3"/>
      <c r="G4" s="3"/>
      <c r="H4" s="4"/>
      <c r="I4" s="9" t="s">
        <v>6</v>
      </c>
      <c r="J4" s="10">
        <f>SUM(F30:F54)</f>
        <v>1134</v>
      </c>
      <c r="L4" s="7" t="s">
        <v>5</v>
      </c>
      <c r="N4" s="3"/>
      <c r="O4" s="3"/>
      <c r="P4" s="4"/>
      <c r="Q4" s="9" t="s">
        <v>6</v>
      </c>
      <c r="R4" s="10">
        <f>SUM(N30:N54)</f>
        <v>8365</v>
      </c>
      <c r="S4" s="10"/>
      <c r="T4" s="7" t="s">
        <v>5</v>
      </c>
      <c r="V4" s="3"/>
      <c r="W4" s="3"/>
      <c r="X4" s="4"/>
      <c r="Y4" s="9" t="s">
        <v>6</v>
      </c>
      <c r="Z4" s="10">
        <f>SUM(V30:V54)</f>
        <v>313.00000000000017</v>
      </c>
      <c r="AA4" s="10"/>
    </row>
    <row r="5" spans="1:27" x14ac:dyDescent="0.5">
      <c r="A5" s="7"/>
      <c r="B5" s="7"/>
      <c r="C5" s="7"/>
      <c r="D5" s="7" t="s">
        <v>7</v>
      </c>
      <c r="E5" s="3"/>
      <c r="F5" s="3"/>
      <c r="G5" s="3"/>
      <c r="H5" s="4"/>
      <c r="I5" s="11"/>
      <c r="J5" s="10">
        <f>J4*J18</f>
        <v>15337.832354787337</v>
      </c>
      <c r="L5" s="7" t="s">
        <v>7</v>
      </c>
      <c r="M5" s="3"/>
      <c r="N5" s="3"/>
      <c r="O5" s="3"/>
      <c r="P5" s="4"/>
      <c r="Q5" s="11"/>
      <c r="R5" s="10">
        <f>R4*R18</f>
        <v>8365</v>
      </c>
      <c r="S5" s="10"/>
      <c r="T5" s="7" t="s">
        <v>7</v>
      </c>
      <c r="U5" s="3"/>
      <c r="V5" s="3"/>
      <c r="W5" s="3"/>
      <c r="X5" s="4"/>
      <c r="Y5" s="11"/>
      <c r="Z5" s="10">
        <f>Z4*Z18</f>
        <v>4834.0234992252435</v>
      </c>
      <c r="AA5" s="10"/>
    </row>
    <row r="6" spans="1:27" x14ac:dyDescent="0.5">
      <c r="A6" s="12">
        <f>Cur_year</f>
        <v>44926</v>
      </c>
      <c r="B6" s="13"/>
      <c r="C6" s="7"/>
      <c r="D6" s="12">
        <f>$A$6</f>
        <v>44926</v>
      </c>
      <c r="E6" s="13"/>
      <c r="F6" s="13"/>
      <c r="G6" s="13"/>
      <c r="H6" s="14"/>
      <c r="I6" s="13"/>
      <c r="J6" s="15"/>
      <c r="L6" s="12">
        <f>$A$6</f>
        <v>44926</v>
      </c>
      <c r="M6" s="13"/>
      <c r="N6" s="13"/>
      <c r="O6" s="13"/>
      <c r="P6" s="14"/>
      <c r="Q6" s="13"/>
      <c r="R6" s="15"/>
      <c r="S6" s="16"/>
      <c r="T6" s="12">
        <f>$A$6</f>
        <v>44926</v>
      </c>
      <c r="U6" s="13"/>
      <c r="V6" s="13"/>
      <c r="W6" s="13"/>
      <c r="X6" s="14"/>
      <c r="Y6" s="13"/>
      <c r="Z6" s="15"/>
      <c r="AA6" s="16"/>
    </row>
    <row r="7" spans="1:27" x14ac:dyDescent="0.5">
      <c r="A7" s="7"/>
      <c r="B7" s="7"/>
      <c r="C7" s="7"/>
      <c r="D7" s="7" t="s">
        <v>8</v>
      </c>
      <c r="F7" s="3"/>
      <c r="G7" s="3"/>
      <c r="H7" s="4"/>
      <c r="I7" s="3"/>
      <c r="J7" s="17">
        <f>(SUMPRODUCT(E51:E53,F51:F53)+E59*F59)/SUM(F51:F53,F59)</f>
        <v>13.475407179320962</v>
      </c>
      <c r="L7" s="7"/>
      <c r="N7" s="3"/>
      <c r="O7" s="3"/>
      <c r="P7" s="4"/>
      <c r="Q7" s="3"/>
      <c r="R7" s="17"/>
      <c r="S7" s="17"/>
      <c r="T7" s="7"/>
      <c r="V7" s="3"/>
      <c r="W7" s="3"/>
      <c r="X7" s="4"/>
      <c r="Y7" s="3"/>
      <c r="Z7" s="17"/>
      <c r="AA7" s="17"/>
    </row>
    <row r="8" spans="1:27" x14ac:dyDescent="0.5">
      <c r="A8" s="7"/>
      <c r="B8" s="18"/>
      <c r="C8" s="7"/>
      <c r="D8" s="19" t="s">
        <v>9</v>
      </c>
      <c r="E8" s="20"/>
      <c r="F8" s="21"/>
      <c r="G8" s="21"/>
      <c r="H8" s="22"/>
      <c r="I8" s="23" t="s">
        <v>10</v>
      </c>
      <c r="J8" s="17">
        <f>+E55</f>
        <v>13.475407179320962</v>
      </c>
      <c r="L8" s="19"/>
      <c r="M8" s="20"/>
      <c r="N8" s="21"/>
      <c r="O8" s="21"/>
      <c r="P8" s="22"/>
      <c r="Q8" s="23"/>
      <c r="R8" s="17"/>
      <c r="S8" s="17"/>
      <c r="T8" s="19"/>
      <c r="U8" s="20"/>
      <c r="V8" s="21"/>
      <c r="W8" s="21"/>
      <c r="X8" s="22"/>
      <c r="Y8" s="23"/>
      <c r="Z8" s="17"/>
      <c r="AA8" s="17"/>
    </row>
    <row r="9" spans="1:27" x14ac:dyDescent="0.5">
      <c r="A9" s="7" t="s">
        <v>11</v>
      </c>
      <c r="B9" s="24">
        <f>SUM(J9,R9,Z9)</f>
        <v>0</v>
      </c>
      <c r="C9" s="7"/>
      <c r="D9" s="25" t="s">
        <v>11</v>
      </c>
      <c r="E9" s="26"/>
      <c r="F9" s="26"/>
      <c r="G9" s="26"/>
      <c r="H9" s="27" t="s">
        <v>12</v>
      </c>
      <c r="I9" s="28" t="e">
        <f t="shared" ref="I9:I14" si="0">(1+J9/(J$7*SUM(F$30:F$50,SUMIF(F$51:F$54,"&gt;0",F$51:F$54))))^(365/(D$55-D$59))-1</f>
        <v>#DIV/0!</v>
      </c>
      <c r="J9" s="29">
        <f>SUM(J10:J11)</f>
        <v>0</v>
      </c>
      <c r="L9" s="25"/>
      <c r="M9" s="26"/>
      <c r="N9" s="26"/>
      <c r="O9" s="26"/>
      <c r="P9" s="27"/>
      <c r="Q9" s="28"/>
      <c r="R9" s="29"/>
      <c r="S9" s="10"/>
      <c r="T9" s="25"/>
      <c r="U9" s="26"/>
      <c r="V9" s="26"/>
      <c r="W9" s="26"/>
      <c r="X9" s="27"/>
      <c r="Y9" s="28"/>
      <c r="Z9" s="29"/>
      <c r="AA9" s="10"/>
    </row>
    <row r="10" spans="1:27" x14ac:dyDescent="0.5">
      <c r="A10" s="30" t="s">
        <v>13</v>
      </c>
      <c r="B10" s="31">
        <f>SUM(J10,R10,Z10)</f>
        <v>0</v>
      </c>
      <c r="C10" s="7"/>
      <c r="D10" s="30" t="s">
        <v>13</v>
      </c>
      <c r="E10" s="3"/>
      <c r="F10" s="3"/>
      <c r="G10" s="3"/>
      <c r="H10" s="32" t="e">
        <f t="array" ref="H10">SUM(IF(F49:F50&lt;0,F49:F50*E49:E50,0))/SUMIF(F49:F50,"&lt;0",F49:F50)</f>
        <v>#DIV/0!</v>
      </c>
      <c r="I10" s="28" t="e">
        <f t="shared" si="0"/>
        <v>#DIV/0!</v>
      </c>
      <c r="J10" s="33">
        <f>IF(ISERROR(-(H10-J7)*SUMIF(F52:F54,"&lt;0",F52:F54)),0,-(H10-J7)*SUMIF(F52:F54,"&lt;0",F52:F54))</f>
        <v>0</v>
      </c>
      <c r="L10" s="30"/>
      <c r="M10" s="3"/>
      <c r="N10" s="3"/>
      <c r="O10" s="3"/>
      <c r="P10" s="32"/>
      <c r="Q10" s="28"/>
      <c r="R10" s="33"/>
      <c r="S10" s="10"/>
      <c r="T10" s="30"/>
      <c r="U10" s="3"/>
      <c r="V10" s="3"/>
      <c r="W10" s="3"/>
      <c r="X10" s="32"/>
      <c r="Y10" s="28"/>
      <c r="Z10" s="33"/>
      <c r="AA10" s="10"/>
    </row>
    <row r="11" spans="1:27" x14ac:dyDescent="0.5">
      <c r="A11" s="30" t="s">
        <v>14</v>
      </c>
      <c r="B11" s="31">
        <f>SUM(J11,R11,Z11)</f>
        <v>0</v>
      </c>
      <c r="C11" s="7"/>
      <c r="D11" s="30" t="s">
        <v>14</v>
      </c>
      <c r="E11" s="3"/>
      <c r="F11" s="3"/>
      <c r="G11" s="3"/>
      <c r="H11" s="4"/>
      <c r="I11" s="28" t="e">
        <f t="shared" si="0"/>
        <v>#DIV/0!</v>
      </c>
      <c r="J11" s="33">
        <f>(J8-J7)*J4</f>
        <v>0</v>
      </c>
      <c r="L11" s="30"/>
      <c r="M11" s="3"/>
      <c r="N11" s="3"/>
      <c r="O11" s="3"/>
      <c r="P11" s="4"/>
      <c r="Q11" s="28"/>
      <c r="R11" s="33"/>
      <c r="S11" s="10"/>
      <c r="T11" s="30"/>
      <c r="U11" s="3"/>
      <c r="V11" s="3"/>
      <c r="W11" s="3"/>
      <c r="X11" s="4"/>
      <c r="Y11" s="28"/>
      <c r="Z11" s="33"/>
      <c r="AA11" s="10"/>
    </row>
    <row r="12" spans="1:27" x14ac:dyDescent="0.5">
      <c r="A12" s="7" t="s">
        <v>15</v>
      </c>
      <c r="B12" s="24">
        <f>SUM(J12,R12,Z12)</f>
        <v>0</v>
      </c>
      <c r="C12" s="7"/>
      <c r="D12" s="7" t="s">
        <v>16</v>
      </c>
      <c r="E12" s="3"/>
      <c r="F12" s="3"/>
      <c r="G12" s="3"/>
      <c r="H12" s="4"/>
      <c r="I12" s="28" t="e">
        <f t="shared" si="0"/>
        <v>#DIV/0!</v>
      </c>
      <c r="J12" s="10">
        <f>SUM(G52:G54)</f>
        <v>0</v>
      </c>
      <c r="L12" s="7"/>
      <c r="M12" s="3"/>
      <c r="N12" s="3"/>
      <c r="O12" s="3"/>
      <c r="P12" s="4"/>
      <c r="Q12" s="28"/>
      <c r="R12" s="10"/>
      <c r="S12" s="10"/>
      <c r="T12" s="7"/>
      <c r="U12" s="3"/>
      <c r="V12" s="3"/>
      <c r="W12" s="3"/>
      <c r="X12" s="4"/>
      <c r="Y12" s="28"/>
      <c r="Z12" s="10"/>
      <c r="AA12" s="10"/>
    </row>
    <row r="13" spans="1:27" x14ac:dyDescent="0.5">
      <c r="A13" s="7" t="s">
        <v>17</v>
      </c>
      <c r="B13" s="24">
        <f>SUM(J13,R13,Z13)</f>
        <v>0</v>
      </c>
      <c r="C13" s="7"/>
      <c r="D13" s="7" t="s">
        <v>17</v>
      </c>
      <c r="E13" s="3"/>
      <c r="F13" s="3"/>
      <c r="G13" s="3"/>
      <c r="H13" s="4"/>
      <c r="I13" s="28" t="e">
        <f t="shared" si="0"/>
        <v>#DIV/0!</v>
      </c>
      <c r="J13" s="10">
        <f>SUM(H52:H55)</f>
        <v>0</v>
      </c>
      <c r="L13" s="7"/>
      <c r="M13" s="3"/>
      <c r="N13" s="3"/>
      <c r="O13" s="3"/>
      <c r="P13" s="4"/>
      <c r="Q13" s="28"/>
      <c r="R13" s="10"/>
      <c r="S13" s="10"/>
      <c r="T13" s="7"/>
      <c r="U13" s="3"/>
      <c r="V13" s="3"/>
      <c r="W13" s="3"/>
      <c r="X13" s="4"/>
      <c r="Y13" s="28"/>
      <c r="Z13" s="10"/>
      <c r="AA13" s="10"/>
    </row>
    <row r="14" spans="1:27" s="34" customFormat="1" x14ac:dyDescent="0.5">
      <c r="C14" s="7"/>
      <c r="D14" s="19" t="s">
        <v>18</v>
      </c>
      <c r="E14" s="21"/>
      <c r="F14" s="21"/>
      <c r="G14" s="21"/>
      <c r="H14" s="22"/>
      <c r="I14" s="35" t="e">
        <f t="shared" si="0"/>
        <v>#DIV/0!</v>
      </c>
      <c r="J14" s="10">
        <f>SUM(J9,J12:J13)</f>
        <v>0</v>
      </c>
      <c r="K14" s="2"/>
      <c r="L14" s="19"/>
      <c r="M14" s="21"/>
      <c r="N14" s="21"/>
      <c r="O14" s="21"/>
      <c r="P14" s="22"/>
      <c r="Q14" s="35"/>
      <c r="R14" s="10"/>
      <c r="S14" s="10"/>
      <c r="T14" s="19"/>
      <c r="U14" s="21"/>
      <c r="V14" s="21"/>
      <c r="W14" s="21"/>
      <c r="X14" s="22"/>
      <c r="Y14" s="35"/>
      <c r="Z14" s="10"/>
      <c r="AA14" s="10"/>
    </row>
    <row r="15" spans="1:27" x14ac:dyDescent="0.5">
      <c r="A15" s="7"/>
      <c r="C15" s="36"/>
      <c r="D15" s="37" t="s">
        <v>19</v>
      </c>
      <c r="E15" s="38"/>
      <c r="F15" s="38"/>
      <c r="G15" s="38"/>
      <c r="H15" s="39"/>
      <c r="I15" s="38"/>
      <c r="J15" s="40">
        <f>J14/J7/SUM(F30:F51,SUMIF(F52:F54,"&gt;0",F52:F54))</f>
        <v>0</v>
      </c>
      <c r="K15" s="41"/>
      <c r="L15" s="37"/>
      <c r="M15" s="38"/>
      <c r="N15" s="38"/>
      <c r="O15" s="38"/>
      <c r="P15" s="39"/>
      <c r="Q15" s="38"/>
      <c r="R15" s="40"/>
      <c r="S15" s="42"/>
      <c r="T15" s="37"/>
      <c r="U15" s="38"/>
      <c r="V15" s="38"/>
      <c r="W15" s="38"/>
      <c r="X15" s="39"/>
      <c r="Y15" s="38"/>
      <c r="Z15" s="40"/>
      <c r="AA15" s="42"/>
    </row>
    <row r="16" spans="1:27" x14ac:dyDescent="0.5">
      <c r="A16" s="7"/>
      <c r="B16" s="7"/>
      <c r="C16" s="7"/>
      <c r="D16" s="7" t="s">
        <v>20</v>
      </c>
      <c r="E16" s="3"/>
      <c r="F16" s="3"/>
      <c r="G16" s="3"/>
      <c r="H16" s="4"/>
      <c r="I16" s="3"/>
      <c r="J16" s="43" t="e">
        <f>XIRR(J59:J64,D59:D64)</f>
        <v>#NUM!</v>
      </c>
      <c r="L16" s="7"/>
      <c r="M16" s="3"/>
      <c r="N16" s="3"/>
      <c r="O16" s="3"/>
      <c r="P16" s="4"/>
      <c r="Q16" s="3"/>
      <c r="R16" s="43"/>
      <c r="S16" s="43"/>
      <c r="T16" s="7"/>
      <c r="U16" s="3"/>
      <c r="V16" s="3"/>
      <c r="W16" s="3"/>
      <c r="X16" s="4"/>
      <c r="Y16" s="3"/>
      <c r="Z16" s="43"/>
      <c r="AA16" s="43"/>
    </row>
    <row r="17" spans="1:27" x14ac:dyDescent="0.5">
      <c r="A17" s="13" t="s">
        <v>21</v>
      </c>
      <c r="B17" s="13"/>
      <c r="C17" s="7"/>
      <c r="D17" s="13" t="s">
        <v>21</v>
      </c>
      <c r="E17" s="13"/>
      <c r="F17" s="13"/>
      <c r="G17" s="13"/>
      <c r="H17" s="14"/>
      <c r="I17" s="13"/>
      <c r="J17" s="14"/>
      <c r="L17" s="13" t="s">
        <v>21</v>
      </c>
      <c r="M17" s="13"/>
      <c r="N17" s="13"/>
      <c r="O17" s="13"/>
      <c r="P17" s="14"/>
      <c r="Q17" s="13"/>
      <c r="R17" s="14"/>
      <c r="S17" s="16"/>
      <c r="T17" s="13" t="s">
        <v>21</v>
      </c>
      <c r="U17" s="13"/>
      <c r="V17" s="13"/>
      <c r="W17" s="13"/>
      <c r="X17" s="14"/>
      <c r="Y17" s="13"/>
      <c r="Z17" s="14"/>
      <c r="AA17" s="16"/>
    </row>
    <row r="18" spans="1:27" x14ac:dyDescent="0.5">
      <c r="A18" s="7"/>
      <c r="B18" s="7"/>
      <c r="C18" s="7"/>
      <c r="D18" s="7" t="s">
        <v>8</v>
      </c>
      <c r="F18" s="3"/>
      <c r="G18" s="3"/>
      <c r="H18" s="4"/>
      <c r="I18" s="3"/>
      <c r="J18" s="17">
        <f t="array" ref="J18">SUM(IF(F30:F54&gt;0,F30:F54*E30:E54,0))/SUMIF(F30:F54,"&gt;0",F30:F54)</f>
        <v>13.525425356955324</v>
      </c>
      <c r="L18" s="7" t="s">
        <v>8</v>
      </c>
      <c r="N18" s="3"/>
      <c r="O18" s="3"/>
      <c r="P18" s="4"/>
      <c r="Q18" s="3"/>
      <c r="R18" s="17">
        <f t="array" ref="R18">SUM(IF(N30:N55&gt;0,N30:N55*M30:M55,0))/SUMIF(N30:N55,"&gt;0",N30:N55)</f>
        <v>1</v>
      </c>
      <c r="S18" s="10"/>
      <c r="T18" s="7" t="s">
        <v>8</v>
      </c>
      <c r="V18" s="3"/>
      <c r="W18" s="3"/>
      <c r="X18" s="4"/>
      <c r="Y18" s="3"/>
      <c r="Z18" s="17">
        <f t="array" ref="Z18">SUM(IF(V30:V55&gt;0,V30:V55*U30:U55,0))/SUMIF(V30:V55,"&gt;0",V30:V55)</f>
        <v>15.444164534265944</v>
      </c>
      <c r="AA18" s="10"/>
    </row>
    <row r="19" spans="1:27" x14ac:dyDescent="0.5">
      <c r="A19" s="7"/>
      <c r="B19" s="7"/>
      <c r="C19" s="7"/>
      <c r="D19" s="7" t="s">
        <v>9</v>
      </c>
      <c r="F19" s="3"/>
      <c r="G19" s="3"/>
      <c r="H19" s="4"/>
      <c r="I19" s="9" t="s">
        <v>10</v>
      </c>
      <c r="J19" s="17">
        <f>+E55</f>
        <v>13.475407179320962</v>
      </c>
      <c r="L19" s="7" t="s">
        <v>9</v>
      </c>
      <c r="N19" s="3"/>
      <c r="O19" s="3"/>
      <c r="P19" s="4"/>
      <c r="Q19" s="9" t="s">
        <v>10</v>
      </c>
      <c r="R19" s="17">
        <f>+M55</f>
        <v>1</v>
      </c>
      <c r="S19" s="10"/>
      <c r="T19" s="7" t="s">
        <v>9</v>
      </c>
      <c r="V19" s="3"/>
      <c r="W19" s="3"/>
      <c r="X19" s="4"/>
      <c r="Y19" s="9" t="s">
        <v>10</v>
      </c>
      <c r="Z19" s="17">
        <f>+U55</f>
        <v>12.705</v>
      </c>
      <c r="AA19" s="10"/>
    </row>
    <row r="20" spans="1:27" x14ac:dyDescent="0.5">
      <c r="A20" s="7" t="s">
        <v>11</v>
      </c>
      <c r="B20" s="24">
        <f>SUM(J20,R20,Z20)</f>
        <v>-1460.6587036500257</v>
      </c>
      <c r="C20" s="7"/>
      <c r="D20" s="25" t="s">
        <v>11</v>
      </c>
      <c r="E20" s="26"/>
      <c r="F20" s="26"/>
      <c r="G20" s="26"/>
      <c r="H20" s="27" t="s">
        <v>12</v>
      </c>
      <c r="I20" s="44">
        <f t="shared" ref="I20:I25" si="1">(1+J20/(J$18*SUMIF(F$30:F$54,"&gt;0",F$30:F$54)))^(365/(D$55-D$30))-1</f>
        <v>2.7968637035469257E-5</v>
      </c>
      <c r="J20" s="29">
        <f>SUM(J21:J22)</f>
        <v>5.0643947857332421</v>
      </c>
      <c r="L20" s="25" t="s">
        <v>11</v>
      </c>
      <c r="M20" s="26"/>
      <c r="N20" s="26"/>
      <c r="O20" s="26"/>
      <c r="P20" s="27" t="s">
        <v>12</v>
      </c>
      <c r="Q20" s="44">
        <f>(1+R20/(R$18*R$4))^(365/(L$55-$L$36))-1</f>
        <v>0</v>
      </c>
      <c r="R20" s="29">
        <f>SUM(R21:R22)</f>
        <v>0</v>
      </c>
      <c r="S20" s="10"/>
      <c r="T20" s="25" t="s">
        <v>11</v>
      </c>
      <c r="U20" s="26"/>
      <c r="V20" s="26"/>
      <c r="W20" s="26"/>
      <c r="X20" s="27" t="s">
        <v>12</v>
      </c>
      <c r="Y20" s="44">
        <f>(1+Z20/(Z$18*Z$4))^(365/(T$55-$T$36))-1</f>
        <v>-8.6077463248043329E-2</v>
      </c>
      <c r="Z20" s="29">
        <f>SUM(Z21:Z22)</f>
        <v>-1465.7230984357589</v>
      </c>
      <c r="AA20" s="10"/>
    </row>
    <row r="21" spans="1:27" x14ac:dyDescent="0.5">
      <c r="A21" s="30" t="s">
        <v>13</v>
      </c>
      <c r="B21" s="31">
        <f>SUM(J21,R21,Z21)</f>
        <v>-1403.9380902126591</v>
      </c>
      <c r="C21" s="7"/>
      <c r="D21" s="30" t="s">
        <v>13</v>
      </c>
      <c r="E21" s="3"/>
      <c r="F21" s="3"/>
      <c r="G21" s="3"/>
      <c r="H21" s="32">
        <f t="array" ref="H21">SUM(IF(F30:F54&lt;0,F30:F54*E30:E54,0))/SUMIF(F30:F54,"&lt;0",F30:F54)</f>
        <v>14.84</v>
      </c>
      <c r="I21" s="45">
        <f t="shared" si="1"/>
        <v>3.4066304137936321E-4</v>
      </c>
      <c r="J21" s="33">
        <f>IF(ISERROR(-(H21-J18)*SUMIF(F30:F54,"&lt;0",F30:F54)),0,-(H21-J18)*SUMIF(F30:F54,"&lt;0",F30:F54))</f>
        <v>61.785008223099751</v>
      </c>
      <c r="L21" s="30" t="s">
        <v>13</v>
      </c>
      <c r="M21" s="3"/>
      <c r="N21" s="3"/>
      <c r="O21" s="3"/>
      <c r="P21" s="32">
        <f t="array" ref="P21">SUM(IF(N30:N55&lt;0,N30:N55*M30:M55,0))/SUMIF(N30:N55,"&lt;0",N30:N55)</f>
        <v>1</v>
      </c>
      <c r="Q21" s="45">
        <f>(1+R21/(R$18*R$4))^(365/(L$55-$L$36))-1</f>
        <v>0</v>
      </c>
      <c r="R21" s="33">
        <f>IF(ISERROR(-(P21-R18)*SUMIF(N30:N55,"&lt;0",N30:N55)),0,-(P21-R18)*SUMIF(N30:N55,"&lt;0",N30:N55))</f>
        <v>0</v>
      </c>
      <c r="S21" s="10"/>
      <c r="T21" s="30" t="s">
        <v>13</v>
      </c>
      <c r="U21" s="3"/>
      <c r="V21" s="3"/>
      <c r="W21" s="3"/>
      <c r="X21" s="32">
        <f t="array" ref="X21">SUM(IF(V30:V55&lt;0,V30:V55*U30:U55,0))/SUMIF(V30:V55,"&lt;0",V30:V55)</f>
        <v>14.262497618938168</v>
      </c>
      <c r="Y21" s="45">
        <f>(1+Z21/(Z$18*Z$4))^(365/(T$55-$T$36))-1</f>
        <v>-8.6077463248043329E-2</v>
      </c>
      <c r="Z21" s="33">
        <f>IF(ISERROR(-(X21-Z18)*SUMIF(V30:V55,"&lt;0",V30:V55)),0,-(X21-Z18)*SUMIF(V30:V55,"&lt;0",V30:V55))</f>
        <v>-1465.7230984357589</v>
      </c>
      <c r="AA21" s="10"/>
    </row>
    <row r="22" spans="1:27" x14ac:dyDescent="0.5">
      <c r="A22" s="30" t="s">
        <v>14</v>
      </c>
      <c r="B22" s="31">
        <f>SUM(J22,R22,Z22)</f>
        <v>-56.720613437366509</v>
      </c>
      <c r="C22" s="7"/>
      <c r="D22" s="30" t="s">
        <v>14</v>
      </c>
      <c r="E22" s="3"/>
      <c r="F22" s="3"/>
      <c r="G22" s="3"/>
      <c r="H22" s="4"/>
      <c r="I22" s="45">
        <f t="shared" si="1"/>
        <v>-3.1379895857508444E-4</v>
      </c>
      <c r="J22" s="33">
        <f>(J19-J18)*J4</f>
        <v>-56.720613437366509</v>
      </c>
      <c r="L22" s="30" t="s">
        <v>14</v>
      </c>
      <c r="M22" s="3"/>
      <c r="N22" s="3"/>
      <c r="O22" s="3"/>
      <c r="P22" s="4"/>
      <c r="Q22" s="45">
        <f>(1+R22/(R$18*R$4))^(365/(L$55-$L$36))-1</f>
        <v>0</v>
      </c>
      <c r="R22" s="33"/>
      <c r="S22" s="10"/>
      <c r="T22" s="30" t="s">
        <v>14</v>
      </c>
      <c r="U22" s="3"/>
      <c r="V22" s="3"/>
      <c r="W22" s="3"/>
      <c r="X22" s="4"/>
      <c r="Y22" s="45">
        <f>(1+Z22/(Z$18*Z$4))^(365/(T$55-$T$36))-1</f>
        <v>0</v>
      </c>
      <c r="Z22" s="33"/>
      <c r="AA22" s="10"/>
    </row>
    <row r="23" spans="1:27" x14ac:dyDescent="0.5">
      <c r="A23" s="7" t="s">
        <v>15</v>
      </c>
      <c r="B23" s="24">
        <f>SUM(J23,R23,Z23)</f>
        <v>5283.860787999999</v>
      </c>
      <c r="C23" s="7"/>
      <c r="D23" s="7" t="s">
        <v>16</v>
      </c>
      <c r="E23" s="3"/>
      <c r="F23" s="3"/>
      <c r="G23" s="3"/>
      <c r="H23" s="4"/>
      <c r="I23" s="28">
        <f t="shared" si="1"/>
        <v>1.6250253785538238E-2</v>
      </c>
      <c r="J23" s="10">
        <f>SUM(G30:G55)</f>
        <v>3202.0353180000002</v>
      </c>
      <c r="L23" s="7" t="s">
        <v>16</v>
      </c>
      <c r="M23" s="3"/>
      <c r="N23" s="3"/>
      <c r="O23" s="3"/>
      <c r="P23" s="4"/>
      <c r="Q23" s="28">
        <f>(1+R23/(R$18*R$4))^(365/(L$55-$L$36))-1</f>
        <v>0</v>
      </c>
      <c r="R23" s="10">
        <f>SUM(O30:O55)</f>
        <v>0</v>
      </c>
      <c r="S23" s="10"/>
      <c r="T23" s="7" t="s">
        <v>16</v>
      </c>
      <c r="U23" s="3"/>
      <c r="V23" s="3"/>
      <c r="W23" s="3"/>
      <c r="X23" s="4"/>
      <c r="Y23" s="28">
        <f>(1+Z23/(Z$18*Z$4))^(365/(T$55-$T$36))-1</f>
        <v>9.3330529515239125E-2</v>
      </c>
      <c r="Z23" s="10">
        <f>SUM(W30:W55)</f>
        <v>2081.8254699999989</v>
      </c>
      <c r="AA23" s="10"/>
    </row>
    <row r="24" spans="1:27" x14ac:dyDescent="0.5">
      <c r="A24" s="7" t="s">
        <v>17</v>
      </c>
      <c r="B24" s="24">
        <f>SUM(J24,R24,Z24)</f>
        <v>0</v>
      </c>
      <c r="C24" s="7"/>
      <c r="D24" s="7" t="s">
        <v>17</v>
      </c>
      <c r="E24" s="3"/>
      <c r="F24" s="3"/>
      <c r="G24" s="3"/>
      <c r="H24" s="4"/>
      <c r="I24" s="28">
        <f t="shared" si="1"/>
        <v>0</v>
      </c>
      <c r="J24" s="10">
        <f>SUM(H30:H55)</f>
        <v>0</v>
      </c>
      <c r="L24" s="7" t="s">
        <v>17</v>
      </c>
      <c r="M24" s="3"/>
      <c r="N24" s="3"/>
      <c r="O24" s="3"/>
      <c r="P24" s="4"/>
      <c r="Q24" s="28">
        <f>(1+R24/(R$18*R$4))^(365/(L$55-$L$36))-1</f>
        <v>0</v>
      </c>
      <c r="R24" s="10">
        <f>SUM(P30:P55)</f>
        <v>0</v>
      </c>
      <c r="S24" s="10"/>
      <c r="T24" s="7" t="s">
        <v>17</v>
      </c>
      <c r="U24" s="3"/>
      <c r="V24" s="3"/>
      <c r="W24" s="3"/>
      <c r="X24" s="4"/>
      <c r="Y24" s="28">
        <f>(1+Z24/(Z$18*Z$4))^(365/(T$55-$T$36))-1</f>
        <v>0</v>
      </c>
      <c r="Z24" s="10">
        <f>SUM(X30:X55)</f>
        <v>0</v>
      </c>
      <c r="AA24" s="10"/>
    </row>
    <row r="25" spans="1:27" x14ac:dyDescent="0.5">
      <c r="A25" s="7"/>
      <c r="B25" s="7"/>
      <c r="C25" s="7"/>
      <c r="D25" s="19" t="s">
        <v>18</v>
      </c>
      <c r="E25" s="21"/>
      <c r="F25" s="21"/>
      <c r="G25" s="21"/>
      <c r="H25" s="22"/>
      <c r="I25" s="35">
        <f t="shared" si="1"/>
        <v>1.6273931248333096E-2</v>
      </c>
      <c r="J25" s="10">
        <f>SUM(J20,J23:J24)</f>
        <v>3207.0997127857336</v>
      </c>
      <c r="L25" s="19" t="s">
        <v>18</v>
      </c>
      <c r="M25" s="21"/>
      <c r="N25" s="21"/>
      <c r="O25" s="21"/>
      <c r="P25" s="22"/>
      <c r="Q25" s="35"/>
      <c r="R25" s="10">
        <f>SUM(R20,R23:R24)</f>
        <v>0</v>
      </c>
      <c r="S25" s="10"/>
      <c r="T25" s="19" t="s">
        <v>18</v>
      </c>
      <c r="U25" s="21"/>
      <c r="V25" s="21"/>
      <c r="W25" s="21"/>
      <c r="X25" s="22"/>
      <c r="Y25" s="35"/>
      <c r="Z25" s="10">
        <f>SUM(Z20,Z23:Z24)</f>
        <v>616.10237156424</v>
      </c>
      <c r="AA25" s="10"/>
    </row>
    <row r="26" spans="1:27" x14ac:dyDescent="0.5">
      <c r="A26" s="36"/>
      <c r="B26" s="36"/>
      <c r="C26" s="36"/>
      <c r="D26" s="37" t="s">
        <v>19</v>
      </c>
      <c r="E26" s="38"/>
      <c r="F26" s="38"/>
      <c r="G26" s="38"/>
      <c r="H26" s="39"/>
      <c r="I26" s="38"/>
      <c r="J26" s="40">
        <f>+J25/J18/SUMIF(F30:F54,"&gt;0",F30:F54)</f>
        <v>0.20077592401502675</v>
      </c>
      <c r="K26" s="41"/>
      <c r="L26" s="37" t="s">
        <v>19</v>
      </c>
      <c r="M26" s="38"/>
      <c r="N26" s="38"/>
      <c r="O26" s="38"/>
      <c r="P26" s="39"/>
      <c r="Q26" s="38"/>
      <c r="R26" s="40">
        <f>+R25/R18/R4</f>
        <v>0</v>
      </c>
      <c r="S26" s="42"/>
      <c r="T26" s="37" t="s">
        <v>19</v>
      </c>
      <c r="U26" s="38"/>
      <c r="V26" s="38"/>
      <c r="W26" s="38"/>
      <c r="X26" s="39"/>
      <c r="Y26" s="38"/>
      <c r="Z26" s="40">
        <f>+Z25/Z18/Z4</f>
        <v>0.12745125704560265</v>
      </c>
      <c r="AA26" s="42"/>
    </row>
    <row r="27" spans="1:27" x14ac:dyDescent="0.5">
      <c r="A27" s="7"/>
      <c r="B27" s="24"/>
      <c r="C27" s="7"/>
      <c r="D27" s="7" t="s">
        <v>20</v>
      </c>
      <c r="E27" s="3"/>
      <c r="F27" s="3"/>
      <c r="G27" s="3"/>
      <c r="H27" s="4"/>
      <c r="I27" s="3"/>
      <c r="J27" s="43">
        <f>XIRR(J30:J55,D30:D55)</f>
        <v>3.5462221503257757E-2</v>
      </c>
      <c r="L27" s="7" t="s">
        <v>20</v>
      </c>
      <c r="M27" s="3"/>
      <c r="N27" s="3"/>
      <c r="O27" s="3"/>
      <c r="P27" s="4"/>
      <c r="Q27" s="3"/>
      <c r="R27" s="43">
        <f>XIRR(R36:R55,L36:L55)</f>
        <v>2.9802322387695314E-9</v>
      </c>
      <c r="S27" s="43"/>
      <c r="T27" s="7" t="s">
        <v>20</v>
      </c>
      <c r="U27" s="3"/>
      <c r="V27" s="3"/>
      <c r="W27" s="3"/>
      <c r="X27" s="4"/>
      <c r="Y27" s="3"/>
      <c r="Z27" s="43">
        <f>XIRR(Z36:Z55,T36:T55)</f>
        <v>1.4299544692039493E-2</v>
      </c>
      <c r="AA27" s="43"/>
    </row>
    <row r="28" spans="1:27" x14ac:dyDescent="0.5">
      <c r="A28" s="3"/>
      <c r="B28" s="3"/>
      <c r="C28" s="3"/>
      <c r="D28" s="3"/>
      <c r="E28" s="3"/>
      <c r="F28" s="3"/>
      <c r="G28" s="3"/>
      <c r="H28" s="4"/>
      <c r="I28" s="3"/>
      <c r="J28" s="3"/>
      <c r="L28" s="3"/>
      <c r="M28" s="3"/>
      <c r="N28" s="3"/>
      <c r="O28" s="3"/>
      <c r="P28" s="4"/>
      <c r="Q28" s="3"/>
      <c r="R28" s="3"/>
      <c r="T28" s="3"/>
      <c r="U28" s="3"/>
      <c r="V28" s="3"/>
      <c r="W28" s="3"/>
      <c r="X28" s="4"/>
      <c r="Y28" s="3"/>
      <c r="Z28" s="3"/>
    </row>
    <row r="29" spans="1:27" x14ac:dyDescent="0.5">
      <c r="A29" s="46"/>
      <c r="B29" s="46"/>
      <c r="C29" s="47" t="s">
        <v>22</v>
      </c>
      <c r="D29" s="48" t="s">
        <v>23</v>
      </c>
      <c r="E29" s="48" t="s">
        <v>24</v>
      </c>
      <c r="F29" s="48" t="s">
        <v>25</v>
      </c>
      <c r="G29" s="48" t="s">
        <v>26</v>
      </c>
      <c r="H29" s="49" t="s">
        <v>27</v>
      </c>
      <c r="I29" s="49"/>
      <c r="J29" s="48" t="s">
        <v>28</v>
      </c>
      <c r="L29" s="48" t="s">
        <v>23</v>
      </c>
      <c r="M29" s="48" t="s">
        <v>24</v>
      </c>
      <c r="N29" s="48" t="s">
        <v>25</v>
      </c>
      <c r="O29" s="48" t="s">
        <v>26</v>
      </c>
      <c r="P29" s="49" t="s">
        <v>27</v>
      </c>
      <c r="Q29" s="49"/>
      <c r="R29" s="48" t="s">
        <v>28</v>
      </c>
      <c r="S29" s="46"/>
      <c r="T29" s="48" t="s">
        <v>23</v>
      </c>
      <c r="U29" s="48" t="s">
        <v>24</v>
      </c>
      <c r="V29" s="48" t="s">
        <v>25</v>
      </c>
      <c r="W29" s="48" t="s">
        <v>26</v>
      </c>
      <c r="X29" s="49" t="s">
        <v>27</v>
      </c>
      <c r="Y29" s="49"/>
      <c r="Z29" s="48" t="s">
        <v>28</v>
      </c>
      <c r="AA29" s="46"/>
    </row>
    <row r="30" spans="1:27" s="47" customFormat="1" outlineLevel="1" x14ac:dyDescent="0.5">
      <c r="A30" s="50"/>
      <c r="B30" s="51"/>
      <c r="C30">
        <v>2010</v>
      </c>
      <c r="D30" s="50">
        <v>40424</v>
      </c>
      <c r="E30" s="52">
        <f>18.09</f>
        <v>18.09</v>
      </c>
      <c r="F30" s="53">
        <v>270</v>
      </c>
      <c r="G30" s="52"/>
      <c r="H30" s="53"/>
      <c r="I30" s="54"/>
      <c r="J30" s="53">
        <f t="shared" ref="J30:J37" si="2">-E30*F30+G30+H30</f>
        <v>-4884.3</v>
      </c>
      <c r="K30" s="2"/>
      <c r="L30" s="50"/>
      <c r="M30" s="52"/>
      <c r="N30" s="53"/>
      <c r="O30" s="52"/>
      <c r="P30" s="53"/>
      <c r="Q30" s="54"/>
      <c r="R30" s="53"/>
      <c r="S30" s="53"/>
      <c r="T30" s="50"/>
      <c r="U30" s="52"/>
      <c r="V30" s="53"/>
      <c r="W30" s="52"/>
      <c r="X30" s="53"/>
      <c r="Y30" s="54"/>
      <c r="Z30" s="53"/>
      <c r="AA30" s="53"/>
    </row>
    <row r="31" spans="1:27" s="47" customFormat="1" outlineLevel="1" x14ac:dyDescent="0.5">
      <c r="A31" s="50"/>
      <c r="B31" s="55"/>
      <c r="C31" s="56"/>
      <c r="D31" s="57">
        <v>40425</v>
      </c>
      <c r="E31" s="58">
        <v>0</v>
      </c>
      <c r="F31" s="31">
        <v>90</v>
      </c>
      <c r="G31" s="58"/>
      <c r="H31" s="31"/>
      <c r="I31" s="59"/>
      <c r="J31" s="31">
        <f t="shared" si="2"/>
        <v>0</v>
      </c>
      <c r="K31" s="2"/>
      <c r="L31" s="57"/>
      <c r="M31" s="58"/>
      <c r="N31" s="31"/>
      <c r="O31" s="58"/>
      <c r="P31" s="31"/>
      <c r="Q31" s="59"/>
      <c r="R31" s="31"/>
      <c r="S31" s="53"/>
      <c r="T31" s="57"/>
      <c r="U31" s="58"/>
      <c r="V31" s="31"/>
      <c r="W31" s="58"/>
      <c r="X31" s="31"/>
      <c r="Y31" s="59"/>
      <c r="Z31" s="31"/>
      <c r="AA31" s="53"/>
    </row>
    <row r="32" spans="1:27" s="47" customFormat="1" outlineLevel="1" x14ac:dyDescent="0.5">
      <c r="A32" s="50"/>
      <c r="B32" s="50"/>
      <c r="C32">
        <v>2012</v>
      </c>
      <c r="D32" s="60">
        <v>41039</v>
      </c>
      <c r="E32" s="61"/>
      <c r="F32" s="62"/>
      <c r="G32" s="61">
        <f>0.1*270</f>
        <v>27</v>
      </c>
      <c r="H32" s="62"/>
      <c r="I32" s="63"/>
      <c r="J32" s="62">
        <f t="shared" si="2"/>
        <v>27</v>
      </c>
      <c r="K32" s="2"/>
      <c r="L32" s="60"/>
      <c r="M32" s="61"/>
      <c r="N32" s="62"/>
      <c r="O32" s="61"/>
      <c r="P32" s="62"/>
      <c r="Q32" s="63"/>
      <c r="R32" s="62"/>
      <c r="S32" s="53"/>
      <c r="T32" s="60"/>
      <c r="U32" s="61"/>
      <c r="V32" s="62"/>
      <c r="W32" s="61"/>
      <c r="X32" s="62"/>
      <c r="Y32" s="63"/>
      <c r="Z32" s="62"/>
      <c r="AA32" s="53"/>
    </row>
    <row r="33" spans="1:32" s="47" customFormat="1" outlineLevel="1" collapsed="1" x14ac:dyDescent="0.5">
      <c r="A33" s="50"/>
      <c r="B33" s="50"/>
      <c r="C33">
        <v>2013</v>
      </c>
      <c r="D33" s="50">
        <v>41334</v>
      </c>
      <c r="E33" s="52">
        <f>14.84</f>
        <v>14.84</v>
      </c>
      <c r="F33" s="53">
        <v>-47</v>
      </c>
      <c r="G33" s="52"/>
      <c r="H33" s="53"/>
      <c r="I33" s="54"/>
      <c r="J33" s="53">
        <f t="shared" si="2"/>
        <v>697.48</v>
      </c>
      <c r="K33" s="2"/>
      <c r="L33" s="50"/>
      <c r="M33" s="52"/>
      <c r="N33" s="53"/>
      <c r="O33" s="52"/>
      <c r="P33" s="53"/>
      <c r="Q33" s="54"/>
      <c r="R33" s="53"/>
      <c r="S33" s="53"/>
      <c r="T33" s="50"/>
      <c r="U33" s="52"/>
      <c r="V33" s="53"/>
      <c r="W33" s="52"/>
      <c r="X33" s="53"/>
      <c r="Y33" s="54"/>
      <c r="Z33" s="53"/>
      <c r="AA33" s="53"/>
    </row>
    <row r="34" spans="1:32" s="47" customFormat="1" outlineLevel="1" x14ac:dyDescent="0.5">
      <c r="A34" s="50"/>
      <c r="B34" s="50"/>
      <c r="C34"/>
      <c r="D34" s="50">
        <v>41404</v>
      </c>
      <c r="E34" s="52"/>
      <c r="F34" s="53"/>
      <c r="G34" s="52">
        <f>0.15*313</f>
        <v>46.949999999999996</v>
      </c>
      <c r="H34" s="53"/>
      <c r="I34" s="54"/>
      <c r="J34" s="53">
        <f t="shared" si="2"/>
        <v>46.949999999999996</v>
      </c>
      <c r="K34" s="2"/>
      <c r="L34" s="50"/>
      <c r="M34" s="52"/>
      <c r="N34" s="53"/>
      <c r="O34" s="52"/>
      <c r="P34" s="53"/>
      <c r="Q34" s="54"/>
      <c r="R34" s="53"/>
      <c r="S34" s="53"/>
      <c r="T34" s="50"/>
      <c r="U34" s="52"/>
      <c r="V34" s="53"/>
      <c r="W34" s="52"/>
      <c r="X34" s="53"/>
      <c r="Y34" s="54"/>
      <c r="Z34" s="53"/>
      <c r="AA34" s="53"/>
    </row>
    <row r="35" spans="1:32" s="47" customFormat="1" outlineLevel="1" collapsed="1" x14ac:dyDescent="0.5">
      <c r="A35" s="50"/>
      <c r="B35"/>
      <c r="C35" s="47">
        <v>2014</v>
      </c>
      <c r="D35" s="60">
        <v>41774</v>
      </c>
      <c r="E35" s="61"/>
      <c r="F35" s="62"/>
      <c r="G35" s="61">
        <f>0.25*313</f>
        <v>78.25</v>
      </c>
      <c r="H35" s="62"/>
      <c r="I35" s="63"/>
      <c r="J35" s="62">
        <f t="shared" si="2"/>
        <v>78.25</v>
      </c>
      <c r="K35" s="2"/>
      <c r="L35" s="60"/>
      <c r="M35" s="61"/>
      <c r="N35" s="62"/>
      <c r="O35" s="61"/>
      <c r="P35" s="62"/>
      <c r="Q35" s="63"/>
      <c r="R35" s="62"/>
      <c r="S35" s="53"/>
      <c r="T35" s="60"/>
      <c r="U35" s="61"/>
      <c r="V35" s="62"/>
      <c r="W35" s="61"/>
      <c r="X35" s="62"/>
      <c r="Y35" s="63"/>
      <c r="Z35" s="62"/>
      <c r="AA35" s="53"/>
    </row>
    <row r="36" spans="1:32" s="47" customFormat="1" outlineLevel="1" x14ac:dyDescent="0.5">
      <c r="A36" s="50"/>
      <c r="B36" s="51"/>
      <c r="C36">
        <v>2015</v>
      </c>
      <c r="D36" s="50">
        <v>42137</v>
      </c>
      <c r="E36" s="52"/>
      <c r="F36" s="53"/>
      <c r="G36" s="52">
        <f>0.5*313</f>
        <v>156.5</v>
      </c>
      <c r="H36" s="53"/>
      <c r="I36" s="54"/>
      <c r="J36" s="53">
        <f t="shared" si="2"/>
        <v>156.5</v>
      </c>
      <c r="K36" s="2"/>
      <c r="L36" s="50">
        <v>42062</v>
      </c>
      <c r="M36" s="52">
        <v>1</v>
      </c>
      <c r="N36" s="53">
        <v>4010</v>
      </c>
      <c r="O36" s="52"/>
      <c r="P36" s="53"/>
      <c r="Q36" s="54"/>
      <c r="R36" s="53">
        <f>-M36*N36+O36+P36</f>
        <v>-4010</v>
      </c>
      <c r="S36" s="53"/>
      <c r="T36" s="50">
        <v>42062</v>
      </c>
      <c r="U36" s="52">
        <f>16.5</f>
        <v>16.5</v>
      </c>
      <c r="V36" s="53">
        <v>304</v>
      </c>
      <c r="W36" s="52"/>
      <c r="X36" s="53"/>
      <c r="Y36" s="54"/>
      <c r="Z36" s="53">
        <f t="shared" ref="Z36:Z47" si="3">-U36*V36+W36+X36</f>
        <v>-5016</v>
      </c>
      <c r="AA36" s="53"/>
      <c r="AB36" s="64">
        <f>V36*U36</f>
        <v>5016</v>
      </c>
      <c r="AC36" s="64">
        <f>MAX(0,AB36)</f>
        <v>5016</v>
      </c>
      <c r="AD36" s="64">
        <f>MIN(0,AB36)</f>
        <v>0</v>
      </c>
    </row>
    <row r="37" spans="1:32" s="47" customFormat="1" outlineLevel="1" collapsed="1" x14ac:dyDescent="0.5">
      <c r="A37" s="50"/>
      <c r="B37" s="51"/>
      <c r="C37"/>
      <c r="D37" s="50">
        <v>42269</v>
      </c>
      <c r="E37" s="52"/>
      <c r="F37" s="53"/>
      <c r="G37" s="52">
        <f>0.25*313</f>
        <v>78.25</v>
      </c>
      <c r="H37" s="53"/>
      <c r="I37" s="54"/>
      <c r="J37" s="53">
        <f t="shared" si="2"/>
        <v>78.25</v>
      </c>
      <c r="K37" s="2"/>
      <c r="L37" s="50"/>
      <c r="M37" s="52"/>
      <c r="N37" s="53"/>
      <c r="O37" s="52"/>
      <c r="P37" s="53"/>
      <c r="Q37" s="54"/>
      <c r="R37" s="53"/>
      <c r="S37" s="53"/>
      <c r="T37" s="50">
        <v>42137</v>
      </c>
      <c r="U37" s="52">
        <f>19.31</f>
        <v>19.309999999999999</v>
      </c>
      <c r="V37" s="53">
        <f>3.936*2</f>
        <v>7.8719999999999999</v>
      </c>
      <c r="W37" s="52">
        <f>103.812455217891*VLOOKUP(T37,[1]FX_data!$A:$F,6,0)</f>
        <v>152.00831999999946</v>
      </c>
      <c r="X37" s="53"/>
      <c r="Y37" s="54"/>
      <c r="Z37" s="53">
        <f t="shared" si="3"/>
        <v>-5.4001247917767614E-13</v>
      </c>
      <c r="AA37" s="53"/>
      <c r="AB37" s="64">
        <f t="shared" ref="AB37:AB47" si="4">V37*U37</f>
        <v>152.00832</v>
      </c>
      <c r="AC37" s="64">
        <f t="shared" ref="AC37:AC47" si="5">MAX(0,AB37)</f>
        <v>152.00832</v>
      </c>
      <c r="AD37" s="64">
        <f t="shared" ref="AD37:AD47" si="6">MIN(0,AB37)</f>
        <v>0</v>
      </c>
    </row>
    <row r="38" spans="1:32" s="47" customFormat="1" outlineLevel="1" x14ac:dyDescent="0.5">
      <c r="A38" s="50"/>
      <c r="B38" s="51"/>
      <c r="C38"/>
      <c r="D38" s="50"/>
      <c r="E38" s="52"/>
      <c r="F38" s="53"/>
      <c r="G38" s="52"/>
      <c r="H38" s="53"/>
      <c r="I38" s="54"/>
      <c r="J38" s="53"/>
      <c r="K38" s="2"/>
      <c r="L38" s="50"/>
      <c r="M38" s="52"/>
      <c r="N38" s="53"/>
      <c r="O38" s="52"/>
      <c r="P38" s="53"/>
      <c r="Q38" s="54"/>
      <c r="R38" s="53"/>
      <c r="S38" s="53"/>
      <c r="T38" s="50">
        <v>42269</v>
      </c>
      <c r="U38" s="52">
        <f>19.31</f>
        <v>19.309999999999999</v>
      </c>
      <c r="V38" s="53">
        <f>2.052*2</f>
        <v>4.1040000000000001</v>
      </c>
      <c r="W38" s="52">
        <f>52.7038774389776*VLOOKUP(T38,[1]FX_data!$A:$F,6,0)</f>
        <v>79.248239999999939</v>
      </c>
      <c r="X38" s="53"/>
      <c r="Y38" s="54"/>
      <c r="Z38" s="53">
        <f t="shared" si="3"/>
        <v>-5.6843418860808015E-14</v>
      </c>
      <c r="AA38" s="53"/>
      <c r="AB38" s="64">
        <f t="shared" si="4"/>
        <v>79.248239999999996</v>
      </c>
      <c r="AC38" s="64">
        <f t="shared" si="5"/>
        <v>79.248239999999996</v>
      </c>
      <c r="AD38" s="64">
        <f t="shared" si="6"/>
        <v>0</v>
      </c>
    </row>
    <row r="39" spans="1:32" s="47" customFormat="1" x14ac:dyDescent="0.5">
      <c r="A39" s="50"/>
      <c r="B39" s="51"/>
      <c r="C39">
        <v>2016</v>
      </c>
      <c r="D39" s="65">
        <v>42507</v>
      </c>
      <c r="E39" s="66"/>
      <c r="F39" s="67"/>
      <c r="G39" s="66">
        <f>0.85*313</f>
        <v>266.05</v>
      </c>
      <c r="H39" s="67"/>
      <c r="I39" s="68"/>
      <c r="J39" s="67">
        <f>-E39*F39+G39+H39</f>
        <v>266.05</v>
      </c>
      <c r="K39" s="2"/>
      <c r="L39" s="65">
        <v>42429</v>
      </c>
      <c r="M39" s="66">
        <v>1</v>
      </c>
      <c r="N39" s="67">
        <f>1667+8032</f>
        <v>9699</v>
      </c>
      <c r="O39" s="66"/>
      <c r="P39" s="67"/>
      <c r="Q39" s="68"/>
      <c r="R39" s="67">
        <f>-M39*N39+O39+P39</f>
        <v>-9699</v>
      </c>
      <c r="S39" s="53"/>
      <c r="T39" s="65">
        <v>42429</v>
      </c>
      <c r="U39" s="66">
        <f>14.98</f>
        <v>14.98</v>
      </c>
      <c r="V39" s="67">
        <v>805</v>
      </c>
      <c r="W39" s="66"/>
      <c r="X39" s="67"/>
      <c r="Y39" s="68"/>
      <c r="Z39" s="67">
        <f t="shared" si="3"/>
        <v>-12058.9</v>
      </c>
      <c r="AA39" s="53"/>
      <c r="AB39" s="64">
        <f t="shared" si="4"/>
        <v>12058.9</v>
      </c>
      <c r="AC39" s="64">
        <f t="shared" si="5"/>
        <v>12058.9</v>
      </c>
      <c r="AD39" s="64">
        <f t="shared" si="6"/>
        <v>0</v>
      </c>
    </row>
    <row r="40" spans="1:32" s="47" customFormat="1" x14ac:dyDescent="0.5">
      <c r="A40" s="50"/>
      <c r="B40" s="51"/>
      <c r="C40"/>
      <c r="D40" s="69"/>
      <c r="E40" s="70"/>
      <c r="F40" s="71"/>
      <c r="G40" s="70"/>
      <c r="H40" s="71"/>
      <c r="I40" s="72"/>
      <c r="J40" s="71"/>
      <c r="K40" s="2"/>
      <c r="L40" s="69">
        <v>42432</v>
      </c>
      <c r="M40" s="70">
        <v>1</v>
      </c>
      <c r="N40" s="71">
        <v>-137</v>
      </c>
      <c r="O40" s="70"/>
      <c r="P40" s="71"/>
      <c r="Q40" s="72"/>
      <c r="R40" s="71">
        <f>-M40*N40+O40+P40</f>
        <v>137</v>
      </c>
      <c r="S40" s="71"/>
      <c r="T40" s="69">
        <v>42507</v>
      </c>
      <c r="U40" s="70">
        <f>14.64</f>
        <v>14.64</v>
      </c>
      <c r="V40" s="71">
        <v>65.084000000000003</v>
      </c>
      <c r="W40" s="70">
        <f>676.561059806803*VLOOKUP(T40,[1]FX_data!$A:$F,6,0)</f>
        <v>952.82975999999962</v>
      </c>
      <c r="X40" s="71"/>
      <c r="Y40" s="72"/>
      <c r="Z40" s="71">
        <f t="shared" si="3"/>
        <v>-4.5474735088646412E-13</v>
      </c>
      <c r="AA40" s="71"/>
      <c r="AB40" s="64">
        <f t="shared" si="4"/>
        <v>952.82976000000008</v>
      </c>
      <c r="AC40" s="64">
        <f t="shared" si="5"/>
        <v>952.82976000000008</v>
      </c>
      <c r="AD40" s="64">
        <f t="shared" si="6"/>
        <v>0</v>
      </c>
    </row>
    <row r="41" spans="1:32" s="47" customFormat="1" x14ac:dyDescent="0.5">
      <c r="A41" s="50"/>
      <c r="B41" s="51"/>
      <c r="C41">
        <v>2017</v>
      </c>
      <c r="D41" s="50">
        <v>42796</v>
      </c>
      <c r="E41" s="52">
        <f>U42</f>
        <v>13.622812101593883</v>
      </c>
      <c r="F41" s="53">
        <f>-V42</f>
        <v>122</v>
      </c>
      <c r="G41" s="52"/>
      <c r="H41" s="53"/>
      <c r="I41" s="54"/>
      <c r="J41" s="53">
        <f>-E41*F41+G41+H41</f>
        <v>-1661.9830763944537</v>
      </c>
      <c r="K41" s="2"/>
      <c r="L41" s="50">
        <v>42795</v>
      </c>
      <c r="M41" s="52">
        <v>1</v>
      </c>
      <c r="N41" s="53">
        <f>-133-335</f>
        <v>-468</v>
      </c>
      <c r="O41" s="52"/>
      <c r="P41" s="53"/>
      <c r="Q41" s="54"/>
      <c r="R41" s="53">
        <f>-M41*N41+O41+P41</f>
        <v>468</v>
      </c>
      <c r="S41" s="53"/>
      <c r="T41" s="50">
        <v>42795</v>
      </c>
      <c r="U41" s="52">
        <f>15.45</f>
        <v>15.45</v>
      </c>
      <c r="V41" s="53">
        <f>-39-1.936-1.052-3.173</f>
        <v>-45.161000000000001</v>
      </c>
      <c r="W41" s="52"/>
      <c r="X41" s="53"/>
      <c r="Y41" s="54"/>
      <c r="Z41" s="53">
        <f t="shared" si="3"/>
        <v>697.73744999999997</v>
      </c>
      <c r="AA41" s="53"/>
      <c r="AB41" s="64">
        <f t="shared" si="4"/>
        <v>-697.73744999999997</v>
      </c>
      <c r="AC41" s="64">
        <f t="shared" si="5"/>
        <v>0</v>
      </c>
      <c r="AD41" s="64">
        <f t="shared" si="6"/>
        <v>-697.73744999999997</v>
      </c>
    </row>
    <row r="42" spans="1:32" s="47" customFormat="1" x14ac:dyDescent="0.5">
      <c r="A42" s="50"/>
      <c r="B42" s="51"/>
      <c r="C42"/>
      <c r="D42" s="50">
        <v>42865</v>
      </c>
      <c r="E42" s="52"/>
      <c r="F42" s="53"/>
      <c r="G42" s="52">
        <f>0.6*435</f>
        <v>261</v>
      </c>
      <c r="H42" s="53"/>
      <c r="I42" s="54"/>
      <c r="J42" s="53">
        <f>-E42*F42+G42+H42</f>
        <v>261</v>
      </c>
      <c r="K42" s="2"/>
      <c r="L42" s="50"/>
      <c r="M42" s="52"/>
      <c r="N42" s="53"/>
      <c r="O42" s="52"/>
      <c r="P42" s="53"/>
      <c r="Q42" s="54"/>
      <c r="R42" s="53"/>
      <c r="S42" s="53"/>
      <c r="T42" s="50">
        <v>42796</v>
      </c>
      <c r="U42" s="52">
        <v>13.622812101593883</v>
      </c>
      <c r="V42" s="53">
        <v>-122</v>
      </c>
      <c r="W42" s="52"/>
      <c r="X42" s="53"/>
      <c r="Y42" s="54"/>
      <c r="Z42" s="53">
        <f t="shared" si="3"/>
        <v>1661.9830763944537</v>
      </c>
      <c r="AA42" s="53"/>
      <c r="AB42" s="64">
        <f t="shared" si="4"/>
        <v>-1661.9830763944537</v>
      </c>
      <c r="AC42" s="64">
        <f t="shared" si="5"/>
        <v>0</v>
      </c>
      <c r="AD42" s="64">
        <f t="shared" si="6"/>
        <v>-1661.9830763944537</v>
      </c>
    </row>
    <row r="43" spans="1:32" s="47" customFormat="1" x14ac:dyDescent="0.5">
      <c r="A43" s="50"/>
      <c r="B43" s="51"/>
      <c r="C43"/>
      <c r="D43" s="50"/>
      <c r="E43" s="52"/>
      <c r="F43" s="53"/>
      <c r="G43" s="52"/>
      <c r="H43" s="53"/>
      <c r="I43" s="54"/>
      <c r="J43" s="53"/>
      <c r="K43" s="2"/>
      <c r="L43" s="50"/>
      <c r="M43" s="52"/>
      <c r="N43" s="53"/>
      <c r="O43" s="52"/>
      <c r="P43" s="53"/>
      <c r="Q43" s="54"/>
      <c r="R43" s="53"/>
      <c r="S43" s="71"/>
      <c r="T43" s="50">
        <v>42865</v>
      </c>
      <c r="U43" s="52">
        <f>16.8011541632317</f>
        <v>16.801154163231701</v>
      </c>
      <c r="V43" s="53">
        <v>36.39</v>
      </c>
      <c r="W43" s="52">
        <f>0.6*1018.99</f>
        <v>611.39400000000001</v>
      </c>
      <c r="X43" s="53"/>
      <c r="Y43" s="54"/>
      <c r="Z43" s="53">
        <f t="shared" si="3"/>
        <v>-1.5916157281026244E-12</v>
      </c>
      <c r="AA43" s="71"/>
      <c r="AB43" s="64">
        <f t="shared" si="4"/>
        <v>611.3940000000016</v>
      </c>
      <c r="AC43" s="64">
        <f t="shared" si="5"/>
        <v>611.3940000000016</v>
      </c>
      <c r="AD43" s="64">
        <f t="shared" si="6"/>
        <v>0</v>
      </c>
    </row>
    <row r="44" spans="1:32" s="47" customFormat="1" x14ac:dyDescent="0.5">
      <c r="A44" s="50"/>
      <c r="B44" s="51"/>
      <c r="C44">
        <v>2018</v>
      </c>
      <c r="D44" s="65">
        <v>43162</v>
      </c>
      <c r="E44" s="66">
        <f>U45</f>
        <v>14.12067168437768</v>
      </c>
      <c r="F44" s="67">
        <f>-V45</f>
        <v>386</v>
      </c>
      <c r="G44" s="66"/>
      <c r="H44" s="67"/>
      <c r="I44" s="68"/>
      <c r="J44" s="67">
        <f>-E44*F44+G44+H44</f>
        <v>-5450.5792701697846</v>
      </c>
      <c r="K44" s="2"/>
      <c r="L44" s="65">
        <v>43161</v>
      </c>
      <c r="M44" s="66">
        <v>1</v>
      </c>
      <c r="N44" s="67">
        <f>-133-333</f>
        <v>-466</v>
      </c>
      <c r="O44" s="66"/>
      <c r="P44" s="67"/>
      <c r="Q44" s="68"/>
      <c r="R44" s="67">
        <f>-M44*N44+O44+P44</f>
        <v>466</v>
      </c>
      <c r="S44" s="50"/>
      <c r="T44" s="65">
        <v>43161</v>
      </c>
      <c r="U44" s="66">
        <f>17.73</f>
        <v>17.73</v>
      </c>
      <c r="V44" s="67">
        <f>-6.229-3.97-9.398-4.173-146-1.052-2.936-55</f>
        <v>-228.75800000000001</v>
      </c>
      <c r="W44" s="66"/>
      <c r="X44" s="67"/>
      <c r="Y44" s="68"/>
      <c r="Z44" s="67">
        <f t="shared" si="3"/>
        <v>4055.8793400000004</v>
      </c>
      <c r="AA44" s="53"/>
      <c r="AB44" s="64">
        <f t="shared" si="4"/>
        <v>-4055.8793400000004</v>
      </c>
      <c r="AC44" s="64">
        <f t="shared" si="5"/>
        <v>0</v>
      </c>
      <c r="AD44" s="64">
        <f t="shared" si="6"/>
        <v>-4055.8793400000004</v>
      </c>
    </row>
    <row r="45" spans="1:32" s="47" customFormat="1" x14ac:dyDescent="0.5">
      <c r="A45" s="50"/>
      <c r="B45" s="51"/>
      <c r="C45"/>
      <c r="D45" s="50">
        <v>43229</v>
      </c>
      <c r="E45" s="52"/>
      <c r="F45" s="53"/>
      <c r="G45" s="52">
        <f>0.65*821</f>
        <v>533.65</v>
      </c>
      <c r="H45" s="53"/>
      <c r="I45" s="54"/>
      <c r="J45" s="53">
        <f>-E45*F45+G45+H45</f>
        <v>533.65</v>
      </c>
      <c r="K45" s="2"/>
      <c r="L45" s="50"/>
      <c r="M45" s="52"/>
      <c r="N45" s="53"/>
      <c r="O45" s="52"/>
      <c r="P45" s="53"/>
      <c r="Q45" s="54"/>
      <c r="R45" s="53"/>
      <c r="S45" s="53"/>
      <c r="T45" s="50">
        <v>43162</v>
      </c>
      <c r="U45" s="52">
        <v>14.12067168437768</v>
      </c>
      <c r="V45" s="53">
        <v>-386</v>
      </c>
      <c r="W45" s="52"/>
      <c r="X45" s="53"/>
      <c r="Y45" s="54"/>
      <c r="Z45" s="53">
        <f t="shared" si="3"/>
        <v>5450.5792701697846</v>
      </c>
      <c r="AA45" s="53"/>
      <c r="AB45" s="64">
        <f t="shared" si="4"/>
        <v>-5450.5792701697846</v>
      </c>
      <c r="AC45" s="64">
        <f t="shared" si="5"/>
        <v>0</v>
      </c>
      <c r="AD45" s="64">
        <f t="shared" si="6"/>
        <v>-5450.5792701697846</v>
      </c>
      <c r="AE45" s="47">
        <f>-[1]Транзакции_UBS_E!Z45*[1]Транзакции_UBS_E!AE44/V45</f>
        <v>14.12067168437768</v>
      </c>
      <c r="AF45" s="47">
        <f>Z45/[1]Транзакции_UBS_E!AE44-[1]Транзакции_UBS_E!Z45</f>
        <v>0</v>
      </c>
    </row>
    <row r="46" spans="1:32" s="47" customFormat="1" x14ac:dyDescent="0.5">
      <c r="A46" s="50"/>
      <c r="B46" s="51"/>
      <c r="C46"/>
      <c r="D46" s="69"/>
      <c r="E46" s="70"/>
      <c r="F46" s="71"/>
      <c r="G46" s="70"/>
      <c r="H46" s="71"/>
      <c r="I46" s="72"/>
      <c r="J46" s="71"/>
      <c r="K46" s="2"/>
      <c r="L46" s="69"/>
      <c r="M46" s="70"/>
      <c r="N46" s="71"/>
      <c r="O46" s="70"/>
      <c r="P46" s="71"/>
      <c r="Q46" s="72"/>
      <c r="R46" s="71"/>
      <c r="S46" s="71"/>
      <c r="T46" s="69">
        <v>43229</v>
      </c>
      <c r="U46" s="70">
        <f>15.964827720785</f>
        <v>15.964827720784999</v>
      </c>
      <c r="V46" s="71">
        <v>17.936</v>
      </c>
      <c r="W46" s="70">
        <f>0.65*440.531</f>
        <v>286.34514999999999</v>
      </c>
      <c r="X46" s="71"/>
      <c r="Y46" s="72"/>
      <c r="Z46" s="71">
        <f t="shared" si="3"/>
        <v>2.2737367544323206E-13</v>
      </c>
      <c r="AA46" s="71"/>
      <c r="AB46" s="64">
        <f t="shared" si="4"/>
        <v>286.34514999999976</v>
      </c>
      <c r="AC46" s="64">
        <f t="shared" si="5"/>
        <v>286.34514999999976</v>
      </c>
      <c r="AD46" s="64">
        <f t="shared" si="6"/>
        <v>0</v>
      </c>
    </row>
    <row r="47" spans="1:32" s="47" customFormat="1" x14ac:dyDescent="0.5">
      <c r="A47" s="50"/>
      <c r="B47" s="51"/>
      <c r="C47">
        <v>2019</v>
      </c>
      <c r="D47" s="50">
        <v>43527</v>
      </c>
      <c r="E47" s="52">
        <f>U55</f>
        <v>12.705</v>
      </c>
      <c r="F47" s="53">
        <f>-V55</f>
        <v>313</v>
      </c>
      <c r="G47" s="52"/>
      <c r="H47" s="53"/>
      <c r="I47" s="54"/>
      <c r="J47" s="53">
        <f>-E47*F47+G47+H47</f>
        <v>-3976.665</v>
      </c>
      <c r="K47" s="2"/>
      <c r="L47" s="50">
        <v>43526</v>
      </c>
      <c r="M47" s="52">
        <v>1</v>
      </c>
      <c r="N47" s="53">
        <f>-133-333</f>
        <v>-466</v>
      </c>
      <c r="O47" s="52"/>
      <c r="P47" s="53"/>
      <c r="Q47" s="54"/>
      <c r="R47" s="53">
        <f>-M47*N47+O47+P47</f>
        <v>466</v>
      </c>
      <c r="S47" s="53"/>
      <c r="T47" s="50">
        <v>43526</v>
      </c>
      <c r="U47" s="52">
        <f>12.705</f>
        <v>12.705</v>
      </c>
      <c r="V47" s="53">
        <f>-6.936-5.191-8.34-125</f>
        <v>-145.46699999999998</v>
      </c>
      <c r="W47" s="52"/>
      <c r="X47" s="53"/>
      <c r="Y47" s="54"/>
      <c r="Z47" s="53">
        <f t="shared" si="3"/>
        <v>1848.1582349999999</v>
      </c>
      <c r="AA47" s="53"/>
      <c r="AB47" s="64">
        <f t="shared" si="4"/>
        <v>-1848.1582349999999</v>
      </c>
      <c r="AC47" s="64">
        <f t="shared" si="5"/>
        <v>0</v>
      </c>
      <c r="AD47" s="64">
        <f t="shared" si="6"/>
        <v>-1848.1582349999999</v>
      </c>
    </row>
    <row r="48" spans="1:32" s="47" customFormat="1" x14ac:dyDescent="0.5">
      <c r="A48" s="50"/>
      <c r="B48" s="51"/>
      <c r="C48"/>
      <c r="D48" s="50">
        <v>43593</v>
      </c>
      <c r="E48" s="52"/>
      <c r="F48" s="53"/>
      <c r="G48" s="52">
        <f>0.7*1134</f>
        <v>793.8</v>
      </c>
      <c r="H48" s="53"/>
      <c r="I48" s="54"/>
      <c r="J48" s="53">
        <f>-E48*F48+G48+H48</f>
        <v>793.8</v>
      </c>
      <c r="K48" s="73"/>
      <c r="L48" s="50"/>
      <c r="M48" s="52"/>
      <c r="N48" s="53"/>
      <c r="O48" s="52"/>
      <c r="P48" s="53"/>
      <c r="Q48" s="54"/>
      <c r="R48" s="53"/>
      <c r="S48" s="71"/>
      <c r="T48" s="50"/>
      <c r="U48" s="52"/>
      <c r="V48" s="53"/>
      <c r="W48" s="52"/>
      <c r="X48" s="53"/>
      <c r="Y48" s="54"/>
      <c r="Z48" s="53"/>
      <c r="AA48" s="71"/>
      <c r="AC48" s="64">
        <f>SUM(AC36:AC47)</f>
        <v>19156.725470000001</v>
      </c>
      <c r="AD48" s="64">
        <f>SUM(AD36:AD47)-Z55</f>
        <v>-17691.002371564238</v>
      </c>
    </row>
    <row r="49" spans="1:27" s="47" customFormat="1" x14ac:dyDescent="0.5">
      <c r="A49" s="50"/>
      <c r="B49" s="51"/>
      <c r="C49">
        <v>2020</v>
      </c>
      <c r="D49" s="65">
        <v>43958</v>
      </c>
      <c r="E49" s="66"/>
      <c r="F49" s="67"/>
      <c r="G49" s="66">
        <f>(0.17604+0.17604*(1-35%))*1134</f>
        <v>329.38844399999999</v>
      </c>
      <c r="H49" s="67"/>
      <c r="I49" s="68"/>
      <c r="J49" s="67">
        <f>-E49*F49+G49+H49</f>
        <v>329.38844399999999</v>
      </c>
      <c r="K49" s="2"/>
      <c r="L49" s="65">
        <v>43893</v>
      </c>
      <c r="M49" s="66">
        <v>1</v>
      </c>
      <c r="N49" s="67">
        <f>-133-333-3341</f>
        <v>-3807</v>
      </c>
      <c r="O49" s="66"/>
      <c r="P49" s="67"/>
      <c r="Q49" s="68"/>
      <c r="R49" s="67">
        <f>-M49*N49+O49+P49</f>
        <v>3807</v>
      </c>
      <c r="S49" s="53"/>
      <c r="T49" s="65"/>
      <c r="U49" s="66"/>
      <c r="V49" s="67"/>
      <c r="W49" s="66"/>
      <c r="X49" s="67"/>
      <c r="Y49" s="68"/>
      <c r="Z49" s="67"/>
      <c r="AA49" s="53"/>
    </row>
    <row r="50" spans="1:27" s="47" customFormat="1" x14ac:dyDescent="0.5">
      <c r="A50" s="50"/>
      <c r="B50" s="51"/>
      <c r="C50"/>
      <c r="D50" s="69">
        <v>44162</v>
      </c>
      <c r="E50" s="70"/>
      <c r="F50" s="71"/>
      <c r="G50" s="70">
        <f>(0.16673+0.16673*(1-35%))*1134</f>
        <v>311.968503</v>
      </c>
      <c r="H50" s="71"/>
      <c r="I50" s="72"/>
      <c r="J50" s="71">
        <f>-E50*F50+G50+H50</f>
        <v>311.968503</v>
      </c>
      <c r="K50" s="2"/>
      <c r="L50" s="69"/>
      <c r="M50" s="70"/>
      <c r="N50" s="71"/>
      <c r="O50" s="70"/>
      <c r="P50" s="71"/>
      <c r="Q50" s="72"/>
      <c r="R50" s="71"/>
      <c r="S50" s="71"/>
      <c r="T50" s="69"/>
      <c r="U50" s="70"/>
      <c r="V50" s="71"/>
      <c r="W50" s="70"/>
      <c r="X50" s="71"/>
      <c r="Y50" s="72"/>
      <c r="Z50" s="71"/>
      <c r="AA50" s="53"/>
    </row>
    <row r="51" spans="1:27" s="47" customFormat="1" x14ac:dyDescent="0.5">
      <c r="A51" s="50"/>
      <c r="B51"/>
      <c r="C51">
        <v>2021</v>
      </c>
      <c r="D51" s="50">
        <v>44301</v>
      </c>
      <c r="E51" s="52"/>
      <c r="F51" s="53"/>
      <c r="G51" s="52">
        <f>(0.17061+0.17061*(1-35%))*1134</f>
        <v>319.22837099999998</v>
      </c>
      <c r="H51" s="53"/>
      <c r="I51" s="54"/>
      <c r="J51" s="53">
        <f>-E51*F51+G51+H51</f>
        <v>319.22837099999998</v>
      </c>
      <c r="K51" s="2"/>
      <c r="L51" s="50"/>
      <c r="M51" s="52"/>
      <c r="N51" s="53"/>
      <c r="O51" s="52"/>
      <c r="P51" s="53"/>
      <c r="Q51" s="54"/>
      <c r="R51" s="53"/>
      <c r="S51" s="53"/>
      <c r="T51" s="50"/>
      <c r="U51" s="52"/>
      <c r="V51" s="53"/>
      <c r="W51" s="52"/>
      <c r="X51" s="53"/>
      <c r="Y51" s="54"/>
      <c r="Z51" s="53"/>
      <c r="AA51" s="53"/>
    </row>
    <row r="52" spans="1:27" s="47" customFormat="1" x14ac:dyDescent="0.5">
      <c r="A52" s="50"/>
      <c r="B52"/>
      <c r="C52">
        <v>2022</v>
      </c>
      <c r="D52" s="65"/>
      <c r="E52" s="66"/>
      <c r="F52" s="67"/>
      <c r="G52" s="66"/>
      <c r="H52" s="67"/>
      <c r="I52" s="68"/>
      <c r="J52" s="67"/>
      <c r="K52" s="74"/>
      <c r="L52" s="65"/>
      <c r="M52" s="66"/>
      <c r="N52" s="67"/>
      <c r="O52" s="66"/>
      <c r="P52" s="67"/>
      <c r="Q52" s="68"/>
      <c r="R52" s="67"/>
      <c r="S52" s="67"/>
      <c r="T52" s="65"/>
      <c r="U52" s="66"/>
      <c r="V52" s="67"/>
      <c r="W52" s="66"/>
      <c r="X52" s="67"/>
      <c r="Y52" s="68"/>
      <c r="Z52" s="67"/>
      <c r="AA52" s="67"/>
    </row>
    <row r="53" spans="1:27" s="47" customFormat="1" x14ac:dyDescent="0.5">
      <c r="A53" s="50"/>
      <c r="B53"/>
      <c r="C53"/>
      <c r="D53" s="50"/>
      <c r="E53" s="52"/>
      <c r="F53" s="53"/>
      <c r="G53" s="52"/>
      <c r="H53" s="53"/>
      <c r="I53" s="54"/>
      <c r="J53" s="53"/>
      <c r="K53" s="2"/>
      <c r="L53" s="50"/>
      <c r="M53" s="52"/>
      <c r="N53" s="53"/>
      <c r="O53" s="52"/>
      <c r="P53" s="53"/>
      <c r="Q53" s="54"/>
      <c r="R53" s="53"/>
      <c r="S53" s="53"/>
      <c r="T53" s="50"/>
      <c r="U53" s="52"/>
      <c r="V53" s="53"/>
      <c r="W53" s="52"/>
      <c r="X53" s="53"/>
      <c r="Y53" s="54"/>
      <c r="Z53" s="53"/>
      <c r="AA53" s="53"/>
    </row>
    <row r="54" spans="1:27" s="47" customFormat="1" x14ac:dyDescent="0.5">
      <c r="A54" s="50"/>
      <c r="B54"/>
      <c r="C54"/>
      <c r="D54" s="50"/>
      <c r="E54" s="52"/>
      <c r="F54" s="53"/>
      <c r="G54" s="52"/>
      <c r="H54" s="53"/>
      <c r="I54" s="54"/>
      <c r="J54" s="53"/>
      <c r="K54" s="2"/>
      <c r="L54" s="50"/>
      <c r="M54" s="52"/>
      <c r="N54" s="53"/>
      <c r="O54" s="52"/>
      <c r="P54" s="53"/>
      <c r="Q54" s="54"/>
      <c r="R54" s="53"/>
      <c r="S54" s="53"/>
      <c r="T54" s="50"/>
      <c r="U54" s="52"/>
      <c r="V54" s="53"/>
      <c r="W54" s="52"/>
      <c r="X54" s="53"/>
      <c r="Y54" s="54"/>
      <c r="Z54" s="53"/>
      <c r="AA54" s="53"/>
    </row>
    <row r="55" spans="1:27" s="47" customFormat="1" x14ac:dyDescent="0.5">
      <c r="A55"/>
      <c r="B55"/>
      <c r="C55" t="s">
        <v>29</v>
      </c>
      <c r="D55" s="50">
        <f>+Date</f>
        <v>44561</v>
      </c>
      <c r="E55" s="52">
        <f>VLOOKUP(D55,[1]ETFs!$B:$AO,MATCH(D2,[1]ETFs!$B$2:$AO$2,0),0)/VLOOKUP(D55,[1]FX_data!$A:$F,6,0)</f>
        <v>13.475407179320962</v>
      </c>
      <c r="F55" s="53">
        <f>-J4</f>
        <v>-1134</v>
      </c>
      <c r="G55" s="52"/>
      <c r="H55" s="53"/>
      <c r="I55" s="54"/>
      <c r="J55" s="53">
        <f>-E55*F55+G55+H55</f>
        <v>15281.111741349971</v>
      </c>
      <c r="K55" s="2"/>
      <c r="L55" s="50">
        <v>44257</v>
      </c>
      <c r="M55" s="52">
        <v>1</v>
      </c>
      <c r="N55" s="53">
        <f>-333-8032</f>
        <v>-8365</v>
      </c>
      <c r="O55" s="52"/>
      <c r="P55" s="53"/>
      <c r="Q55" s="54"/>
      <c r="R55" s="53">
        <f>-M55*N55+O55+P55</f>
        <v>8365</v>
      </c>
      <c r="S55" s="53"/>
      <c r="T55" s="50">
        <v>43527</v>
      </c>
      <c r="U55" s="52">
        <f>12.705</f>
        <v>12.705</v>
      </c>
      <c r="V55" s="53">
        <v>-313</v>
      </c>
      <c r="W55" s="52"/>
      <c r="X55" s="53"/>
      <c r="Y55" s="54"/>
      <c r="Z55" s="53">
        <f>-U55*V55+W55+X55</f>
        <v>3976.665</v>
      </c>
      <c r="AA55" s="53"/>
    </row>
    <row r="56" spans="1:27" s="47" customFormat="1" x14ac:dyDescent="0.5">
      <c r="A56" s="51"/>
      <c r="B56"/>
      <c r="C56"/>
      <c r="D56" s="50"/>
      <c r="E56" s="52"/>
      <c r="F56" s="53"/>
      <c r="G56" s="52"/>
      <c r="H56" s="53"/>
      <c r="I56" s="54"/>
      <c r="J56" s="53"/>
      <c r="K56" s="2"/>
      <c r="L56" s="50"/>
      <c r="M56" s="52"/>
      <c r="N56" s="53"/>
      <c r="O56" s="52"/>
      <c r="P56" s="53"/>
      <c r="Q56" s="54"/>
      <c r="R56" s="53"/>
      <c r="S56"/>
      <c r="T56" s="50"/>
      <c r="U56" s="52"/>
      <c r="V56" s="53"/>
      <c r="W56" s="52"/>
      <c r="X56" s="53"/>
      <c r="Y56" s="54"/>
      <c r="Z56" s="53"/>
      <c r="AA56"/>
    </row>
    <row r="57" spans="1:27" s="47" customFormat="1" x14ac:dyDescent="0.5">
      <c r="A57" s="51"/>
      <c r="B57"/>
      <c r="C57"/>
      <c r="D57" s="50"/>
      <c r="E57" s="52"/>
      <c r="F57" s="53"/>
      <c r="G57" s="52"/>
      <c r="H57" s="53"/>
      <c r="I57" s="54"/>
      <c r="J57" s="53"/>
      <c r="K57" s="2"/>
      <c r="L57" s="50"/>
      <c r="M57" s="52"/>
      <c r="N57" s="53"/>
      <c r="O57" s="52"/>
      <c r="P57" s="53"/>
      <c r="Q57" s="54"/>
      <c r="R57" s="53"/>
      <c r="S57"/>
      <c r="T57" s="50"/>
      <c r="U57" s="52"/>
      <c r="V57" s="53"/>
      <c r="W57" s="52"/>
      <c r="X57" s="53"/>
      <c r="Y57" s="54"/>
      <c r="Z57" s="53"/>
      <c r="AA57"/>
    </row>
    <row r="58" spans="1:27" s="47" customFormat="1" x14ac:dyDescent="0.5">
      <c r="A58" s="51"/>
      <c r="B58"/>
      <c r="C58"/>
      <c r="D58" s="50"/>
      <c r="E58" s="52"/>
      <c r="F58" s="53"/>
      <c r="G58" s="52"/>
      <c r="H58" s="53"/>
      <c r="I58" s="54"/>
      <c r="J58" s="53"/>
      <c r="K58" s="2"/>
      <c r="L58" s="50"/>
      <c r="M58" s="52"/>
      <c r="N58" s="53"/>
      <c r="O58" s="52"/>
      <c r="P58" s="53"/>
      <c r="Q58" s="54"/>
      <c r="R58" s="53"/>
      <c r="S58"/>
      <c r="T58" s="50"/>
      <c r="U58" s="52"/>
      <c r="V58" s="53"/>
      <c r="W58" s="52"/>
      <c r="X58" s="53"/>
      <c r="Y58" s="54"/>
      <c r="Z58" s="53"/>
      <c r="AA58"/>
    </row>
    <row r="59" spans="1:27" s="47" customFormat="1" x14ac:dyDescent="0.5">
      <c r="A59" s="51"/>
      <c r="B59"/>
      <c r="C59"/>
      <c r="D59" s="50">
        <f>DATE(YEAR(D6)-1,MONTH(D6),DAY(D6))</f>
        <v>44561</v>
      </c>
      <c r="E59" s="52">
        <f>VLOOKUP(D59,[1]ETFs!$B:$AO,MATCH(D2,[1]ETFs!$B$2:$AO$2,0),0)/VLOOKUP(D59,[1]FX_data!$A:$F,6,0)</f>
        <v>13.475407179320962</v>
      </c>
      <c r="F59" s="53">
        <f>SUM(F30:F54)</f>
        <v>1134</v>
      </c>
      <c r="G59" s="52"/>
      <c r="H59" s="53"/>
      <c r="I59" s="54"/>
      <c r="J59" s="53">
        <f>-E59*F59</f>
        <v>-15281.111741349971</v>
      </c>
      <c r="K59" s="2"/>
      <c r="L59" s="50"/>
      <c r="M59" s="52"/>
      <c r="N59" s="53"/>
      <c r="O59" s="52"/>
      <c r="P59" s="53"/>
      <c r="Q59" s="54"/>
      <c r="R59" s="53"/>
      <c r="S59" s="75"/>
      <c r="T59" s="50"/>
      <c r="U59" s="52"/>
      <c r="V59" s="53"/>
      <c r="W59" s="52"/>
      <c r="X59" s="53"/>
      <c r="Y59" s="54"/>
      <c r="Z59" s="53"/>
      <c r="AA59" s="75"/>
    </row>
    <row r="60" spans="1:27" s="47" customFormat="1" x14ac:dyDescent="0.5">
      <c r="A60" s="51"/>
      <c r="B60"/>
      <c r="C60"/>
      <c r="D60" s="50">
        <f>+D51</f>
        <v>44301</v>
      </c>
      <c r="E60" s="52"/>
      <c r="F60" s="53"/>
      <c r="G60" s="52"/>
      <c r="H60" s="53"/>
      <c r="I60" s="54"/>
      <c r="J60" s="53">
        <f>+J51</f>
        <v>319.22837099999998</v>
      </c>
      <c r="K60" s="2"/>
      <c r="L60" s="50"/>
      <c r="M60" s="52"/>
      <c r="N60" s="53"/>
      <c r="O60" s="52"/>
      <c r="P60" s="53"/>
      <c r="Q60" s="54"/>
      <c r="R60" s="53"/>
      <c r="S60" s="75"/>
      <c r="T60" s="50"/>
      <c r="U60" s="52"/>
      <c r="V60" s="53"/>
      <c r="W60" s="52"/>
      <c r="X60" s="53"/>
      <c r="Y60" s="54"/>
      <c r="Z60" s="53"/>
      <c r="AA60" s="75"/>
    </row>
    <row r="61" spans="1:27" s="47" customFormat="1" x14ac:dyDescent="0.5">
      <c r="A61" s="51"/>
      <c r="B61"/>
      <c r="C61"/>
      <c r="D61" s="50">
        <f>+D52</f>
        <v>0</v>
      </c>
      <c r="E61" s="52"/>
      <c r="F61" s="53"/>
      <c r="G61" s="52"/>
      <c r="H61" s="53"/>
      <c r="I61" s="54"/>
      <c r="J61" s="53">
        <f>+J52</f>
        <v>0</v>
      </c>
      <c r="K61" s="2"/>
      <c r="L61" s="50"/>
      <c r="M61" s="52"/>
      <c r="N61" s="53"/>
      <c r="O61" s="52"/>
      <c r="P61" s="53"/>
      <c r="Q61" s="54"/>
      <c r="R61" s="53"/>
      <c r="S61" s="75"/>
      <c r="T61" s="50"/>
      <c r="U61" s="52"/>
      <c r="V61" s="53"/>
      <c r="W61" s="52"/>
      <c r="X61" s="53"/>
      <c r="Y61" s="54"/>
      <c r="Z61" s="53"/>
      <c r="AA61" s="75"/>
    </row>
    <row r="62" spans="1:27" s="47" customFormat="1" x14ac:dyDescent="0.5">
      <c r="A62" s="51"/>
      <c r="B62"/>
      <c r="C62"/>
      <c r="D62" s="50">
        <f>+D53</f>
        <v>0</v>
      </c>
      <c r="E62" s="52"/>
      <c r="F62" s="53"/>
      <c r="G62" s="52"/>
      <c r="H62" s="53"/>
      <c r="I62" s="54"/>
      <c r="J62" s="53">
        <f>+J53</f>
        <v>0</v>
      </c>
      <c r="K62" s="2"/>
      <c r="L62" s="50"/>
      <c r="M62" s="52"/>
      <c r="N62" s="53"/>
      <c r="O62" s="52"/>
      <c r="P62" s="53"/>
      <c r="Q62" s="54"/>
      <c r="R62" s="53"/>
      <c r="S62" s="75"/>
      <c r="T62" s="50"/>
      <c r="U62" s="52"/>
      <c r="V62" s="53"/>
      <c r="W62" s="52"/>
      <c r="X62" s="53"/>
      <c r="Y62" s="54"/>
      <c r="Z62" s="53"/>
      <c r="AA62" s="75"/>
    </row>
    <row r="63" spans="1:27" s="47" customFormat="1" x14ac:dyDescent="0.5">
      <c r="A63" s="51"/>
      <c r="B63"/>
      <c r="C63"/>
      <c r="D63" s="50">
        <f>+D54</f>
        <v>0</v>
      </c>
      <c r="E63" s="52"/>
      <c r="F63" s="53"/>
      <c r="G63" s="52"/>
      <c r="H63" s="53"/>
      <c r="I63" s="54"/>
      <c r="J63" s="53">
        <f>+J54</f>
        <v>0</v>
      </c>
      <c r="K63" s="2"/>
      <c r="L63" s="50"/>
      <c r="M63" s="52"/>
      <c r="N63" s="53"/>
      <c r="O63" s="52"/>
      <c r="P63" s="53"/>
      <c r="Q63" s="54"/>
      <c r="R63" s="53"/>
      <c r="S63" s="75"/>
      <c r="T63" s="50"/>
      <c r="U63" s="52"/>
      <c r="V63" s="53"/>
      <c r="W63" s="52"/>
      <c r="X63" s="53"/>
      <c r="Y63" s="54"/>
      <c r="Z63" s="53"/>
      <c r="AA63" s="75"/>
    </row>
    <row r="64" spans="1:27" s="47" customFormat="1" x14ac:dyDescent="0.5">
      <c r="A64" s="51"/>
      <c r="B64"/>
      <c r="C64"/>
      <c r="D64" s="50">
        <f>+D55</f>
        <v>44561</v>
      </c>
      <c r="E64" s="52"/>
      <c r="F64" s="53"/>
      <c r="G64" s="52"/>
      <c r="H64" s="53"/>
      <c r="I64" s="54"/>
      <c r="J64" s="53">
        <f>+J55</f>
        <v>15281.111741349971</v>
      </c>
      <c r="K64" s="2"/>
      <c r="L64" s="50"/>
      <c r="M64" s="52"/>
      <c r="N64" s="53"/>
      <c r="O64" s="52"/>
      <c r="P64" s="53"/>
      <c r="Q64" s="54"/>
      <c r="R64" s="53"/>
      <c r="S64" s="1"/>
      <c r="T64" s="50"/>
      <c r="U64" s="52"/>
      <c r="V64" s="53"/>
      <c r="W64" s="52"/>
      <c r="X64" s="53"/>
      <c r="Y64" s="54"/>
      <c r="Z64" s="53"/>
      <c r="AA64" s="1"/>
    </row>
    <row r="65" spans="1:27" s="47" customFormat="1" x14ac:dyDescent="0.5">
      <c r="A65" s="51"/>
      <c r="B65"/>
      <c r="C65"/>
      <c r="D65"/>
      <c r="E65"/>
      <c r="F65"/>
      <c r="G65"/>
      <c r="H65" s="1"/>
      <c r="I65"/>
      <c r="J65"/>
      <c r="K65" s="2"/>
      <c r="L65"/>
      <c r="M65"/>
      <c r="N65"/>
      <c r="O65"/>
      <c r="P65" s="1"/>
      <c r="Q65"/>
      <c r="R65"/>
      <c r="S65" s="1"/>
      <c r="T65"/>
      <c r="U65"/>
      <c r="V65"/>
      <c r="W65"/>
      <c r="X65" s="1"/>
      <c r="Y65"/>
      <c r="Z65"/>
      <c r="AA65" s="1"/>
    </row>
    <row r="66" spans="1:27" s="47" customFormat="1" x14ac:dyDescent="0.5">
      <c r="A66" s="51"/>
      <c r="B66"/>
      <c r="C66"/>
      <c r="D66"/>
      <c r="E66"/>
      <c r="F66"/>
      <c r="G66"/>
      <c r="H66" s="1"/>
      <c r="I66"/>
      <c r="J66"/>
      <c r="K66" s="2"/>
      <c r="L66"/>
      <c r="M66"/>
      <c r="N66"/>
      <c r="O66"/>
      <c r="P66" s="1"/>
      <c r="Q66"/>
      <c r="R66"/>
      <c r="S66" s="1"/>
      <c r="T66"/>
      <c r="U66"/>
      <c r="V66"/>
      <c r="W66"/>
      <c r="X66" s="1"/>
      <c r="Y66"/>
      <c r="Z66"/>
      <c r="AA66" s="1"/>
    </row>
    <row r="67" spans="1:27" s="47" customFormat="1" x14ac:dyDescent="0.5">
      <c r="A67" s="51"/>
      <c r="B67"/>
      <c r="C67"/>
      <c r="D67"/>
      <c r="E67"/>
      <c r="F67"/>
      <c r="G67"/>
      <c r="H67" s="1"/>
      <c r="I67"/>
      <c r="J67"/>
      <c r="K67" s="2"/>
      <c r="L67"/>
      <c r="M67"/>
      <c r="N67"/>
      <c r="O67"/>
      <c r="P67" s="1"/>
      <c r="Q67"/>
      <c r="R67"/>
      <c r="S67"/>
      <c r="T67"/>
      <c r="U67"/>
      <c r="V67"/>
      <c r="W67"/>
      <c r="X67" s="1"/>
      <c r="Y67"/>
      <c r="Z67"/>
      <c r="AA67"/>
    </row>
    <row r="68" spans="1:27" s="47" customFormat="1" x14ac:dyDescent="0.5">
      <c r="A68" s="51"/>
      <c r="B68"/>
      <c r="C68"/>
      <c r="D68"/>
      <c r="E68"/>
      <c r="F68"/>
      <c r="G68"/>
      <c r="H68" s="1"/>
      <c r="I68"/>
      <c r="J68"/>
      <c r="K68" s="2"/>
      <c r="L68"/>
      <c r="M68"/>
      <c r="N68"/>
      <c r="O68"/>
      <c r="P68" s="1"/>
      <c r="Q68"/>
      <c r="R68"/>
      <c r="S68"/>
      <c r="T68"/>
      <c r="U68"/>
      <c r="V68"/>
      <c r="W68"/>
      <c r="X68" s="1"/>
      <c r="Y68"/>
      <c r="Z68"/>
      <c r="AA68"/>
    </row>
    <row r="69" spans="1:27" x14ac:dyDescent="0.5">
      <c r="A69" s="51"/>
    </row>
    <row r="70" spans="1:27" x14ac:dyDescent="0.5">
      <c r="A70" s="5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Транзакции_UBS_E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Linik</dc:creator>
  <cp:lastModifiedBy>Yaroslav Linik</cp:lastModifiedBy>
  <dcterms:created xsi:type="dcterms:W3CDTF">2024-07-31T10:22:56Z</dcterms:created>
  <dcterms:modified xsi:type="dcterms:W3CDTF">2024-07-31T10:23:12Z</dcterms:modified>
</cp:coreProperties>
</file>