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rtfolio-management\Data\"/>
    </mc:Choice>
  </mc:AlternateContent>
  <xr:revisionPtr revIDLastSave="0" documentId="8_{87D2CBA5-E4F1-4C51-9CF2-5D9C190A52F7}" xr6:coauthVersionLast="47" xr6:coauthVersionMax="47" xr10:uidLastSave="{00000000-0000-0000-0000-000000000000}"/>
  <bookViews>
    <workbookView xWindow="-93" yWindow="-93" windowWidth="25786" windowHeight="13866" xr2:uid="{47764F19-C90E-4E2D-B92F-6ED60DF49F11}"/>
  </bookViews>
  <sheets>
    <sheet name="CF_UBS_P" sheetId="1" r:id="rId1"/>
  </sheets>
  <externalReferences>
    <externalReference r:id="rId2"/>
  </externalReferences>
  <definedNames>
    <definedName name="Cur_year">[1]Транзакции_IB!$A$5</definedName>
    <definedName name="Date">[1]Портфель!$C$2</definedName>
    <definedName name="Restricted">[1]Портфель!$G$12</definedName>
    <definedName name="Unrestricted">[1]Портфель!$G$11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C117" i="1"/>
  <c r="B117" i="1"/>
  <c r="E116" i="1"/>
  <c r="C116" i="1"/>
  <c r="B116" i="1"/>
  <c r="E115" i="1"/>
  <c r="C115" i="1"/>
  <c r="B115" i="1"/>
  <c r="E114" i="1"/>
  <c r="C114" i="1"/>
  <c r="B114" i="1"/>
  <c r="E113" i="1"/>
  <c r="C113" i="1"/>
  <c r="B113" i="1"/>
  <c r="E112" i="1"/>
  <c r="C112" i="1"/>
  <c r="B112" i="1"/>
  <c r="E110" i="1"/>
  <c r="C110" i="1" s="1"/>
  <c r="B110" i="1"/>
  <c r="E109" i="1"/>
  <c r="C109" i="1" s="1"/>
  <c r="B109" i="1"/>
  <c r="E108" i="1"/>
  <c r="C108" i="1" s="1"/>
  <c r="B108" i="1"/>
  <c r="E107" i="1"/>
  <c r="C107" i="1" s="1"/>
  <c r="B107" i="1"/>
  <c r="E106" i="1"/>
  <c r="C106" i="1" s="1"/>
  <c r="B106" i="1"/>
  <c r="E105" i="1"/>
  <c r="B105" i="1"/>
  <c r="E104" i="1"/>
  <c r="B104" i="1"/>
  <c r="E103" i="1"/>
  <c r="C103" i="1"/>
  <c r="B103" i="1"/>
  <c r="E102" i="1"/>
  <c r="C102" i="1"/>
  <c r="B102" i="1"/>
  <c r="E101" i="1"/>
  <c r="C101" i="1"/>
  <c r="B101" i="1"/>
  <c r="E100" i="1"/>
  <c r="C100" i="1"/>
  <c r="B100" i="1"/>
  <c r="E99" i="1"/>
  <c r="C99" i="1"/>
  <c r="B99" i="1"/>
  <c r="E98" i="1"/>
  <c r="C98" i="1"/>
  <c r="B98" i="1"/>
  <c r="E97" i="1"/>
  <c r="C97" i="1"/>
  <c r="B97" i="1"/>
  <c r="E95" i="1"/>
  <c r="C95" i="1"/>
  <c r="B95" i="1"/>
  <c r="E94" i="1"/>
  <c r="C94" i="1"/>
  <c r="B94" i="1"/>
  <c r="E93" i="1"/>
  <c r="C93" i="1"/>
  <c r="B93" i="1"/>
  <c r="E92" i="1"/>
  <c r="C92" i="1"/>
  <c r="B92" i="1"/>
  <c r="E91" i="1"/>
  <c r="C91" i="1"/>
  <c r="B91" i="1"/>
  <c r="E90" i="1"/>
  <c r="C90" i="1"/>
  <c r="B90" i="1"/>
  <c r="E89" i="1"/>
  <c r="C89" i="1"/>
  <c r="B89" i="1"/>
  <c r="E88" i="1"/>
  <c r="C88" i="1"/>
  <c r="B88" i="1"/>
  <c r="E87" i="1"/>
  <c r="C87" i="1"/>
  <c r="B87" i="1"/>
  <c r="E86" i="1"/>
  <c r="C86" i="1"/>
  <c r="B86" i="1"/>
  <c r="E85" i="1"/>
  <c r="C85" i="1"/>
  <c r="B85" i="1"/>
  <c r="E84" i="1"/>
  <c r="C84" i="1"/>
  <c r="B84" i="1"/>
  <c r="E82" i="1"/>
  <c r="C82" i="1" s="1"/>
  <c r="B82" i="1"/>
  <c r="E81" i="1"/>
  <c r="C81" i="1" s="1"/>
  <c r="B81" i="1"/>
  <c r="E80" i="1"/>
  <c r="C80" i="1" s="1"/>
  <c r="B80" i="1"/>
  <c r="E79" i="1"/>
  <c r="C79" i="1" s="1"/>
  <c r="B79" i="1"/>
  <c r="E78" i="1"/>
  <c r="C78" i="1" s="1"/>
  <c r="B78" i="1"/>
  <c r="E77" i="1"/>
  <c r="C77" i="1" s="1"/>
  <c r="B77" i="1"/>
  <c r="E76" i="1"/>
  <c r="C76" i="1" s="1"/>
  <c r="B76" i="1"/>
  <c r="E75" i="1"/>
  <c r="C75" i="1" s="1"/>
  <c r="B75" i="1"/>
  <c r="E74" i="1"/>
  <c r="C74" i="1" s="1"/>
  <c r="B74" i="1"/>
  <c r="E73" i="1"/>
  <c r="C73" i="1" s="1"/>
  <c r="B73" i="1"/>
  <c r="E72" i="1"/>
  <c r="B72" i="1"/>
  <c r="E71" i="1"/>
  <c r="C71" i="1"/>
  <c r="B71" i="1"/>
  <c r="E70" i="1"/>
  <c r="C70" i="1"/>
  <c r="B70" i="1"/>
  <c r="E68" i="1"/>
  <c r="C68" i="1" s="1"/>
  <c r="B68" i="1"/>
  <c r="E67" i="1"/>
  <c r="C67" i="1" s="1"/>
  <c r="B67" i="1"/>
  <c r="E66" i="1"/>
  <c r="C66" i="1" s="1"/>
  <c r="B66" i="1"/>
  <c r="E65" i="1"/>
  <c r="C65" i="1" s="1"/>
  <c r="B65" i="1"/>
  <c r="E64" i="1"/>
  <c r="C64" i="1" s="1"/>
  <c r="B64" i="1"/>
  <c r="E63" i="1"/>
  <c r="C63" i="1" s="1"/>
  <c r="B63" i="1"/>
  <c r="E62" i="1"/>
  <c r="C62" i="1" s="1"/>
  <c r="B62" i="1"/>
  <c r="E61" i="1"/>
  <c r="C61" i="1" s="1"/>
  <c r="B61" i="1"/>
  <c r="E60" i="1"/>
  <c r="C60" i="1" s="1"/>
  <c r="B60" i="1"/>
  <c r="E59" i="1"/>
  <c r="C59" i="1" s="1"/>
  <c r="B59" i="1"/>
  <c r="E58" i="1"/>
  <c r="C58" i="1" s="1"/>
  <c r="B58" i="1"/>
  <c r="E57" i="1"/>
  <c r="C57" i="1" s="1"/>
  <c r="B57" i="1"/>
  <c r="E56" i="1"/>
  <c r="C56" i="1" s="1"/>
  <c r="B56" i="1"/>
  <c r="E54" i="1"/>
  <c r="C54" i="1"/>
  <c r="B54" i="1"/>
  <c r="E53" i="1"/>
  <c r="C53" i="1"/>
  <c r="B53" i="1"/>
  <c r="E52" i="1"/>
  <c r="C52" i="1"/>
  <c r="B52" i="1"/>
  <c r="E51" i="1"/>
  <c r="C51" i="1"/>
  <c r="B51" i="1"/>
  <c r="E50" i="1"/>
  <c r="C50" i="1"/>
  <c r="B50" i="1"/>
  <c r="E49" i="1"/>
  <c r="C49" i="1"/>
  <c r="B49" i="1"/>
  <c r="E48" i="1"/>
  <c r="C48" i="1"/>
  <c r="B48" i="1"/>
  <c r="E47" i="1"/>
  <c r="C47" i="1"/>
  <c r="B47" i="1"/>
  <c r="E46" i="1"/>
  <c r="C46" i="1"/>
  <c r="B46" i="1"/>
  <c r="E45" i="1"/>
  <c r="B45" i="1"/>
  <c r="E44" i="1"/>
  <c r="C44" i="1" s="1"/>
  <c r="B44" i="1"/>
  <c r="E43" i="1"/>
  <c r="C43" i="1" s="1"/>
  <c r="B43" i="1"/>
  <c r="E42" i="1"/>
  <c r="B42" i="1"/>
  <c r="E41" i="1"/>
  <c r="C41" i="1"/>
  <c r="B41" i="1"/>
  <c r="E40" i="1"/>
  <c r="C40" i="1"/>
  <c r="B40" i="1"/>
  <c r="E38" i="1"/>
  <c r="C38" i="1" s="1"/>
  <c r="B38" i="1"/>
  <c r="E37" i="1"/>
  <c r="C37" i="1" s="1"/>
  <c r="B37" i="1"/>
  <c r="E36" i="1"/>
  <c r="C36" i="1" s="1"/>
  <c r="B36" i="1"/>
  <c r="E35" i="1"/>
  <c r="C35" i="1" s="1"/>
  <c r="B35" i="1"/>
  <c r="E34" i="1"/>
  <c r="C34" i="1" s="1"/>
  <c r="B34" i="1"/>
  <c r="E33" i="1"/>
  <c r="C33" i="1" s="1"/>
  <c r="B33" i="1"/>
  <c r="E32" i="1"/>
  <c r="C32" i="1" s="1"/>
  <c r="B32" i="1"/>
  <c r="E31" i="1"/>
  <c r="C31" i="1" s="1"/>
  <c r="B31" i="1"/>
  <c r="E30" i="1"/>
  <c r="C30" i="1" s="1"/>
  <c r="B30" i="1"/>
  <c r="E29" i="1"/>
  <c r="C29" i="1" s="1"/>
  <c r="B29" i="1"/>
  <c r="E28" i="1"/>
  <c r="C28" i="1" s="1"/>
  <c r="B28" i="1"/>
  <c r="E27" i="1"/>
  <c r="B27" i="1"/>
  <c r="E26" i="1"/>
  <c r="C26" i="1"/>
  <c r="B26" i="1"/>
  <c r="E25" i="1"/>
  <c r="C25" i="1"/>
  <c r="B25" i="1"/>
  <c r="E23" i="1"/>
  <c r="C23" i="1" s="1"/>
  <c r="B23" i="1"/>
  <c r="E22" i="1"/>
  <c r="C22" i="1" s="1"/>
  <c r="B22" i="1"/>
  <c r="E21" i="1"/>
  <c r="C21" i="1" s="1"/>
  <c r="B21" i="1"/>
  <c r="E20" i="1"/>
  <c r="C20" i="1" s="1"/>
  <c r="B20" i="1"/>
  <c r="E19" i="1"/>
  <c r="C19" i="1" s="1"/>
  <c r="B19" i="1"/>
  <c r="E18" i="1"/>
  <c r="C18" i="1" s="1"/>
  <c r="B18" i="1"/>
  <c r="E17" i="1"/>
  <c r="C17" i="1" s="1"/>
  <c r="B17" i="1"/>
  <c r="E16" i="1"/>
  <c r="C16" i="1" s="1"/>
  <c r="B16" i="1"/>
  <c r="E15" i="1"/>
  <c r="C15" i="1" s="1"/>
  <c r="B15" i="1"/>
  <c r="E14" i="1"/>
  <c r="C14" i="1" s="1"/>
  <c r="B14" i="1"/>
  <c r="E13" i="1"/>
  <c r="C13" i="1" s="1"/>
  <c r="B13" i="1"/>
  <c r="E12" i="1"/>
  <c r="C12" i="1" s="1"/>
  <c r="B12" i="1"/>
  <c r="E11" i="1"/>
  <c r="C11" i="1" s="1"/>
  <c r="B11" i="1"/>
  <c r="E9" i="1"/>
  <c r="C9" i="1"/>
  <c r="B9" i="1"/>
  <c r="E8" i="1"/>
  <c r="C8" i="1"/>
  <c r="B8" i="1"/>
  <c r="E7" i="1"/>
  <c r="C7" i="1"/>
  <c r="B7" i="1"/>
  <c r="E6" i="1"/>
  <c r="C6" i="1"/>
  <c r="B6" i="1"/>
  <c r="G5" i="1"/>
  <c r="G6" i="1" s="1"/>
  <c r="G7" i="1" s="1"/>
  <c r="G8" i="1" s="1"/>
  <c r="G9" i="1" s="1"/>
  <c r="G10" i="1" s="1"/>
  <c r="E5" i="1"/>
  <c r="C5" i="1"/>
  <c r="B5" i="1"/>
  <c r="G11" i="1" l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YL</author>
  </authors>
  <commentList>
    <comment ref="G10" authorId="0" shapeId="0" xr:uid="{22B9E8E7-3FCB-4782-A988-17484B944378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0</t>
        </r>
      </text>
    </comment>
  </commentList>
</comments>
</file>

<file path=xl/sharedStrings.xml><?xml version="1.0" encoding="utf-8"?>
<sst xmlns="http://schemas.openxmlformats.org/spreadsheetml/2006/main" count="7" uniqueCount="7">
  <si>
    <t>Current</t>
  </si>
  <si>
    <t>Дата</t>
  </si>
  <si>
    <t>Инвестиции</t>
  </si>
  <si>
    <t>Див./Куп.</t>
  </si>
  <si>
    <t>Сделка</t>
  </si>
  <si>
    <t>Комиссия</t>
  </si>
  <si>
    <r>
      <t>Cash (</t>
    </r>
    <r>
      <rPr>
        <sz val="10"/>
        <rFont val="Calibri"/>
        <family val="2"/>
        <charset val="204"/>
      </rPr>
      <t>£</t>
    </r>
    <r>
      <rPr>
        <sz val="8.5"/>
        <rFont val="Century Gothic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</si>
</sst>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;\-_)"/>
  </numFmts>
  <fonts count="7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04"/>
    </font>
    <font>
      <sz val="8.5"/>
      <name val="Century Gothic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37" fontId="0" fillId="0" borderId="1" xfId="0" applyNumberFormat="1" applyBorder="1"/>
    <xf numFmtId="39" fontId="0" fillId="0" borderId="1" xfId="0" applyNumberForma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Continuous" vertical="center" wrapText="1"/>
    </xf>
    <xf numFmtId="0" fontId="2" fillId="3" borderId="0" xfId="0" applyFont="1" applyFill="1" applyAlignment="1">
      <alignment horizontal="centerContinuous" vertical="center" wrapText="1"/>
    </xf>
    <xf numFmtId="14" fontId="0" fillId="0" borderId="0" xfId="0" applyNumberFormat="1"/>
    <xf numFmtId="164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37" fontId="0" fillId="0" borderId="0" xfId="0" applyNumberFormat="1"/>
    <xf numFmtId="14" fontId="0" fillId="0" borderId="2" xfId="0" applyNumberFormat="1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right"/>
    </xf>
    <xf numFmtId="14" fontId="0" fillId="0" borderId="3" xfId="0" applyNumberFormat="1" applyBorder="1"/>
    <xf numFmtId="164" fontId="0" fillId="4" borderId="3" xfId="0" applyNumberFormat="1" applyFill="1" applyBorder="1"/>
    <xf numFmtId="164" fontId="0" fillId="0" borderId="3" xfId="0" applyNumberFormat="1" applyBorder="1"/>
    <xf numFmtId="164" fontId="0" fillId="0" borderId="3" xfId="0" applyNumberFormat="1" applyBorder="1" applyAlignment="1">
      <alignment horizontal="right"/>
    </xf>
    <xf numFmtId="14" fontId="0" fillId="0" borderId="4" xfId="0" applyNumberFormat="1" applyBorder="1"/>
    <xf numFmtId="164" fontId="0" fillId="0" borderId="4" xfId="0" applyNumberFormat="1" applyBorder="1"/>
    <xf numFmtId="14" fontId="0" fillId="0" borderId="5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000bcdce8660306/Personal/Galaxy_2201%20v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тфель"/>
      <sheetName val="Портфель_2022"/>
      <sheetName val="Портфель_2021"/>
      <sheetName val="Output"/>
      <sheetName val="Result"/>
      <sheetName val="Комиссии"/>
      <sheetName val="Check"/>
      <sheetName val="Data&gt;&gt;"/>
      <sheetName val="FX_data"/>
      <sheetName val="ETFs"/>
      <sheetName val="Mutual funds UK"/>
      <sheetName val="Russian equities"/>
      <sheetName val="Russian bonds"/>
      <sheetName val="IB&gt;&gt;"/>
      <sheetName val="Портфель_IB"/>
      <sheetName val="Портфель_2022_IB"/>
      <sheetName val="Портфель_2021_IB"/>
      <sheetName val="Портфель_2020_IB"/>
      <sheetName val="Result_IB"/>
      <sheetName val="Транзакции_IB"/>
      <sheetName val="Assignments"/>
      <sheetName val="CF_IB"/>
      <sheetName val="Option series"/>
      <sheetName val="Options stats"/>
      <sheetName val="Опционы_IB"/>
      <sheetName val="Long_options_IB"/>
      <sheetName val="FX_IB"/>
      <sheetName val="Option perf."/>
      <sheetName val="БКС&gt;&gt;"/>
      <sheetName val="Портфель_БКС"/>
      <sheetName val="Портфель_2022_БКС"/>
      <sheetName val="Портфель_2021_БКС"/>
      <sheetName val="Портфель_2020_БКС"/>
      <sheetName val="Портфель_2019_БКС"/>
      <sheetName val="Портфель_2018_БКС"/>
      <sheetName val="Result_БКС"/>
      <sheetName val="CF_БКС"/>
      <sheetName val="Equity_БКС"/>
      <sheetName val="Fixed income_БКС"/>
      <sheetName val="Транзакции_USD_БКС"/>
      <sheetName val="FX_БКС"/>
      <sheetName val="Тинькофф&gt;&gt;"/>
      <sheetName val="Портфель_T"/>
      <sheetName val="Портфель_2022_T"/>
      <sheetName val="Портфель_2021_T"/>
      <sheetName val="Портфель_2020_T"/>
      <sheetName val="Result_T"/>
      <sheetName val="CF_T"/>
      <sheetName val="Equity_T"/>
      <sheetName val="Fixed income_T"/>
      <sheetName val="Транзакции_USD_T"/>
      <sheetName val="FX_T"/>
      <sheetName val="Альфа&gt;&gt;"/>
      <sheetName val="Портфель_Альфа"/>
      <sheetName val="Портфель_2022_Альфа"/>
      <sheetName val="Портфель_2021_Альфа"/>
      <sheetName val="Result_Альфа"/>
      <sheetName val="CF_Альфа"/>
      <sheetName val="Equity_Альфа"/>
      <sheetName val="Fixed income_Альфа"/>
      <sheetName val="Транзакции_USD_Альфа"/>
      <sheetName val="FX_Альфа"/>
      <sheetName val="МТСБ&gt;&gt;"/>
      <sheetName val="Портфель_МТСБ"/>
      <sheetName val="Портфель_2022_МТСБ"/>
      <sheetName val="Портфель_2021_МТСБ"/>
      <sheetName val="Портфель_2020_МТСБ"/>
      <sheetName val="Result_МТСБ"/>
      <sheetName val="CF_МТСБ"/>
      <sheetName val="Транзакции_МТСБ"/>
      <sheetName val="CS&gt;&gt;"/>
      <sheetName val="Портфель_CS"/>
      <sheetName val="Портфель_2022_CS"/>
      <sheetName val="Портфель_2021_CS"/>
      <sheetName val="Портфель_2019_CS"/>
      <sheetName val="Портфель_2020_CS"/>
      <sheetName val="Result_CS"/>
      <sheetName val="CF_CS"/>
      <sheetName val="Транзакции_CS"/>
      <sheetName val=" Система Капитал&gt;&gt;"/>
      <sheetName val="Портфель_СК"/>
      <sheetName val="Портфель_2022_СК"/>
      <sheetName val="Портфель_2021_СК"/>
      <sheetName val="Портфель_2020_СК"/>
      <sheetName val="Портфель_2019_СК"/>
      <sheetName val="Result_СК"/>
      <sheetName val="CF_СК"/>
      <sheetName val="Транзакции_СК"/>
      <sheetName val="ВТБ&gt;&gt;"/>
      <sheetName val="Портфель_ВТБ"/>
      <sheetName val="Портфель_2022_ВТБ"/>
      <sheetName val="Портфель_2021_ВТБ"/>
      <sheetName val="Портфель_2020_ВТБ"/>
      <sheetName val="Result_ВТБ"/>
      <sheetName val="CF_ВТБ"/>
      <sheetName val="Equity_ВТБ"/>
      <sheetName val="Fixed income_ВТБ"/>
      <sheetName val="Транзакции_USD_ВТБ"/>
      <sheetName val="FX_ВТБ"/>
      <sheetName val="Сбер&gt;&gt;"/>
      <sheetName val="Портфель_Сбер"/>
      <sheetName val="Портфель_2022_Сбер"/>
      <sheetName val="Портфель_2021_Сбер"/>
      <sheetName val="Портфель_2020_Сбер"/>
      <sheetName val="Result_Сбер"/>
      <sheetName val="CF_Сбер"/>
      <sheetName val="Транзакции_Сбер"/>
      <sheetName val="Портфель_2020_О"/>
      <sheetName val="JISA&gt;&gt;"/>
      <sheetName val="Портфель_JISA"/>
      <sheetName val="Портфель_2022_JISA"/>
      <sheetName val="Портфель_2021_JISA"/>
      <sheetName val="Портфель_2014_JISA"/>
      <sheetName val="Портфель_2015_JISA"/>
      <sheetName val="Портфель_2016_JISA"/>
      <sheetName val="Портфель_2017_JISA"/>
      <sheetName val="Портфель_2018_JISA"/>
      <sheetName val="Портфель_2020_JISA"/>
      <sheetName val="Портфель_2019_JISA"/>
      <sheetName val="Result_JISA"/>
      <sheetName val="CF_JISA"/>
      <sheetName val="Транзакции_JISA"/>
      <sheetName val="SIPP&gt;&gt;"/>
      <sheetName val="Портфель_SIPP"/>
      <sheetName val="Портфель_2022_SIPP"/>
      <sheetName val="Портфель_2021_SIPP"/>
      <sheetName val="Портфель_2020_SIPP"/>
      <sheetName val="Result_SIPP"/>
      <sheetName val="CF_SIPP"/>
      <sheetName val="Транзакции_SIPP"/>
      <sheetName val="UBS_E&gt;&gt;"/>
      <sheetName val="Портфель_UBS_E"/>
      <sheetName val="Портфель_2010_UBS_E"/>
      <sheetName val="Портфель_2011_UBS_E"/>
      <sheetName val="Портфель_2012_UBS_E"/>
      <sheetName val="Портфель_2013_UBS_E"/>
      <sheetName val="Портфель_2014_UBS_E"/>
      <sheetName val="Портфель_2016_UBS_E"/>
      <sheetName val="Портфель_2015_UBS_E"/>
      <sheetName val="Портфель_2017_UBS_E"/>
      <sheetName val="Портфель_2018_UBS_E"/>
      <sheetName val="Портфель_2022_UBS_E"/>
      <sheetName val="Портфель_2021_UBS_E"/>
      <sheetName val="Портфель_2019_UBS_E"/>
      <sheetName val="Портфель_2020_UBS_E"/>
      <sheetName val="Result_UBS_E"/>
      <sheetName val="CF_UBS_E"/>
      <sheetName val="Транзакции_UBS_E"/>
      <sheetName val="UBS_P&gt;&gt;"/>
      <sheetName val="Портфель_UBS_P"/>
      <sheetName val="Портфель_2008_P_UBS"/>
      <sheetName val="Портфель_2009_UBS"/>
      <sheetName val="Портфель_2010_UBS"/>
      <sheetName val="Портфель_2011_UBS_P"/>
      <sheetName val="Портфель_2012_UBS"/>
      <sheetName val="Портфель_2013_UBS"/>
      <sheetName val="Портфель_2014_UBS"/>
      <sheetName val="Портфель_2015_UBS"/>
      <sheetName val="Портфель_2022_UBS_P"/>
      <sheetName val="Портфель_2021_UBS_P"/>
      <sheetName val="Портфель_2016_UBS"/>
      <sheetName val="Портфель_2017_UBS"/>
      <sheetName val="Портфель_2018_UBS"/>
      <sheetName val="Портфель_2019_UBS_P"/>
      <sheetName val="Портфель_2020_UBS_P"/>
      <sheetName val="Result_UBS_P"/>
      <sheetName val="CF_UBS_P"/>
      <sheetName val="Транзакции_UBS_P"/>
      <sheetName val="Transact SIPP&gt;&gt;"/>
      <sheetName val="Портфель_T_SIPP"/>
      <sheetName val="Портфель_2022_T_SIPP"/>
      <sheetName val="Портфель_2021_T_SIPP"/>
      <sheetName val="Портфель_2017_T_SIPP"/>
      <sheetName val="Портфель_2018_T_SIPP"/>
      <sheetName val="Портфель_2019_T_SIPP"/>
      <sheetName val="Портфель_2020_T_SIPP"/>
      <sheetName val="Result_T_SIPP"/>
      <sheetName val="CF_T_SIPP"/>
      <sheetName val="Транзакции_T_SIPP"/>
      <sheetName val="Transact ISA&gt;&gt;"/>
      <sheetName val="Портфель_T_ISA"/>
      <sheetName val="Портфель_2016_T_ISA"/>
      <sheetName val="Портфель_2015_T_ISA"/>
      <sheetName val="Портфель_2018_T_ISA"/>
      <sheetName val="Портфель_2017_T_ISA"/>
      <sheetName val="Портфель_2022_T_ISA"/>
      <sheetName val="Портфель_2021_T_ISA"/>
      <sheetName val="Портфель_2019_T_ISA"/>
      <sheetName val="Портфель_2020_T_ISA"/>
      <sheetName val="Result_T_ISA"/>
      <sheetName val="CF_T_ISA"/>
      <sheetName val="Транзакции_T_ISA"/>
      <sheetName val="Открытие&gt;&gt;"/>
      <sheetName val="Портфель_О"/>
      <sheetName val="Портфель_2021_О"/>
      <sheetName val="Result_О"/>
      <sheetName val="CF_О"/>
      <sheetName val="Транзакции_О"/>
      <sheetName val="Sterling&gt;&gt;"/>
      <sheetName val="Портфель_Sterling"/>
      <sheetName val="Портфель_2012_Sterling"/>
      <sheetName val="Портфель_2011_Sterling"/>
      <sheetName val="Портфель_2010_Sterling"/>
      <sheetName val="Result_Sterling"/>
      <sheetName val="CF_Sterling"/>
      <sheetName val="Транзакции_Sterling"/>
    </sheetNames>
    <sheetDataSet>
      <sheetData sheetId="0">
        <row r="2">
          <cell r="C2">
            <v>44561</v>
          </cell>
        </row>
        <row r="11">
          <cell r="G11" t="b">
            <v>1</v>
          </cell>
        </row>
        <row r="12">
          <cell r="G12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A5">
            <v>44926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>
        <row r="30">
          <cell r="BX30">
            <v>39685</v>
          </cell>
          <cell r="BY30">
            <v>1.217500281251928</v>
          </cell>
          <cell r="BZ30">
            <v>413.33050000000003</v>
          </cell>
        </row>
        <row r="31">
          <cell r="BX31">
            <v>39716</v>
          </cell>
          <cell r="BY31">
            <v>1.1536002214912426</v>
          </cell>
          <cell r="BZ31">
            <v>182.03879999999998</v>
          </cell>
        </row>
        <row r="32">
          <cell r="BX32">
            <v>39746</v>
          </cell>
          <cell r="BY32">
            <v>0.88859964735288288</v>
          </cell>
          <cell r="BZ32">
            <v>236.32689999999999</v>
          </cell>
        </row>
        <row r="33">
          <cell r="BX33">
            <v>39777</v>
          </cell>
          <cell r="BY33">
            <v>0.95410006328863739</v>
          </cell>
          <cell r="BZ33">
            <v>220.10270000000003</v>
          </cell>
        </row>
        <row r="34">
          <cell r="BX34">
            <v>39807</v>
          </cell>
          <cell r="BY34">
            <v>0.98519995102148816</v>
          </cell>
          <cell r="BZ34">
            <v>213.15469999999999</v>
          </cell>
        </row>
        <row r="35">
          <cell r="BX35">
            <v>39838</v>
          </cell>
          <cell r="BY35">
            <v>0.95410006328863739</v>
          </cell>
          <cell r="BZ35">
            <v>220.10270000000003</v>
          </cell>
        </row>
        <row r="36">
          <cell r="BX36">
            <v>39869</v>
          </cell>
          <cell r="BY36">
            <v>0.88810021830349173</v>
          </cell>
          <cell r="BZ36">
            <v>236.4598</v>
          </cell>
        </row>
        <row r="37">
          <cell r="BX37">
            <v>39897</v>
          </cell>
          <cell r="BY37">
            <v>0.9184001469440235</v>
          </cell>
          <cell r="BZ37">
            <v>228.6585</v>
          </cell>
        </row>
        <row r="38">
          <cell r="BX38">
            <v>39928</v>
          </cell>
          <cell r="BY38">
            <v>0.99009947670885268</v>
          </cell>
          <cell r="BZ38">
            <v>212.09990000000002</v>
          </cell>
        </row>
        <row r="39">
          <cell r="BX39">
            <v>39958</v>
          </cell>
          <cell r="BY39">
            <v>1.0189999825314289</v>
          </cell>
          <cell r="BZ39">
            <v>206.08439999999999</v>
          </cell>
        </row>
        <row r="40">
          <cell r="BX40">
            <v>39972</v>
          </cell>
          <cell r="BY40">
            <v>1.0370000661467134</v>
          </cell>
          <cell r="BZ40">
            <v>166.297</v>
          </cell>
        </row>
        <row r="41">
          <cell r="BX41">
            <v>39989</v>
          </cell>
          <cell r="BY41">
            <v>1.0010000467133355</v>
          </cell>
          <cell r="BZ41">
            <v>209.7902</v>
          </cell>
        </row>
        <row r="42">
          <cell r="BX42">
            <v>40019</v>
          </cell>
          <cell r="BY42">
            <v>1.0785998134721619</v>
          </cell>
          <cell r="BZ42">
            <v>270.41539999999998</v>
          </cell>
        </row>
        <row r="43">
          <cell r="BX43">
            <v>40050</v>
          </cell>
          <cell r="BY43">
            <v>1.1622999887224983</v>
          </cell>
          <cell r="BZ43">
            <v>250.94209999999998</v>
          </cell>
        </row>
        <row r="44">
          <cell r="BX44">
            <v>40081</v>
          </cell>
          <cell r="BY44">
            <v>1.2301996359213065</v>
          </cell>
          <cell r="BZ44">
            <v>237.09159999999997</v>
          </cell>
        </row>
        <row r="45">
          <cell r="BX45">
            <v>40111</v>
          </cell>
          <cell r="BY45">
            <v>1.2385001269625049</v>
          </cell>
          <cell r="BZ45">
            <v>235.5026</v>
          </cell>
        </row>
        <row r="46">
          <cell r="BX46">
            <v>40142</v>
          </cell>
          <cell r="BY46">
            <v>1.2526998953327513</v>
          </cell>
          <cell r="BZ46">
            <v>232.8331</v>
          </cell>
        </row>
        <row r="47">
          <cell r="BX47">
            <v>40172</v>
          </cell>
          <cell r="BY47">
            <v>1.2334000348449148</v>
          </cell>
          <cell r="BZ47">
            <v>236.47640000000001</v>
          </cell>
        </row>
        <row r="48">
          <cell r="AK48">
            <v>1.0205</v>
          </cell>
          <cell r="AL48">
            <v>608.71446902217622</v>
          </cell>
          <cell r="AS48">
            <v>0.98219999999999996</v>
          </cell>
          <cell r="AT48">
            <v>1264.9600170601711</v>
          </cell>
          <cell r="BA48">
            <v>1.0517000000000001</v>
          </cell>
          <cell r="BB48">
            <v>1181.3374316514578</v>
          </cell>
          <cell r="BI48">
            <v>0.89659999999999995</v>
          </cell>
          <cell r="BJ48">
            <v>2077.3021422247393</v>
          </cell>
          <cell r="BX48">
            <v>40203</v>
          </cell>
          <cell r="BY48">
            <v>1.2520997472790754</v>
          </cell>
          <cell r="BZ48">
            <v>232.94470000000001</v>
          </cell>
          <cell r="CG48">
            <v>1.0024</v>
          </cell>
          <cell r="CH48">
            <v>615.85747789317497</v>
          </cell>
          <cell r="CO48">
            <v>0.51970943581138129</v>
          </cell>
          <cell r="CP48">
            <v>715.02324087343868</v>
          </cell>
        </row>
        <row r="49">
          <cell r="AJ49">
            <v>40262</v>
          </cell>
          <cell r="AK49">
            <v>1.1104865864356743</v>
          </cell>
          <cell r="AL49">
            <v>27.271976737299742</v>
          </cell>
          <cell r="AS49">
            <v>1.0772615848075842</v>
          </cell>
          <cell r="AT49">
            <v>56.230317260237904</v>
          </cell>
          <cell r="BA49">
            <v>1.1294450352330758</v>
          </cell>
          <cell r="BB49">
            <v>53.626889486737419</v>
          </cell>
          <cell r="BI49">
            <v>0.96984768417780554</v>
          </cell>
          <cell r="BJ49">
            <v>93.643421424273527</v>
          </cell>
          <cell r="BX49">
            <v>40234</v>
          </cell>
          <cell r="BY49">
            <v>1.2759001117238278</v>
          </cell>
          <cell r="BZ49">
            <v>228.5994</v>
          </cell>
          <cell r="CG49">
            <v>1.0308436921017623</v>
          </cell>
          <cell r="CH49">
            <v>29.194301178578655</v>
          </cell>
          <cell r="CO49">
            <v>0.56686508710877015</v>
          </cell>
          <cell r="CP49">
            <v>31.937033041871135</v>
          </cell>
        </row>
        <row r="50">
          <cell r="AJ50">
            <v>40293</v>
          </cell>
          <cell r="AK50">
            <v>1.1173656809112291</v>
          </cell>
          <cell r="AL50">
            <v>27.104076015346276</v>
          </cell>
          <cell r="AS50">
            <v>1.071352518302578</v>
          </cell>
          <cell r="AT50">
            <v>56.540456713510281</v>
          </cell>
          <cell r="BA50">
            <v>1.1013460579730787</v>
          </cell>
          <cell r="BB50">
            <v>54.995088643853798</v>
          </cell>
          <cell r="BI50">
            <v>0.97868084745199779</v>
          </cell>
          <cell r="BJ50">
            <v>92.798235137908421</v>
          </cell>
          <cell r="CG50">
            <v>1.0007844628806428</v>
          </cell>
          <cell r="CH50">
            <v>30.071171497439668</v>
          </cell>
          <cell r="CO50">
            <v>0.56187028930098015</v>
          </cell>
          <cell r="CP50">
            <v>32.220940245477372</v>
          </cell>
        </row>
        <row r="51">
          <cell r="AJ51">
            <v>40323</v>
          </cell>
          <cell r="AK51">
            <v>0.97148503021529842</v>
          </cell>
          <cell r="AL51">
            <v>31.174092662699472</v>
          </cell>
          <cell r="AS51">
            <v>0.92594943135662067</v>
          </cell>
          <cell r="AT51">
            <v>65.419080820912939</v>
          </cell>
          <cell r="BA51">
            <v>0.94539176535894809</v>
          </cell>
          <cell r="BB51">
            <v>64.067221976268854</v>
          </cell>
          <cell r="BI51">
            <v>0.88348169074143168</v>
          </cell>
          <cell r="BJ51">
            <v>102.79766559802788</v>
          </cell>
          <cell r="CG51">
            <v>1.0662996952223358</v>
          </cell>
          <cell r="CH51">
            <v>28.223548548404814</v>
          </cell>
          <cell r="CO51">
            <v>0.49743228211731066</v>
          </cell>
          <cell r="CP51">
            <v>36.394881611255094</v>
          </cell>
        </row>
        <row r="52">
          <cell r="AJ52">
            <v>40333</v>
          </cell>
          <cell r="AK52">
            <v>1.0306294385808947</v>
          </cell>
          <cell r="AL52">
            <v>27.717085562478424</v>
          </cell>
          <cell r="AS52">
            <v>0.98758343501040691</v>
          </cell>
          <cell r="AT52">
            <v>57.847028145167798</v>
          </cell>
          <cell r="BA52">
            <v>1.0133651949206703</v>
          </cell>
          <cell r="BB52">
            <v>56.383968241682332</v>
          </cell>
          <cell r="BI52">
            <v>0.93703401197425318</v>
          </cell>
          <cell r="BJ52">
            <v>91.404088714977973</v>
          </cell>
          <cell r="CG52">
            <v>1.0267418403765582</v>
          </cell>
          <cell r="CH52">
            <v>27.640000882401932</v>
          </cell>
          <cell r="CO52">
            <v>0.53103080393626367</v>
          </cell>
          <cell r="CP52">
            <v>32.17923874227705</v>
          </cell>
        </row>
        <row r="53">
          <cell r="AJ53">
            <v>40354</v>
          </cell>
          <cell r="AK53">
            <v>0.96140000000000003</v>
          </cell>
          <cell r="AL53">
            <v>30.249899999999997</v>
          </cell>
          <cell r="AS53">
            <v>0.94730000000000003</v>
          </cell>
          <cell r="AT53">
            <v>60.602599999999995</v>
          </cell>
          <cell r="BA53">
            <v>0.94010000000000005</v>
          </cell>
          <cell r="BB53">
            <v>61.640200000000007</v>
          </cell>
          <cell r="BI53">
            <v>0.9224</v>
          </cell>
          <cell r="BJ53">
            <v>94.858462325417548</v>
          </cell>
          <cell r="CG53">
            <v>0.95309999999999995</v>
          </cell>
          <cell r="CH53">
            <v>29.243099999999998</v>
          </cell>
          <cell r="CO53">
            <v>0.93843466566616029</v>
          </cell>
          <cell r="CP53">
            <v>33.95218446924833</v>
          </cell>
        </row>
        <row r="54">
          <cell r="AJ54">
            <v>40384</v>
          </cell>
          <cell r="AK54">
            <v>1.0182</v>
          </cell>
          <cell r="AL54">
            <v>32.865499999999997</v>
          </cell>
          <cell r="AS54">
            <v>0.96109999999999995</v>
          </cell>
          <cell r="AT54">
            <v>69.318200000000004</v>
          </cell>
          <cell r="BA54">
            <v>0.9899</v>
          </cell>
          <cell r="BB54">
            <v>67.805399999999992</v>
          </cell>
          <cell r="BI54">
            <v>0.92</v>
          </cell>
          <cell r="BJ54">
            <v>108.450619418542</v>
          </cell>
          <cell r="CG54">
            <v>0.96209999999999996</v>
          </cell>
          <cell r="CH54">
            <v>33.417100000000005</v>
          </cell>
          <cell r="CO54">
            <v>0.85131504955794368</v>
          </cell>
          <cell r="CP54">
            <v>39.196885644472715</v>
          </cell>
        </row>
        <row r="55">
          <cell r="AJ55">
            <v>40415</v>
          </cell>
          <cell r="AK55">
            <v>0.97840000000000005</v>
          </cell>
          <cell r="AL55">
            <v>33.984099999999998</v>
          </cell>
          <cell r="AS55">
            <v>0.94040000000000001</v>
          </cell>
          <cell r="AT55">
            <v>70.704000000000008</v>
          </cell>
          <cell r="BA55">
            <v>0.92779999999999996</v>
          </cell>
          <cell r="BB55">
            <v>71.664099999999991</v>
          </cell>
          <cell r="BI55">
            <v>0.91320000000000001</v>
          </cell>
          <cell r="BJ55">
            <v>111.23240556284659</v>
          </cell>
          <cell r="CG55">
            <v>0.91979999999999995</v>
          </cell>
          <cell r="CH55">
            <v>32.652500000000003</v>
          </cell>
          <cell r="CO55">
            <v>0.87574288454659355</v>
          </cell>
          <cell r="CP55">
            <v>39.576411446326148</v>
          </cell>
        </row>
        <row r="56">
          <cell r="AJ56">
            <v>40446</v>
          </cell>
          <cell r="AK56">
            <v>1.0663</v>
          </cell>
          <cell r="AL56">
            <v>31.276400000000002</v>
          </cell>
          <cell r="AS56">
            <v>1.0347999999999999</v>
          </cell>
          <cell r="AT56">
            <v>64.167200000000008</v>
          </cell>
          <cell r="BA56">
            <v>1.0371999999999999</v>
          </cell>
          <cell r="BB56">
            <v>65.275800000000004</v>
          </cell>
          <cell r="BI56">
            <v>0.96460000000000001</v>
          </cell>
          <cell r="BJ56">
            <v>103.42710335910529</v>
          </cell>
          <cell r="CG56">
            <v>0.98780000000000001</v>
          </cell>
          <cell r="CH56">
            <v>32.832999999999998</v>
          </cell>
          <cell r="CO56">
            <v>0.89521517123090755</v>
          </cell>
          <cell r="CP56">
            <v>36.692268088623045</v>
          </cell>
        </row>
        <row r="57">
          <cell r="AJ57">
            <v>40476</v>
          </cell>
          <cell r="AK57">
            <v>1.1061000000000001</v>
          </cell>
          <cell r="AL57">
            <v>30.060499999999998</v>
          </cell>
          <cell r="AS57">
            <v>1.1073999999999999</v>
          </cell>
          <cell r="AT57">
            <v>60.041499999999999</v>
          </cell>
          <cell r="BA57">
            <v>1.1133999999999999</v>
          </cell>
          <cell r="BB57">
            <v>59.7179</v>
          </cell>
          <cell r="BI57">
            <v>1.0150999999999999</v>
          </cell>
          <cell r="BJ57">
            <v>97.078959845997502</v>
          </cell>
          <cell r="CG57">
            <v>1.0387</v>
          </cell>
          <cell r="CH57">
            <v>31.836400000000001</v>
          </cell>
          <cell r="CO57">
            <v>1.0071856568981987</v>
          </cell>
          <cell r="CP57">
            <v>34.409637322536717</v>
          </cell>
        </row>
        <row r="58">
          <cell r="AJ58">
            <v>40507</v>
          </cell>
          <cell r="AK58">
            <v>1.0988</v>
          </cell>
          <cell r="AL58">
            <v>30.260300000000001</v>
          </cell>
          <cell r="AS58">
            <v>1.0847</v>
          </cell>
          <cell r="AT58">
            <v>61.298100000000005</v>
          </cell>
          <cell r="BA58">
            <v>1.0475000000000001</v>
          </cell>
          <cell r="BB58">
            <v>63.474899999999998</v>
          </cell>
          <cell r="BI58">
            <v>0.98799999999999999</v>
          </cell>
          <cell r="BJ58">
            <v>99.317265181363126</v>
          </cell>
          <cell r="CG58">
            <v>1.0309999999999999</v>
          </cell>
          <cell r="CH58">
            <v>33.2301</v>
          </cell>
          <cell r="CO58">
            <v>0.98277139598813368</v>
          </cell>
          <cell r="CP58">
            <v>34.478297373260475</v>
          </cell>
        </row>
        <row r="59">
          <cell r="AJ59">
            <v>40537</v>
          </cell>
          <cell r="AK59">
            <v>1.1521999999999999</v>
          </cell>
          <cell r="AL59">
            <v>29.166599999999999</v>
          </cell>
          <cell r="AS59">
            <v>1.1503000000000001</v>
          </cell>
          <cell r="AT59">
            <v>58.846000000000004</v>
          </cell>
          <cell r="BA59">
            <v>1.1017999999999999</v>
          </cell>
          <cell r="BB59">
            <v>61.331999999999994</v>
          </cell>
          <cell r="BI59">
            <v>1.0330999999999999</v>
          </cell>
          <cell r="BJ59">
            <v>98.231673395391738</v>
          </cell>
          <cell r="CG59">
            <v>1.0966</v>
          </cell>
          <cell r="CH59">
            <v>33.160400000000003</v>
          </cell>
          <cell r="CO59">
            <v>0.76834833010457793</v>
          </cell>
          <cell r="CP59">
            <v>33.554124665972523</v>
          </cell>
        </row>
        <row r="60">
          <cell r="AB60">
            <v>40626</v>
          </cell>
          <cell r="AC60">
            <v>1.0606144281331897</v>
          </cell>
          <cell r="AD60">
            <v>1057.6745999999998</v>
          </cell>
          <cell r="AJ60">
            <v>40568</v>
          </cell>
          <cell r="AK60">
            <v>1.1471</v>
          </cell>
          <cell r="AL60">
            <v>28.8553</v>
          </cell>
          <cell r="AS60">
            <v>1.1559999999999999</v>
          </cell>
          <cell r="AT60">
            <v>58.273400000000002</v>
          </cell>
          <cell r="BA60">
            <v>1.1317999999999999</v>
          </cell>
          <cell r="BB60">
            <v>59.233899999999998</v>
          </cell>
          <cell r="BI60">
            <v>0.99839999999999995</v>
          </cell>
          <cell r="BJ60">
            <v>99.928895127654897</v>
          </cell>
          <cell r="BP60">
            <v>40679</v>
          </cell>
          <cell r="BQ60">
            <v>1.1167055095443001</v>
          </cell>
          <cell r="BR60">
            <v>66.348500000000001</v>
          </cell>
          <cell r="CG60">
            <v>1.1064000000000001</v>
          </cell>
          <cell r="CH60">
            <v>33.5961</v>
          </cell>
          <cell r="CO60">
            <v>0.82369379573245094</v>
          </cell>
          <cell r="CP60">
            <v>34.060439886647146</v>
          </cell>
        </row>
        <row r="61">
          <cell r="AJ61">
            <v>40599</v>
          </cell>
          <cell r="AK61">
            <v>1.1471</v>
          </cell>
          <cell r="AL61">
            <v>28.508899999999997</v>
          </cell>
          <cell r="AS61">
            <v>1.1559999999999999</v>
          </cell>
          <cell r="AT61">
            <v>59.600200000000001</v>
          </cell>
          <cell r="BA61">
            <v>1.1317999999999999</v>
          </cell>
          <cell r="BB61">
            <v>58.602199999999996</v>
          </cell>
          <cell r="BI61">
            <v>0.99839999999999995</v>
          </cell>
          <cell r="BJ61">
            <v>102.69116116729062</v>
          </cell>
          <cell r="BP61">
            <v>40688</v>
          </cell>
          <cell r="BQ61">
            <v>1.008</v>
          </cell>
          <cell r="BR61">
            <v>33.093400000000003</v>
          </cell>
          <cell r="CG61">
            <v>1.1064000000000001</v>
          </cell>
          <cell r="CH61">
            <v>33.599499999999999</v>
          </cell>
          <cell r="CO61">
            <v>0.70854385802980624</v>
          </cell>
          <cell r="CP61">
            <v>35.103398693960258</v>
          </cell>
        </row>
        <row r="62">
          <cell r="AJ62">
            <v>40627</v>
          </cell>
          <cell r="AK62">
            <v>1.1546000000000001</v>
          </cell>
          <cell r="AL62">
            <v>28.797899999999998</v>
          </cell>
          <cell r="AS62">
            <v>1.1366000000000001</v>
          </cell>
          <cell r="AT62">
            <v>58.498999999999995</v>
          </cell>
          <cell r="BA62">
            <v>1.1429</v>
          </cell>
          <cell r="BB62">
            <v>58.176499999999997</v>
          </cell>
          <cell r="BI62">
            <v>0.98660000000000003</v>
          </cell>
          <cell r="BJ62">
            <v>98.910425105106341</v>
          </cell>
          <cell r="BP62">
            <v>40710</v>
          </cell>
          <cell r="BQ62">
            <v>1.0183</v>
          </cell>
          <cell r="BR62">
            <v>30.456499999999998</v>
          </cell>
          <cell r="CG62">
            <v>1.0949</v>
          </cell>
          <cell r="CH62">
            <v>-1024.5546999999999</v>
          </cell>
          <cell r="CO62">
            <v>0.94328985847544067</v>
          </cell>
          <cell r="CP62">
            <v>33.98377651712736</v>
          </cell>
        </row>
        <row r="63">
          <cell r="AJ63">
            <v>40658</v>
          </cell>
          <cell r="AK63">
            <v>1.1882999999999999</v>
          </cell>
          <cell r="AL63">
            <v>27.9727</v>
          </cell>
          <cell r="AS63">
            <v>1.1984999999999999</v>
          </cell>
          <cell r="AT63">
            <v>55.485999999999997</v>
          </cell>
          <cell r="BA63">
            <v>1.1847000000000001</v>
          </cell>
          <cell r="BB63">
            <v>56.132300000000001</v>
          </cell>
          <cell r="BI63">
            <v>1.0185999999999999</v>
          </cell>
          <cell r="BJ63">
            <v>97.616276411356836</v>
          </cell>
          <cell r="BP63">
            <v>40719</v>
          </cell>
          <cell r="BQ63">
            <v>1.0339</v>
          </cell>
          <cell r="BR63">
            <v>32.046100000000003</v>
          </cell>
          <cell r="CG63">
            <v>1.1026</v>
          </cell>
          <cell r="CH63">
            <v>33.220100000000002</v>
          </cell>
          <cell r="CO63">
            <v>0.89587003875617077</v>
          </cell>
          <cell r="CP63">
            <v>32.756741377505755</v>
          </cell>
        </row>
        <row r="64">
          <cell r="AK64">
            <v>1.1595</v>
          </cell>
          <cell r="AL64">
            <v>28.6675</v>
          </cell>
          <cell r="AS64">
            <v>1.1299999999999999</v>
          </cell>
          <cell r="AT64">
            <v>58.849599999999995</v>
          </cell>
          <cell r="BA64">
            <v>1.1419999999999999</v>
          </cell>
          <cell r="BB64">
            <v>58.231200000000001</v>
          </cell>
          <cell r="BI64">
            <v>0.97150000000000003</v>
          </cell>
          <cell r="BJ64">
            <v>102.9324</v>
          </cell>
          <cell r="BP64">
            <v>40749</v>
          </cell>
          <cell r="BQ64">
            <v>1.0247999999999999</v>
          </cell>
          <cell r="BR64">
            <v>32.4557</v>
          </cell>
          <cell r="CG64">
            <v>1.1158999999999999</v>
          </cell>
          <cell r="CH64">
            <v>33.589399999999998</v>
          </cell>
          <cell r="CO64">
            <v>0.9580834694620366</v>
          </cell>
          <cell r="CP64">
            <v>34.342500000000001</v>
          </cell>
        </row>
        <row r="65">
          <cell r="AK65">
            <v>1.1244000000000001</v>
          </cell>
          <cell r="AL65">
            <v>27.976199999999999</v>
          </cell>
          <cell r="AS65">
            <v>1.1233</v>
          </cell>
          <cell r="AT65">
            <v>55.395299999999999</v>
          </cell>
          <cell r="BA65">
            <v>1.1173</v>
          </cell>
          <cell r="BB65">
            <v>56.080800000000004</v>
          </cell>
          <cell r="BI65">
            <v>0.97119999999999995</v>
          </cell>
          <cell r="BJ65">
            <v>97.145799999999994</v>
          </cell>
          <cell r="BP65">
            <v>40780</v>
          </cell>
          <cell r="BQ65">
            <v>1.0476000000000001</v>
          </cell>
          <cell r="BR65">
            <v>31.390900000000002</v>
          </cell>
          <cell r="CO65">
            <v>1.0246640170473651</v>
          </cell>
          <cell r="CP65">
            <v>32.427300000000002</v>
          </cell>
        </row>
        <row r="66">
          <cell r="AK66">
            <v>1.1306</v>
          </cell>
          <cell r="AL66">
            <v>29.400399999999998</v>
          </cell>
          <cell r="AS66">
            <v>1.1491</v>
          </cell>
          <cell r="AT66">
            <v>57.871400000000001</v>
          </cell>
          <cell r="BA66">
            <v>1.1217999999999999</v>
          </cell>
          <cell r="BB66">
            <v>59.279799999999994</v>
          </cell>
          <cell r="BI66">
            <v>0.97260000000000002</v>
          </cell>
          <cell r="BJ66">
            <v>102.6379</v>
          </cell>
          <cell r="BP66">
            <v>40811</v>
          </cell>
          <cell r="BQ66">
            <v>1.1116999999999999</v>
          </cell>
          <cell r="BR66">
            <v>42.503600000000006</v>
          </cell>
          <cell r="CO66">
            <v>0.98250227321004913</v>
          </cell>
          <cell r="CP66">
            <v>33.894800000000004</v>
          </cell>
        </row>
        <row r="67">
          <cell r="AK67">
            <v>1.1733</v>
          </cell>
          <cell r="AL67">
            <v>28.330300000000001</v>
          </cell>
          <cell r="AS67">
            <v>1.1681999999999999</v>
          </cell>
          <cell r="AT67">
            <v>56.925199999999997</v>
          </cell>
          <cell r="BA67">
            <v>1.1379999999999999</v>
          </cell>
          <cell r="BB67">
            <v>58.4358</v>
          </cell>
          <cell r="BI67">
            <v>0.99729999999999996</v>
          </cell>
          <cell r="BJ67">
            <v>101.0981</v>
          </cell>
          <cell r="BP67">
            <v>40841</v>
          </cell>
          <cell r="BQ67">
            <v>1.0703</v>
          </cell>
          <cell r="BR67">
            <v>35.2744</v>
          </cell>
          <cell r="CO67">
            <v>0.96945481904658637</v>
          </cell>
          <cell r="CP67">
            <v>33.188099999999999</v>
          </cell>
        </row>
        <row r="68">
          <cell r="AK68">
            <v>1.0141</v>
          </cell>
          <cell r="AL68">
            <v>32.569099999999999</v>
          </cell>
          <cell r="AS68">
            <v>1.0148999999999999</v>
          </cell>
          <cell r="AT68">
            <v>65.113200000000006</v>
          </cell>
          <cell r="BA68">
            <v>0.93810000000000004</v>
          </cell>
          <cell r="BB68">
            <v>71.153400000000005</v>
          </cell>
          <cell r="BI68">
            <v>0.82909999999999995</v>
          </cell>
          <cell r="BJ68">
            <v>118.67959999999999</v>
          </cell>
          <cell r="BP68">
            <v>40872</v>
          </cell>
          <cell r="BQ68">
            <v>1.0820000000000001</v>
          </cell>
          <cell r="BR68">
            <v>35.204999999999998</v>
          </cell>
          <cell r="CO68">
            <v>0.91722518516020524</v>
          </cell>
          <cell r="CP68">
            <v>38.547699999999999</v>
          </cell>
        </row>
        <row r="69">
          <cell r="AK69">
            <v>1.012</v>
          </cell>
          <cell r="AL69">
            <v>46.851799999999997</v>
          </cell>
          <cell r="AS69">
            <v>0.91700000000000004</v>
          </cell>
          <cell r="AT69">
            <v>99.620499999999993</v>
          </cell>
          <cell r="BA69">
            <v>0.87619999999999998</v>
          </cell>
          <cell r="BB69">
            <v>108.8459</v>
          </cell>
          <cell r="BI69">
            <v>0.80700000000000005</v>
          </cell>
          <cell r="BJ69">
            <v>175.65780000000001</v>
          </cell>
          <cell r="BP69">
            <v>40902</v>
          </cell>
          <cell r="BQ69">
            <v>1.0738000000000001</v>
          </cell>
          <cell r="BR69">
            <v>35.224900000000005</v>
          </cell>
          <cell r="CO69">
            <v>0.84279607062495043</v>
          </cell>
          <cell r="CP69">
            <v>58.574199999999998</v>
          </cell>
        </row>
        <row r="70">
          <cell r="AK70">
            <v>1.0879000000000001</v>
          </cell>
          <cell r="AL70">
            <v>34.847000000000001</v>
          </cell>
          <cell r="AS70">
            <v>1.0348999999999999</v>
          </cell>
          <cell r="AT70">
            <v>73.2727</v>
          </cell>
          <cell r="BA70">
            <v>0.96989999999999998</v>
          </cell>
          <cell r="BB70">
            <v>78.183399999999992</v>
          </cell>
          <cell r="BI70">
            <v>0.86170000000000002</v>
          </cell>
          <cell r="BJ70">
            <v>129.47280000000001</v>
          </cell>
          <cell r="CO70">
            <v>0.92511936870826916</v>
          </cell>
          <cell r="CP70">
            <v>43.539299999999997</v>
          </cell>
        </row>
        <row r="71">
          <cell r="AK71">
            <v>1.0204</v>
          </cell>
          <cell r="AL71">
            <v>35.879199999999997</v>
          </cell>
          <cell r="AS71">
            <v>0.96140000000000003</v>
          </cell>
          <cell r="AT71">
            <v>76.356799999999993</v>
          </cell>
          <cell r="BA71">
            <v>0.86760000000000004</v>
          </cell>
          <cell r="BB71">
            <v>83.503999999999991</v>
          </cell>
          <cell r="BI71">
            <v>0.84109999999999996</v>
          </cell>
          <cell r="BJ71">
            <v>134.47550000000001</v>
          </cell>
          <cell r="CO71">
            <v>1.0043219798968808</v>
          </cell>
          <cell r="CP71">
            <v>45.306399999999996</v>
          </cell>
        </row>
        <row r="72">
          <cell r="AK72">
            <v>1.085</v>
          </cell>
          <cell r="AL72">
            <v>35.439799999999998</v>
          </cell>
          <cell r="AS72">
            <v>1.0185999999999999</v>
          </cell>
          <cell r="AT72">
            <v>75.0792</v>
          </cell>
          <cell r="BA72">
            <v>0.92010000000000003</v>
          </cell>
          <cell r="BB72">
            <v>83.919899999999998</v>
          </cell>
          <cell r="BI72">
            <v>0.84609999999999996</v>
          </cell>
          <cell r="BJ72">
            <v>133.2561</v>
          </cell>
          <cell r="CO72">
            <v>0.83101865286155263</v>
          </cell>
          <cell r="CP72">
            <v>43.867800000000003</v>
          </cell>
        </row>
        <row r="73">
          <cell r="AK73">
            <v>1.1414</v>
          </cell>
          <cell r="AL73">
            <v>33.2136</v>
          </cell>
          <cell r="AS73">
            <v>1.1020000000000001</v>
          </cell>
          <cell r="AT73">
            <v>68.811199999999999</v>
          </cell>
          <cell r="BA73">
            <v>0.97599999999999998</v>
          </cell>
          <cell r="BB73">
            <v>77.694600000000008</v>
          </cell>
          <cell r="BI73">
            <v>0.93300000000000005</v>
          </cell>
          <cell r="BJ73">
            <v>121.31319999999999</v>
          </cell>
          <cell r="BP73">
            <v>40933</v>
          </cell>
          <cell r="BQ73">
            <v>1.0833999999999999</v>
          </cell>
          <cell r="BR73">
            <v>34.979399999999998</v>
          </cell>
          <cell r="CO73">
            <v>0.95242660883928321</v>
          </cell>
          <cell r="CP73">
            <v>40.4422</v>
          </cell>
        </row>
        <row r="74">
          <cell r="AK74">
            <v>1.1870000000000001</v>
          </cell>
          <cell r="AL74">
            <v>31.9377</v>
          </cell>
          <cell r="AS74">
            <v>1.1306</v>
          </cell>
          <cell r="AT74">
            <v>67.070599999999999</v>
          </cell>
          <cell r="BA74">
            <v>1.0438000000000001</v>
          </cell>
          <cell r="BB74">
            <v>72.647999999999996</v>
          </cell>
          <cell r="BI74">
            <v>0.96860000000000002</v>
          </cell>
          <cell r="BJ74">
            <v>117.9457</v>
          </cell>
          <cell r="BP74">
            <v>40964</v>
          </cell>
          <cell r="BQ74">
            <v>1.0803</v>
          </cell>
          <cell r="BR74">
            <v>35.357300000000002</v>
          </cell>
          <cell r="CO74">
            <v>0.94636152365187454</v>
          </cell>
          <cell r="CP74">
            <v>39.267499999999998</v>
          </cell>
        </row>
        <row r="75">
          <cell r="AK75">
            <v>1.1867000000000001</v>
          </cell>
          <cell r="AL75">
            <v>36.858499999999999</v>
          </cell>
          <cell r="AS75">
            <v>1.1165</v>
          </cell>
          <cell r="AT75">
            <v>78.37</v>
          </cell>
          <cell r="BA75">
            <v>1.0324</v>
          </cell>
          <cell r="BB75">
            <v>84.754000000000005</v>
          </cell>
          <cell r="BI75">
            <v>0.95409999999999995</v>
          </cell>
          <cell r="BJ75">
            <v>137.29750000000001</v>
          </cell>
          <cell r="BP75">
            <v>40993</v>
          </cell>
          <cell r="BQ75">
            <v>1.0583</v>
          </cell>
          <cell r="BR75">
            <v>41.342199999999998</v>
          </cell>
          <cell r="CO75">
            <v>0.96527883408268345</v>
          </cell>
          <cell r="CP75">
            <v>45.594999999999999</v>
          </cell>
        </row>
        <row r="76">
          <cell r="AK76">
            <v>1.1554</v>
          </cell>
          <cell r="AL76">
            <v>37.689500000000002</v>
          </cell>
          <cell r="AS76">
            <v>1.0941000000000001</v>
          </cell>
          <cell r="AT76">
            <v>80.003699999999995</v>
          </cell>
          <cell r="BA76">
            <v>0.96819999999999995</v>
          </cell>
          <cell r="BB76">
            <v>90.626599999999996</v>
          </cell>
          <cell r="BI76">
            <v>0.91379999999999995</v>
          </cell>
          <cell r="BJ76">
            <v>143.0642</v>
          </cell>
          <cell r="BP76">
            <v>41024</v>
          </cell>
          <cell r="BQ76">
            <v>1.0466</v>
          </cell>
          <cell r="BR76">
            <v>41.717100000000002</v>
          </cell>
          <cell r="CO76">
            <v>0.9601040371782027</v>
          </cell>
          <cell r="CP76">
            <v>46.123800000000003</v>
          </cell>
        </row>
        <row r="77">
          <cell r="AK77">
            <v>1.0911999999999999</v>
          </cell>
          <cell r="AL77">
            <v>40.304000000000002</v>
          </cell>
          <cell r="AS77">
            <v>1.0087999999999999</v>
          </cell>
          <cell r="AT77">
            <v>86.5822</v>
          </cell>
          <cell r="BA77">
            <v>0.89970000000000006</v>
          </cell>
          <cell r="BB77">
            <v>97.179000000000002</v>
          </cell>
          <cell r="BI77">
            <v>0.82499999999999996</v>
          </cell>
          <cell r="BJ77">
            <v>159.08529999999999</v>
          </cell>
          <cell r="BP77">
            <v>41054</v>
          </cell>
          <cell r="BQ77">
            <v>1.0831</v>
          </cell>
          <cell r="BR77">
            <v>40.394599999999997</v>
          </cell>
          <cell r="CO77">
            <v>0.87132586266304768</v>
          </cell>
          <cell r="CP77">
            <v>50.207900000000002</v>
          </cell>
        </row>
        <row r="78">
          <cell r="AK78">
            <v>1.1080000000000001</v>
          </cell>
          <cell r="AL78">
            <v>38.716799999999999</v>
          </cell>
          <cell r="AS78">
            <v>1.0309999999999999</v>
          </cell>
          <cell r="AT78">
            <v>83.804199999999994</v>
          </cell>
          <cell r="BA78">
            <v>0.89829999999999999</v>
          </cell>
          <cell r="BB78">
            <v>96.291399999999996</v>
          </cell>
          <cell r="BI78">
            <v>0.83279999999999998</v>
          </cell>
          <cell r="BJ78">
            <v>157.47470000000001</v>
          </cell>
          <cell r="BP78">
            <v>41085</v>
          </cell>
          <cell r="BQ78">
            <v>1.085</v>
          </cell>
          <cell r="BR78">
            <v>40.204000000000001</v>
          </cell>
          <cell r="CO78">
            <v>0.94765937476654283</v>
          </cell>
          <cell r="CP78">
            <v>49.527099999999997</v>
          </cell>
        </row>
        <row r="79">
          <cell r="AK79">
            <v>1.1408</v>
          </cell>
          <cell r="AL79">
            <v>29.9664</v>
          </cell>
          <cell r="AS79">
            <v>1.0596000000000001</v>
          </cell>
          <cell r="AT79">
            <v>65.1721</v>
          </cell>
          <cell r="BA79">
            <v>0.9234</v>
          </cell>
          <cell r="BB79">
            <v>74.886799999999994</v>
          </cell>
          <cell r="BI79">
            <v>0.84350000000000003</v>
          </cell>
          <cell r="BJ79">
            <v>122.0723</v>
          </cell>
          <cell r="BP79">
            <v>41102</v>
          </cell>
          <cell r="BQ79">
            <v>1.0953999999999999</v>
          </cell>
          <cell r="BR79">
            <v>31.6432</v>
          </cell>
          <cell r="CO79">
            <v>0.97072207095720175</v>
          </cell>
          <cell r="CP79">
            <v>38.504899999999999</v>
          </cell>
        </row>
        <row r="80">
          <cell r="AK80">
            <v>1.1285000000000001</v>
          </cell>
          <cell r="AL80">
            <v>38.768300000000004</v>
          </cell>
          <cell r="AS80">
            <v>1.0681</v>
          </cell>
          <cell r="AT80">
            <v>81.921199999999999</v>
          </cell>
          <cell r="BA80">
            <v>0.90629999999999999</v>
          </cell>
          <cell r="BB80">
            <v>96.546400000000006</v>
          </cell>
          <cell r="BI80">
            <v>0.83840000000000003</v>
          </cell>
          <cell r="BJ80">
            <v>156.8194</v>
          </cell>
          <cell r="BP80">
            <v>41115</v>
          </cell>
          <cell r="BQ80">
            <v>1.1006</v>
          </cell>
          <cell r="BR80">
            <v>39.530999999999999</v>
          </cell>
          <cell r="CO80">
            <v>0.89233651985621454</v>
          </cell>
          <cell r="CP80">
            <v>49.045099999999998</v>
          </cell>
        </row>
        <row r="81">
          <cell r="AK81">
            <v>1.1934</v>
          </cell>
          <cell r="AL81">
            <v>36.659999999999997</v>
          </cell>
          <cell r="AS81">
            <v>1.1231</v>
          </cell>
          <cell r="AT81">
            <v>77.909400000000005</v>
          </cell>
          <cell r="BA81">
            <v>0.99750000000000005</v>
          </cell>
          <cell r="BB81">
            <v>87.719300000000004</v>
          </cell>
          <cell r="BI81">
            <v>0.87480000000000002</v>
          </cell>
          <cell r="BJ81">
            <v>149.43520000000001</v>
          </cell>
          <cell r="BP81">
            <v>41146</v>
          </cell>
          <cell r="BQ81">
            <v>1.0888</v>
          </cell>
          <cell r="BR81">
            <v>40.070599999999999</v>
          </cell>
          <cell r="CO81">
            <v>0.94491287053059192</v>
          </cell>
          <cell r="CP81">
            <v>46.9833</v>
          </cell>
        </row>
        <row r="82">
          <cell r="AK82">
            <v>1.2088000000000001</v>
          </cell>
          <cell r="AL82">
            <v>36.192900000000002</v>
          </cell>
          <cell r="AS82">
            <v>1.1264000000000001</v>
          </cell>
          <cell r="AT82">
            <v>77.681100000000001</v>
          </cell>
          <cell r="BA82">
            <v>1.0445</v>
          </cell>
          <cell r="BB82">
            <v>83.772099999999995</v>
          </cell>
          <cell r="BI82">
            <v>0.89580000000000004</v>
          </cell>
          <cell r="BJ82">
            <v>147.0361</v>
          </cell>
          <cell r="BP82">
            <v>41177</v>
          </cell>
          <cell r="BQ82">
            <v>1.0818000000000001</v>
          </cell>
          <cell r="BR82">
            <v>40.458599999999997</v>
          </cell>
          <cell r="CO82">
            <v>0.93539394600414194</v>
          </cell>
          <cell r="CP82">
            <v>46.255400000000002</v>
          </cell>
        </row>
        <row r="83">
          <cell r="AK83">
            <v>1.2115</v>
          </cell>
          <cell r="AL83">
            <v>36.112299999999998</v>
          </cell>
          <cell r="AS83">
            <v>1.1532</v>
          </cell>
          <cell r="AT83">
            <v>75.875799999999998</v>
          </cell>
          <cell r="BA83">
            <v>1.0285</v>
          </cell>
          <cell r="BB83">
            <v>85.075400000000002</v>
          </cell>
          <cell r="BI83">
            <v>0.89510000000000001</v>
          </cell>
          <cell r="BJ83">
            <v>147.5112</v>
          </cell>
          <cell r="BP83">
            <v>41207</v>
          </cell>
          <cell r="BQ83">
            <v>1.0872999999999999</v>
          </cell>
          <cell r="BR83">
            <v>40.552700000000002</v>
          </cell>
          <cell r="CO83">
            <v>0.94356923305128027</v>
          </cell>
          <cell r="CP83">
            <v>45.168599999999998</v>
          </cell>
        </row>
        <row r="84">
          <cell r="AK84">
            <v>1.2108000000000001</v>
          </cell>
          <cell r="AL84">
            <v>35.946100000000001</v>
          </cell>
          <cell r="AS84">
            <v>1.1605000000000001</v>
          </cell>
          <cell r="AT84">
            <v>75.249399999999994</v>
          </cell>
          <cell r="BA84">
            <v>1.0545</v>
          </cell>
          <cell r="BB84">
            <v>82.578299999999999</v>
          </cell>
          <cell r="BI84">
            <v>0.89739999999999998</v>
          </cell>
          <cell r="BJ84">
            <v>146.249</v>
          </cell>
          <cell r="BP84">
            <v>41238</v>
          </cell>
          <cell r="BQ84">
            <v>1.0858000000000001</v>
          </cell>
          <cell r="BR84">
            <v>40.293300000000002</v>
          </cell>
          <cell r="CO84">
            <v>1.0103513471306471</v>
          </cell>
          <cell r="CP84">
            <v>44.119700000000002</v>
          </cell>
        </row>
        <row r="85">
          <cell r="AK85">
            <v>1.2428999999999999</v>
          </cell>
          <cell r="AL85">
            <v>34.960799999999999</v>
          </cell>
          <cell r="AS85">
            <v>1.2021999999999999</v>
          </cell>
          <cell r="AT85">
            <v>72.765100000000004</v>
          </cell>
          <cell r="BA85">
            <v>1.1061000000000001</v>
          </cell>
          <cell r="BB85">
            <v>79.149699999999996</v>
          </cell>
          <cell r="BI85">
            <v>0.91610000000000003</v>
          </cell>
          <cell r="BJ85">
            <v>144.9384</v>
          </cell>
          <cell r="BP85">
            <v>41268</v>
          </cell>
          <cell r="BQ85">
            <v>1.0741000000000001</v>
          </cell>
          <cell r="BR85">
            <v>40.911700000000003</v>
          </cell>
          <cell r="CO85">
            <v>0.98008582265400357</v>
          </cell>
          <cell r="CP85">
            <v>43.159700000000001</v>
          </cell>
        </row>
        <row r="86">
          <cell r="AK86">
            <v>1.3218000000000001</v>
          </cell>
          <cell r="AL86">
            <v>33.201799999999999</v>
          </cell>
          <cell r="AS86">
            <v>1.2645999999999999</v>
          </cell>
          <cell r="AT86">
            <v>68.675899999999999</v>
          </cell>
          <cell r="BA86">
            <v>1.2035</v>
          </cell>
          <cell r="BB86">
            <v>73.492400000000004</v>
          </cell>
          <cell r="BI86">
            <v>0.95169999999999999</v>
          </cell>
          <cell r="BJ86">
            <v>137.9136</v>
          </cell>
          <cell r="BP86">
            <v>41299</v>
          </cell>
          <cell r="BQ86">
            <v>1.083</v>
          </cell>
          <cell r="BR86">
            <v>40.398200000000003</v>
          </cell>
          <cell r="CO86">
            <v>1.0578182704025441</v>
          </cell>
          <cell r="CP86">
            <v>40.947099999999999</v>
          </cell>
        </row>
        <row r="87">
          <cell r="AK87">
            <v>1.3385</v>
          </cell>
          <cell r="AL87">
            <v>32.554499999999997</v>
          </cell>
          <cell r="AS87">
            <v>1.3489</v>
          </cell>
          <cell r="AT87">
            <v>65.440100000000001</v>
          </cell>
          <cell r="BA87">
            <v>1.2299</v>
          </cell>
          <cell r="BB87">
            <v>72.433800000000005</v>
          </cell>
          <cell r="BI87">
            <v>0.98619999999999997</v>
          </cell>
          <cell r="BJ87">
            <v>133.0924</v>
          </cell>
          <cell r="BP87">
            <v>41330</v>
          </cell>
          <cell r="BQ87">
            <v>1.0998000000000001</v>
          </cell>
          <cell r="BR87">
            <v>39.780500000000004</v>
          </cell>
          <cell r="CO87">
            <v>1.061280079772835</v>
          </cell>
          <cell r="CP87">
            <v>39.161200000000001</v>
          </cell>
        </row>
        <row r="88">
          <cell r="AK88">
            <v>1.3299844788807822</v>
          </cell>
          <cell r="AL88">
            <v>32.093600000000002</v>
          </cell>
          <cell r="AS88">
            <v>1.3459000000000001</v>
          </cell>
          <cell r="AT88">
            <v>1886.0513000000001</v>
          </cell>
          <cell r="BA88">
            <v>1.1993221156683211</v>
          </cell>
          <cell r="BB88">
            <v>73.050600000000003</v>
          </cell>
          <cell r="BI88">
            <v>0.9785819111502988</v>
          </cell>
          <cell r="BJ88">
            <v>134.7039</v>
          </cell>
          <cell r="BP88">
            <v>41358</v>
          </cell>
          <cell r="BQ88">
            <v>1.1002364902322042</v>
          </cell>
          <cell r="BR88">
            <v>39.473399999999998</v>
          </cell>
        </row>
        <row r="89">
          <cell r="AK89">
            <v>1.3648266912851776</v>
          </cell>
          <cell r="AL89">
            <v>31.7974</v>
          </cell>
          <cell r="AS89">
            <v>1.3473071406703134</v>
          </cell>
          <cell r="AT89">
            <v>97.9405</v>
          </cell>
          <cell r="BA89">
            <v>1.2167867817328568</v>
          </cell>
          <cell r="BB89">
            <v>71.335400000000007</v>
          </cell>
          <cell r="BI89">
            <v>0.96350052467855096</v>
          </cell>
          <cell r="BJ89">
            <v>137.0505</v>
          </cell>
          <cell r="BP89">
            <v>41389</v>
          </cell>
          <cell r="BQ89">
            <v>1.0958527711126511</v>
          </cell>
          <cell r="BR89">
            <v>39.879100000000001</v>
          </cell>
        </row>
        <row r="90">
          <cell r="AK90">
            <v>1.4025235233029361</v>
          </cell>
          <cell r="AL90">
            <v>30.405200000000001</v>
          </cell>
          <cell r="AS90">
            <v>1.3215366841994551</v>
          </cell>
          <cell r="AT90">
            <v>99.544899999999998</v>
          </cell>
          <cell r="BA90">
            <v>1.2611879044798553</v>
          </cell>
          <cell r="BB90">
            <v>68.103999999999999</v>
          </cell>
          <cell r="BI90">
            <v>0.98403519424977925</v>
          </cell>
          <cell r="BJ90">
            <v>131.91220000000001</v>
          </cell>
          <cell r="BP90">
            <v>41419</v>
          </cell>
          <cell r="BQ90">
            <v>1.1103481551068493</v>
          </cell>
          <cell r="BR90">
            <v>40.099899999999998</v>
          </cell>
        </row>
        <row r="91">
          <cell r="AK91">
            <v>1.2831107038713188</v>
          </cell>
          <cell r="AL91">
            <v>44.182699999999997</v>
          </cell>
          <cell r="AS91">
            <v>1.3426372813431924</v>
          </cell>
          <cell r="AT91">
            <v>100.27500000000001</v>
          </cell>
          <cell r="BA91">
            <v>1.1556463282536329</v>
          </cell>
          <cell r="BB91">
            <v>99.234499999999997</v>
          </cell>
          <cell r="BI91">
            <v>0.88313945734824084</v>
          </cell>
          <cell r="BJ91">
            <v>201.64959999999999</v>
          </cell>
          <cell r="BP91">
            <v>41450</v>
          </cell>
          <cell r="BQ91">
            <v>0.99440619389826423</v>
          </cell>
          <cell r="BR91">
            <v>55.443899999999999</v>
          </cell>
        </row>
        <row r="92">
          <cell r="AK92">
            <v>1.3739835880285192</v>
          </cell>
          <cell r="AL92">
            <v>40.965000000000003</v>
          </cell>
          <cell r="AS92">
            <v>1.1608921545425919</v>
          </cell>
          <cell r="AT92">
            <v>153.96799999999999</v>
          </cell>
          <cell r="BA92">
            <v>1.2374918888878295</v>
          </cell>
          <cell r="BB92">
            <v>90.744299999999996</v>
          </cell>
          <cell r="BI92">
            <v>0.9456854476202603</v>
          </cell>
          <cell r="BJ92">
            <v>190.84030000000001</v>
          </cell>
          <cell r="BP92">
            <v>41480</v>
          </cell>
          <cell r="BQ92">
            <v>1.0648323532239385</v>
          </cell>
          <cell r="BR92">
            <v>54.479199999999999</v>
          </cell>
        </row>
        <row r="93">
          <cell r="AK93">
            <v>1.399290486492706</v>
          </cell>
          <cell r="AL93">
            <v>41.248899999999999</v>
          </cell>
          <cell r="AS93">
            <v>1.2431092367947025</v>
          </cell>
          <cell r="AT93">
            <v>141.79230000000001</v>
          </cell>
          <cell r="BA93">
            <v>1.2826424768947506</v>
          </cell>
          <cell r="BB93">
            <v>88.762900000000002</v>
          </cell>
          <cell r="BI93">
            <v>0.89132288433008677</v>
          </cell>
          <cell r="BJ93">
            <v>200.56319999999999</v>
          </cell>
          <cell r="BP93">
            <v>41511</v>
          </cell>
          <cell r="BQ93">
            <v>1.0506090922740057</v>
          </cell>
          <cell r="BR93">
            <v>55.608899999999998</v>
          </cell>
        </row>
        <row r="94">
          <cell r="AK94">
            <v>1.4628923111422836</v>
          </cell>
          <cell r="AL94">
            <v>40.448</v>
          </cell>
          <cell r="AS94">
            <v>1.194258056633186</v>
          </cell>
          <cell r="AT94">
            <v>146.17439999999999</v>
          </cell>
          <cell r="BA94">
            <v>1.3197024281448824</v>
          </cell>
          <cell r="BB94">
            <v>88.086100000000002</v>
          </cell>
          <cell r="BI94">
            <v>0.92288255758714843</v>
          </cell>
          <cell r="BJ94">
            <v>186.79040000000001</v>
          </cell>
          <cell r="BP94">
            <v>41542</v>
          </cell>
          <cell r="BQ94">
            <v>1.0907639139152707</v>
          </cell>
          <cell r="BR94">
            <v>56.503900000000002</v>
          </cell>
        </row>
        <row r="95">
          <cell r="AK95">
            <v>1.4694923593960141</v>
          </cell>
          <cell r="AL95">
            <v>39.728900000000003</v>
          </cell>
          <cell r="AS95">
            <v>1.265050589684835</v>
          </cell>
          <cell r="AT95">
            <v>137.4597</v>
          </cell>
          <cell r="BA95">
            <v>1.3696451741430187</v>
          </cell>
          <cell r="BB95">
            <v>84.323499999999996</v>
          </cell>
          <cell r="BI95">
            <v>0.95672136109465611</v>
          </cell>
          <cell r="BJ95">
            <v>183.42830000000001</v>
          </cell>
          <cell r="BP95">
            <v>41572</v>
          </cell>
          <cell r="BQ95">
            <v>1.0661472127118594</v>
          </cell>
          <cell r="BR95">
            <v>55.925699999999999</v>
          </cell>
        </row>
        <row r="96">
          <cell r="AK96">
            <v>1.4474126042612676</v>
          </cell>
          <cell r="AL96">
            <v>39.772300000000001</v>
          </cell>
          <cell r="AS96">
            <v>1.2974928285952338</v>
          </cell>
          <cell r="AT96">
            <v>134.3673</v>
          </cell>
          <cell r="BA96">
            <v>1.349738073780028</v>
          </cell>
          <cell r="BB96">
            <v>85.179199999999994</v>
          </cell>
          <cell r="BI96">
            <v>0.95323653060794711</v>
          </cell>
          <cell r="BJ96">
            <v>183.5247</v>
          </cell>
          <cell r="BP96">
            <v>41603</v>
          </cell>
          <cell r="BQ96">
            <v>1.0257301146609918</v>
          </cell>
          <cell r="BR96">
            <v>57.0548</v>
          </cell>
        </row>
        <row r="97">
          <cell r="AK97">
            <v>1.4364906351841893</v>
          </cell>
          <cell r="AL97">
            <v>39.872900000000001</v>
          </cell>
          <cell r="AS97">
            <v>1.2898349629410804</v>
          </cell>
          <cell r="AT97">
            <v>137.4813</v>
          </cell>
          <cell r="BA97">
            <v>1.3342356495746817</v>
          </cell>
          <cell r="BB97">
            <v>86.588999999999999</v>
          </cell>
          <cell r="BI97">
            <v>0.93663204816716428</v>
          </cell>
          <cell r="BJ97">
            <v>186.6251</v>
          </cell>
          <cell r="BP97">
            <v>41633</v>
          </cell>
          <cell r="BQ97">
            <v>0.99213908559138198</v>
          </cell>
          <cell r="BR97">
            <v>58.1785</v>
          </cell>
        </row>
        <row r="98">
          <cell r="AS98">
            <v>1.2289297452415024</v>
          </cell>
          <cell r="AT98">
            <v>144.84360000000001</v>
          </cell>
        </row>
        <row r="99">
          <cell r="AK99">
            <v>1.4571155650969765</v>
          </cell>
          <cell r="AL99">
            <v>38.744599999999998</v>
          </cell>
          <cell r="AS99">
            <v>1.2101001581916178</v>
          </cell>
          <cell r="AT99">
            <v>147.95400000000001</v>
          </cell>
          <cell r="BA99">
            <v>1.3402945844426906</v>
          </cell>
          <cell r="BB99">
            <v>84.506699999999995</v>
          </cell>
          <cell r="BI99">
            <v>0.91637602585630473</v>
          </cell>
          <cell r="BJ99">
            <v>193.93530000000001</v>
          </cell>
          <cell r="BP99">
            <v>41664</v>
          </cell>
          <cell r="BQ99">
            <v>0.97163982310185082</v>
          </cell>
          <cell r="BR99">
            <v>58.513399999999997</v>
          </cell>
        </row>
        <row r="100">
          <cell r="AK100">
            <v>1.4892928418341058</v>
          </cell>
          <cell r="AL100">
            <v>38.146599999999999</v>
          </cell>
          <cell r="AS100">
            <v>1.2119605780261185</v>
          </cell>
          <cell r="AT100">
            <v>143.96180000000001</v>
          </cell>
          <cell r="BA100">
            <v>1.3821182737653455</v>
          </cell>
          <cell r="BB100">
            <v>82.838700000000003</v>
          </cell>
          <cell r="BI100">
            <v>0.92802024836418084</v>
          </cell>
          <cell r="BJ100">
            <v>191.06620000000001</v>
          </cell>
          <cell r="BP100">
            <v>41695</v>
          </cell>
          <cell r="BQ100">
            <v>1.0398411127365004</v>
          </cell>
          <cell r="BR100">
            <v>57.928400000000003</v>
          </cell>
        </row>
        <row r="101">
          <cell r="AK101">
            <v>1.473500732582226</v>
          </cell>
          <cell r="AL101">
            <v>39.585999999999999</v>
          </cell>
          <cell r="AS101">
            <v>1.2556008767681552</v>
          </cell>
          <cell r="AT101">
            <v>139.37549999999999</v>
          </cell>
          <cell r="BA101">
            <v>1.412401336497022</v>
          </cell>
          <cell r="BB101">
            <v>82.603999999999999</v>
          </cell>
          <cell r="BI101">
            <v>0.92830907705920163</v>
          </cell>
          <cell r="BJ101">
            <v>188.51480000000001</v>
          </cell>
          <cell r="BP101">
            <v>41723</v>
          </cell>
          <cell r="BQ101">
            <v>1.0143836223912186</v>
          </cell>
          <cell r="BR101">
            <v>57.502899999999997</v>
          </cell>
        </row>
        <row r="102">
          <cell r="AK102">
            <v>1.520697440389599</v>
          </cell>
          <cell r="AL102">
            <v>38.357399999999998</v>
          </cell>
          <cell r="AS102">
            <v>1.2507996183274306</v>
          </cell>
          <cell r="AT102">
            <v>139.91050000000001</v>
          </cell>
          <cell r="BA102">
            <v>1.4241995515120294</v>
          </cell>
          <cell r="BB102">
            <v>81.919700000000006</v>
          </cell>
          <cell r="BI102">
            <v>0.91780890169742191</v>
          </cell>
          <cell r="BJ102">
            <v>190.67150000000001</v>
          </cell>
          <cell r="BP102">
            <v>41754</v>
          </cell>
          <cell r="BQ102">
            <v>1.0123695487292879</v>
          </cell>
          <cell r="BR102">
            <v>57.6173</v>
          </cell>
        </row>
        <row r="103">
          <cell r="AK103">
            <v>1.5449977618324897</v>
          </cell>
          <cell r="AL103">
            <v>37.754100000000001</v>
          </cell>
          <cell r="AS103">
            <v>1.2933990823518282</v>
          </cell>
          <cell r="AT103">
            <v>135.30240000000001</v>
          </cell>
          <cell r="BA103">
            <v>1.4525014472725915</v>
          </cell>
          <cell r="BB103">
            <v>80.323499999999996</v>
          </cell>
          <cell r="BI103">
            <v>0.97860216466798822</v>
          </cell>
          <cell r="BJ103">
            <v>178.82650000000001</v>
          </cell>
          <cell r="BP103">
            <v>41784</v>
          </cell>
          <cell r="BQ103">
            <v>1.0281783985588229</v>
          </cell>
          <cell r="BR103">
            <v>56.731400000000001</v>
          </cell>
        </row>
        <row r="104">
          <cell r="AK104">
            <v>1.5237005574450524</v>
          </cell>
          <cell r="AL104">
            <v>38.281799999999997</v>
          </cell>
          <cell r="AS104">
            <v>1.27219988804641</v>
          </cell>
          <cell r="AT104">
            <v>137.55699999999999</v>
          </cell>
          <cell r="BA104">
            <v>1.4192998996380888</v>
          </cell>
          <cell r="BB104">
            <v>82.202500000000001</v>
          </cell>
          <cell r="BI104">
            <v>0.97567285187502018</v>
          </cell>
          <cell r="BJ104">
            <v>179.36340000000001</v>
          </cell>
          <cell r="BP104">
            <v>41815</v>
          </cell>
          <cell r="BQ104">
            <v>1.0150879696500357</v>
          </cell>
          <cell r="BR104">
            <v>57.463000000000001</v>
          </cell>
        </row>
        <row r="105">
          <cell r="AK105">
            <v>1.5265994691504781</v>
          </cell>
          <cell r="AL105">
            <v>49.128799999999998</v>
          </cell>
          <cell r="AS105">
            <v>1.3211001417393662</v>
          </cell>
          <cell r="AT105">
            <v>170.3126</v>
          </cell>
          <cell r="BA105">
            <v>1.3831985636866115</v>
          </cell>
          <cell r="BB105">
            <v>108.4443</v>
          </cell>
          <cell r="BI105">
            <v>1.017505158751155</v>
          </cell>
          <cell r="BJ105">
            <v>221.12909999999999</v>
          </cell>
          <cell r="BP105">
            <v>41845</v>
          </cell>
          <cell r="BQ105">
            <v>1.0156917605730127</v>
          </cell>
          <cell r="BR105">
            <v>73.841300000000004</v>
          </cell>
        </row>
        <row r="106">
          <cell r="AK106">
            <v>1.546898880251464</v>
          </cell>
          <cell r="AL106">
            <v>48.484099999999998</v>
          </cell>
          <cell r="AS106">
            <v>1.3476992079122523</v>
          </cell>
          <cell r="AT106">
            <v>166.9512</v>
          </cell>
          <cell r="BA106">
            <v>1.3927990432399107</v>
          </cell>
          <cell r="BB106">
            <v>107.6968</v>
          </cell>
          <cell r="BI106">
            <v>1.0590258656477427</v>
          </cell>
          <cell r="BJ106">
            <v>212.45939999999999</v>
          </cell>
          <cell r="BP106">
            <v>41876</v>
          </cell>
          <cell r="BQ106">
            <v>1.0394534969294544</v>
          </cell>
          <cell r="BR106">
            <v>72.153300000000002</v>
          </cell>
        </row>
        <row r="107">
          <cell r="AK107">
            <v>1.5069985010388243</v>
          </cell>
          <cell r="AL107">
            <v>49.767800000000001</v>
          </cell>
          <cell r="AS107">
            <v>1.255607683426146</v>
          </cell>
          <cell r="AT107">
            <v>179.1961</v>
          </cell>
          <cell r="BA107">
            <v>1.3840013138785807</v>
          </cell>
          <cell r="BB107">
            <v>108.3814</v>
          </cell>
          <cell r="BI107">
            <v>1.0112218661223147</v>
          </cell>
          <cell r="BJ107">
            <v>222.50309999999999</v>
          </cell>
          <cell r="BP107">
            <v>41907</v>
          </cell>
          <cell r="BQ107">
            <v>1.0298873303260625</v>
          </cell>
          <cell r="BR107">
            <v>72.823499999999996</v>
          </cell>
        </row>
        <row r="108">
          <cell r="AK108">
            <v>1.4744970981897108</v>
          </cell>
          <cell r="AL108">
            <v>50.864800000000002</v>
          </cell>
          <cell r="AS108">
            <v>1.2896081654550082</v>
          </cell>
          <cell r="AT108">
            <v>174.4716</v>
          </cell>
          <cell r="BA108">
            <v>1.3432988195089974</v>
          </cell>
          <cell r="BB108">
            <v>111.66540000000001</v>
          </cell>
          <cell r="BI108">
            <v>1.0013070394555026</v>
          </cell>
          <cell r="BJ108">
            <v>224.7063</v>
          </cell>
          <cell r="BP108">
            <v>41937</v>
          </cell>
          <cell r="BQ108">
            <v>1.0434811644693274</v>
          </cell>
          <cell r="BR108">
            <v>71.874799999999993</v>
          </cell>
        </row>
        <row r="109">
          <cell r="AK109">
            <v>1.5400979913015265</v>
          </cell>
          <cell r="AL109">
            <v>48.6982</v>
          </cell>
          <cell r="AS109">
            <v>1.2971088308898684</v>
          </cell>
          <cell r="AT109">
            <v>173.46270000000001</v>
          </cell>
          <cell r="BA109">
            <v>1.438698495792766</v>
          </cell>
          <cell r="BB109">
            <v>104.26090000000001</v>
          </cell>
          <cell r="BI109">
            <v>1.0518378411986651</v>
          </cell>
          <cell r="BJ109">
            <v>213.91130000000001</v>
          </cell>
          <cell r="BP109">
            <v>41968</v>
          </cell>
          <cell r="BQ109">
            <v>1.0517370489099798</v>
          </cell>
          <cell r="BR109">
            <v>71.310599999999994</v>
          </cell>
        </row>
        <row r="110">
          <cell r="AK110">
            <v>1.5235974777351622</v>
          </cell>
          <cell r="AL110">
            <v>49.2256</v>
          </cell>
          <cell r="AS110">
            <v>1.2583090339877658</v>
          </cell>
          <cell r="AT110">
            <v>178.81139999999999</v>
          </cell>
          <cell r="BA110">
            <v>1.4017984139118214</v>
          </cell>
          <cell r="BB110">
            <v>107.00539999999999</v>
          </cell>
          <cell r="BI110">
            <v>0.99270078145405516</v>
          </cell>
          <cell r="BJ110">
            <v>226.65440000000001</v>
          </cell>
          <cell r="BP110">
            <v>41998</v>
          </cell>
          <cell r="BQ110">
            <v>1.0493208795267703</v>
          </cell>
          <cell r="BR110">
            <v>71.474800000000002</v>
          </cell>
        </row>
        <row r="111">
          <cell r="AK111">
            <v>1.5672965805768071</v>
          </cell>
          <cell r="AL111">
            <v>47.853099999999998</v>
          </cell>
          <cell r="AS111">
            <v>1.3176102415208852</v>
          </cell>
          <cell r="AT111">
            <v>170.7637</v>
          </cell>
          <cell r="BA111">
            <v>1.434998856784244</v>
          </cell>
          <cell r="BB111">
            <v>104.52970000000001</v>
          </cell>
          <cell r="BI111">
            <v>1.0825749695195004</v>
          </cell>
          <cell r="BJ111">
            <v>207.83779999999999</v>
          </cell>
          <cell r="BP111">
            <v>42029</v>
          </cell>
          <cell r="BQ111">
            <v>1.0797301538399524</v>
          </cell>
          <cell r="BR111">
            <v>69.461799999999997</v>
          </cell>
        </row>
        <row r="112">
          <cell r="AK112">
            <v>1.611098102985687</v>
          </cell>
          <cell r="AL112">
            <v>46.552100000000003</v>
          </cell>
          <cell r="AS112">
            <v>1.3331081861730019</v>
          </cell>
          <cell r="AT112">
            <v>168.77850000000001</v>
          </cell>
          <cell r="BA112">
            <v>1.4857957922263163</v>
          </cell>
          <cell r="BB112">
            <v>100.956</v>
          </cell>
          <cell r="BI112">
            <v>1.0494970809987854</v>
          </cell>
          <cell r="BJ112">
            <v>214.38839999999999</v>
          </cell>
          <cell r="BP112">
            <v>42060</v>
          </cell>
          <cell r="BQ112">
            <v>1.0540532563921303</v>
          </cell>
          <cell r="BR112">
            <v>71.153899999999993</v>
          </cell>
        </row>
        <row r="113">
          <cell r="AK113">
            <v>1.6098980827187102</v>
          </cell>
          <cell r="AL113">
            <v>46.586799999999997</v>
          </cell>
          <cell r="AS113">
            <v>1.3675101469252902</v>
          </cell>
          <cell r="AT113">
            <v>164.5326</v>
          </cell>
          <cell r="BA113">
            <v>1.554094936551484</v>
          </cell>
          <cell r="BB113">
            <v>96.519199999999998</v>
          </cell>
          <cell r="BI113">
            <v>1.0605238610798584</v>
          </cell>
          <cell r="BJ113">
            <v>212.1593</v>
          </cell>
          <cell r="BP113">
            <v>42088</v>
          </cell>
          <cell r="BQ113">
            <v>1.0908075466429308</v>
          </cell>
          <cell r="BR113">
            <v>68.756399999999999</v>
          </cell>
        </row>
        <row r="114">
          <cell r="AK114">
            <v>1.6296978757431422</v>
          </cell>
          <cell r="AL114">
            <v>46.020800000000001</v>
          </cell>
          <cell r="AS114">
            <v>1.3979097211263301</v>
          </cell>
          <cell r="AT114">
            <v>160.9546</v>
          </cell>
          <cell r="BA114">
            <v>1.5099900944649804</v>
          </cell>
          <cell r="BB114">
            <v>99.338399999999993</v>
          </cell>
          <cell r="BI114">
            <v>1.080581093288727</v>
          </cell>
          <cell r="BJ114">
            <v>208.22130000000001</v>
          </cell>
          <cell r="BP114">
            <v>42119</v>
          </cell>
          <cell r="BQ114">
            <v>1.0536504774441531</v>
          </cell>
          <cell r="BR114">
            <v>71.181100000000001</v>
          </cell>
        </row>
        <row r="115">
          <cell r="AK115">
            <v>1.6561958285947731</v>
          </cell>
          <cell r="AL115">
            <v>45.284500000000001</v>
          </cell>
          <cell r="AS115">
            <v>1.3389087477156729</v>
          </cell>
          <cell r="AT115">
            <v>168.04730000000001</v>
          </cell>
          <cell r="BA115">
            <v>1.5408906142298167</v>
          </cell>
          <cell r="BB115">
            <v>97.346299999999999</v>
          </cell>
          <cell r="BI115">
            <v>1.0479768457666858</v>
          </cell>
          <cell r="BJ115">
            <v>214.6994</v>
          </cell>
          <cell r="BP115">
            <v>42149</v>
          </cell>
          <cell r="BQ115">
            <v>1.0344214067303594</v>
          </cell>
          <cell r="BR115">
            <v>72.504300000000001</v>
          </cell>
        </row>
        <row r="116">
          <cell r="AK116">
            <v>1.5489979016241759</v>
          </cell>
          <cell r="AL116">
            <v>48.418399999999998</v>
          </cell>
          <cell r="AS116">
            <v>1.2538087924874006</v>
          </cell>
          <cell r="AT116">
            <v>179.45320000000001</v>
          </cell>
          <cell r="BA116">
            <v>1.4349892471472414</v>
          </cell>
          <cell r="BB116">
            <v>104.5304</v>
          </cell>
          <cell r="BI116">
            <v>0.99030121001603855</v>
          </cell>
          <cell r="BJ116">
            <v>227.20359999999999</v>
          </cell>
          <cell r="BP116">
            <v>42180</v>
          </cell>
          <cell r="BQ116">
            <v>1.0028051803578544</v>
          </cell>
          <cell r="BR116">
            <v>74.790199999999999</v>
          </cell>
        </row>
        <row r="117">
          <cell r="AK117">
            <v>1.5828996188377717</v>
          </cell>
          <cell r="AL117">
            <v>47.381399999999999</v>
          </cell>
          <cell r="AS117">
            <v>1.2178099014981227</v>
          </cell>
          <cell r="AT117">
            <v>184.75790000000001</v>
          </cell>
          <cell r="BA117">
            <v>1.4838879446964854</v>
          </cell>
          <cell r="BB117">
            <v>101.08580000000001</v>
          </cell>
          <cell r="BI117">
            <v>0.93898712085265035</v>
          </cell>
          <cell r="BJ117">
            <v>239.6199</v>
          </cell>
          <cell r="BP117">
            <v>42210</v>
          </cell>
          <cell r="BQ117">
            <v>1.0108606872235297</v>
          </cell>
          <cell r="BR117">
            <v>74.194199999999995</v>
          </cell>
        </row>
        <row r="118">
          <cell r="D118">
            <v>42215</v>
          </cell>
          <cell r="E118">
            <v>1.2921460681625194</v>
          </cell>
          <cell r="F118">
            <v>3222.7858000000001</v>
          </cell>
          <cell r="M118">
            <v>1.691401112419147</v>
          </cell>
          <cell r="N118">
            <v>3693.0684000000001</v>
          </cell>
          <cell r="U118">
            <v>1.9855971627626061</v>
          </cell>
          <cell r="V118">
            <v>4289.8631000000005</v>
          </cell>
          <cell r="AS118">
            <v>1.2101124213961854</v>
          </cell>
          <cell r="AT118">
            <v>-4000.5374000000002</v>
          </cell>
          <cell r="BI118">
            <v>0.92743152273677032</v>
          </cell>
          <cell r="BJ118">
            <v>-12251.632300000001</v>
          </cell>
          <cell r="BQ118">
            <v>1.01629652470417</v>
          </cell>
          <cell r="BR118">
            <v>-2681.3631</v>
          </cell>
        </row>
        <row r="119">
          <cell r="D119">
            <v>42222</v>
          </cell>
          <cell r="E119">
            <v>1.2959104838661626</v>
          </cell>
          <cell r="F119">
            <v>50.350700000000003</v>
          </cell>
          <cell r="M119">
            <v>1.695006252143221</v>
          </cell>
          <cell r="N119">
            <v>57.740200000000002</v>
          </cell>
          <cell r="U119">
            <v>1.9862029960484306</v>
          </cell>
          <cell r="V119">
            <v>67.188500000000005</v>
          </cell>
        </row>
        <row r="120">
          <cell r="D120">
            <v>42241</v>
          </cell>
          <cell r="E120">
            <v>1.2376659710067119</v>
          </cell>
          <cell r="F120">
            <v>90.896900000000002</v>
          </cell>
          <cell r="M120">
            <v>1.6168015480716313</v>
          </cell>
          <cell r="N120">
            <v>78.859399999999994</v>
          </cell>
          <cell r="U120">
            <v>1.9146329010517718</v>
          </cell>
          <cell r="V120">
            <v>86.178399999999996</v>
          </cell>
          <cell r="AK120">
            <v>1.4991979291079274</v>
          </cell>
          <cell r="AL120">
            <v>80.0428</v>
          </cell>
          <cell r="AS120">
            <v>1.1197049154548142</v>
          </cell>
          <cell r="AT120">
            <v>100.4729</v>
          </cell>
          <cell r="BA120">
            <v>1.4220885107889116</v>
          </cell>
          <cell r="BB120">
            <v>79.108999999999995</v>
          </cell>
        </row>
        <row r="121">
          <cell r="D121">
            <v>42272</v>
          </cell>
          <cell r="E121">
            <v>1.2194725374784561</v>
          </cell>
          <cell r="F121">
            <v>92.253</v>
          </cell>
          <cell r="M121">
            <v>1.5754998041437498</v>
          </cell>
          <cell r="N121">
            <v>80.926699999999997</v>
          </cell>
          <cell r="U121">
            <v>1.875332445297121</v>
          </cell>
          <cell r="V121">
            <v>87.984399999999994</v>
          </cell>
          <cell r="AK121">
            <v>1.4701972637178593</v>
          </cell>
          <cell r="AL121">
            <v>81.621700000000004</v>
          </cell>
          <cell r="AS121">
            <v>1.1062044796856609</v>
          </cell>
          <cell r="AT121">
            <v>101.6991</v>
          </cell>
          <cell r="BA121">
            <v>1.3677844809349082</v>
          </cell>
          <cell r="BB121">
            <v>82.249799999999993</v>
          </cell>
        </row>
        <row r="122">
          <cell r="D122">
            <v>42302</v>
          </cell>
          <cell r="E122">
            <v>1.2855747090315908</v>
          </cell>
          <cell r="F122">
            <v>87.509500000000003</v>
          </cell>
          <cell r="M122">
            <v>1.6925999530054601</v>
          </cell>
          <cell r="N122">
            <v>75.3279</v>
          </cell>
          <cell r="U122">
            <v>2.0195269900602555</v>
          </cell>
          <cell r="V122">
            <v>81.702299999999994</v>
          </cell>
          <cell r="AK122">
            <v>1.5459972841981042</v>
          </cell>
          <cell r="AL122">
            <v>77.619799999999998</v>
          </cell>
          <cell r="AS122">
            <v>1.2039051472563269</v>
          </cell>
          <cell r="AT122">
            <v>93.445899999999995</v>
          </cell>
          <cell r="BA122">
            <v>1.4562824022834508</v>
          </cell>
          <cell r="BB122">
            <v>77.251499999999993</v>
          </cell>
        </row>
        <row r="123">
          <cell r="D123">
            <v>42333</v>
          </cell>
          <cell r="E123">
            <v>1.2855747090315908</v>
          </cell>
          <cell r="F123">
            <v>87.509500000000003</v>
          </cell>
          <cell r="M123">
            <v>1.6925999530054601</v>
          </cell>
          <cell r="N123">
            <v>75.3279</v>
          </cell>
          <cell r="U123">
            <v>2.0195269900602555</v>
          </cell>
          <cell r="V123">
            <v>81.702299999999994</v>
          </cell>
          <cell r="AK123">
            <v>1.5459972841981042</v>
          </cell>
          <cell r="AL123">
            <v>77.619799999999998</v>
          </cell>
          <cell r="AS123">
            <v>1.2039051472563269</v>
          </cell>
          <cell r="AT123">
            <v>93.445899999999995</v>
          </cell>
          <cell r="BA123">
            <v>1.4562824022834508</v>
          </cell>
          <cell r="BB123">
            <v>77.251499999999993</v>
          </cell>
        </row>
        <row r="124">
          <cell r="D124">
            <v>42363</v>
          </cell>
          <cell r="E124">
            <v>1.2858303778283984</v>
          </cell>
          <cell r="F124">
            <v>87.492099999999994</v>
          </cell>
          <cell r="M124">
            <v>1.7101996305968798</v>
          </cell>
          <cell r="N124">
            <v>74.552700000000002</v>
          </cell>
          <cell r="U124">
            <v>2.0597270924018543</v>
          </cell>
          <cell r="V124">
            <v>80.107699999999994</v>
          </cell>
          <cell r="AK124">
            <v>1.5185951982019834</v>
          </cell>
          <cell r="AL124">
            <v>79.020399999999995</v>
          </cell>
          <cell r="AS124">
            <v>1.1976035155251996</v>
          </cell>
          <cell r="AT124">
            <v>93.937600000000003</v>
          </cell>
          <cell r="BA124">
            <v>1.4455843501680732</v>
          </cell>
          <cell r="BB124">
            <v>77.8232</v>
          </cell>
        </row>
        <row r="125">
          <cell r="D125">
            <v>42394</v>
          </cell>
          <cell r="E125">
            <v>1.244594312038048</v>
          </cell>
          <cell r="F125">
            <v>90.390900000000002</v>
          </cell>
          <cell r="M125">
            <v>1.6219001036743987</v>
          </cell>
          <cell r="N125">
            <v>78.611500000000007</v>
          </cell>
          <cell r="U125">
            <v>1.9456331149114501</v>
          </cell>
          <cell r="V125">
            <v>84.805300000000003</v>
          </cell>
          <cell r="AK125">
            <v>1.4376973838699938</v>
          </cell>
          <cell r="AL125">
            <v>83.466800000000006</v>
          </cell>
          <cell r="AS125">
            <v>1.1407006031010833</v>
          </cell>
          <cell r="AT125">
            <v>98.623599999999996</v>
          </cell>
          <cell r="BA125">
            <v>1.371484580246477</v>
          </cell>
          <cell r="BB125">
            <v>82.027900000000002</v>
          </cell>
        </row>
        <row r="126">
          <cell r="D126">
            <v>42425</v>
          </cell>
          <cell r="E126">
            <v>1.295960519858723</v>
          </cell>
          <cell r="F126">
            <v>86.808199999999999</v>
          </cell>
          <cell r="M126">
            <v>1.7289002973708509</v>
          </cell>
          <cell r="N126">
            <v>73.746300000000005</v>
          </cell>
          <cell r="U126">
            <v>2.1099231604347208</v>
          </cell>
          <cell r="V126">
            <v>78.201899999999995</v>
          </cell>
          <cell r="AK126">
            <v>1.4997975273338098</v>
          </cell>
          <cell r="AL126">
            <v>80.010800000000003</v>
          </cell>
          <cell r="AS126">
            <v>1.1972020589747054</v>
          </cell>
          <cell r="AT126">
            <v>93.969099999999997</v>
          </cell>
          <cell r="BA126">
            <v>1.4285804989238027</v>
          </cell>
          <cell r="BB126">
            <v>78.749499999999998</v>
          </cell>
        </row>
        <row r="127">
          <cell r="D127">
            <v>42454</v>
          </cell>
          <cell r="E127">
            <v>1.3396381667081458</v>
          </cell>
          <cell r="F127">
            <v>83.977900000000005</v>
          </cell>
          <cell r="M127">
            <v>1.7620840963272639</v>
          </cell>
          <cell r="N127">
            <v>72.357500000000002</v>
          </cell>
          <cell r="U127">
            <v>2.133122348141081</v>
          </cell>
          <cell r="V127">
            <v>77.351399999999998</v>
          </cell>
          <cell r="AK127">
            <v>1.5144994390041662</v>
          </cell>
          <cell r="AL127">
            <v>79.234099999999998</v>
          </cell>
          <cell r="AS127">
            <v>1.2932045263307936</v>
          </cell>
          <cell r="AT127">
            <v>86.993200000000002</v>
          </cell>
          <cell r="BA127">
            <v>1.4577807264542497</v>
          </cell>
          <cell r="BB127">
            <v>77.1721</v>
          </cell>
        </row>
        <row r="128">
          <cell r="D128">
            <v>42485</v>
          </cell>
          <cell r="E128">
            <v>1.3476846777236706</v>
          </cell>
          <cell r="F128">
            <v>83.476500000000001</v>
          </cell>
          <cell r="M128">
            <v>1.7687820374981791</v>
          </cell>
          <cell r="N128">
            <v>72.083500000000001</v>
          </cell>
          <cell r="U128">
            <v>2.1248209999278851</v>
          </cell>
          <cell r="V128">
            <v>77.653599999999997</v>
          </cell>
          <cell r="AK128">
            <v>1.5516987221761025</v>
          </cell>
          <cell r="AL128">
            <v>77.334599999999995</v>
          </cell>
          <cell r="AS128">
            <v>1.2960053084377434</v>
          </cell>
          <cell r="AT128">
            <v>86.805199999999999</v>
          </cell>
          <cell r="BA128">
            <v>1.4832804626252878</v>
          </cell>
          <cell r="BB128">
            <v>75.845399999999998</v>
          </cell>
        </row>
        <row r="129">
          <cell r="D129">
            <v>42515</v>
          </cell>
          <cell r="E129">
            <v>1.3416191733479301</v>
          </cell>
          <cell r="F129">
            <v>83.853899999999996</v>
          </cell>
          <cell r="M129">
            <v>1.7764835379192152</v>
          </cell>
          <cell r="N129">
            <v>71.771000000000001</v>
          </cell>
          <cell r="U129">
            <v>2.1554201632371539</v>
          </cell>
          <cell r="V129">
            <v>76.551199999999994</v>
          </cell>
          <cell r="AK129">
            <v>1.5421984038246519</v>
          </cell>
          <cell r="AL129">
            <v>77.811000000000007</v>
          </cell>
          <cell r="AS129">
            <v>1.2584047454722598</v>
          </cell>
          <cell r="AT129">
            <v>89.398899999999998</v>
          </cell>
          <cell r="BA129">
            <v>1.4644814433929105</v>
          </cell>
          <cell r="BB129">
            <v>76.819000000000003</v>
          </cell>
        </row>
        <row r="130">
          <cell r="D130">
            <v>42546</v>
          </cell>
          <cell r="E130">
            <v>1.4144556106110575</v>
          </cell>
          <cell r="F130">
            <v>79.535899999999998</v>
          </cell>
          <cell r="M130">
            <v>1.8726811800682097</v>
          </cell>
          <cell r="N130">
            <v>68.084199999999996</v>
          </cell>
          <cell r="U130">
            <v>2.2901176565295418</v>
          </cell>
          <cell r="V130">
            <v>72.048699999999997</v>
          </cell>
          <cell r="AK130">
            <v>1.5614874729667481</v>
          </cell>
          <cell r="AL130">
            <v>76.849800000000002</v>
          </cell>
          <cell r="AS130">
            <v>1.3528057190613332</v>
          </cell>
          <cell r="AT130">
            <v>83.160499999999999</v>
          </cell>
          <cell r="BA130">
            <v>1.4819791337337969</v>
          </cell>
          <cell r="BB130">
            <v>75.912000000000006</v>
          </cell>
        </row>
        <row r="133">
          <cell r="BI133">
            <v>0.92179322335081515</v>
          </cell>
          <cell r="BJ133">
            <v>-239.6199</v>
          </cell>
          <cell r="BQ133">
            <v>1.0201606055459862</v>
          </cell>
          <cell r="BR133">
            <v>-74.194199999999995</v>
          </cell>
          <cell r="BX133">
            <v>40240</v>
          </cell>
          <cell r="BY133">
            <v>1.2759001117238278</v>
          </cell>
          <cell r="BZ133">
            <v>4669.2514000000001</v>
          </cell>
          <cell r="CG133">
            <v>1.109</v>
          </cell>
          <cell r="CH133">
            <v>-66.8095</v>
          </cell>
          <cell r="CN133">
            <v>41356</v>
          </cell>
          <cell r="CO133">
            <v>1.1213581264320203</v>
          </cell>
          <cell r="CP133">
            <v>2263.7160999999996</v>
          </cell>
        </row>
      </sheetData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57F8-A591-4615-9770-2664DBB64C6D}">
  <sheetPr codeName="Sheet105"/>
  <dimension ref="B2:G134"/>
  <sheetViews>
    <sheetView showGridLines="0"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C1" sqref="C1:C1048576"/>
    </sheetView>
  </sheetViews>
  <sheetFormatPr defaultRowHeight="14.35" x14ac:dyDescent="0.5"/>
  <cols>
    <col min="1" max="1" width="1.703125" customWidth="1"/>
    <col min="2" max="2" width="12.05859375" customWidth="1"/>
    <col min="3" max="3" width="12.41015625" customWidth="1"/>
    <col min="4" max="4" width="9" bestFit="1" customWidth="1"/>
    <col min="5" max="5" width="9.52734375" bestFit="1" customWidth="1"/>
    <col min="6" max="7" width="11.234375" style="11" customWidth="1"/>
  </cols>
  <sheetData>
    <row r="2" spans="2:7" x14ac:dyDescent="0.5">
      <c r="B2" s="1" t="s">
        <v>0</v>
      </c>
      <c r="C2" s="1"/>
      <c r="D2" s="1"/>
      <c r="E2" s="1"/>
      <c r="F2" s="2"/>
      <c r="G2" s="3">
        <f ca="1">VLOOKUP(TODAY(),CF_UBS_P!$B:$G,6,1)</f>
        <v>0</v>
      </c>
    </row>
    <row r="4" spans="2:7" x14ac:dyDescent="0.5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6" t="s">
        <v>6</v>
      </c>
    </row>
    <row r="5" spans="2:7" s="11" customFormat="1" x14ac:dyDescent="0.5">
      <c r="B5" s="7">
        <f>+[1]Транзакции_UBS_P!BX30</f>
        <v>39685</v>
      </c>
      <c r="C5" s="8">
        <f>-E5</f>
        <v>503.23000000000008</v>
      </c>
      <c r="D5" s="9"/>
      <c r="E5" s="9">
        <f>-[1]Транзакции_UBS_P!BY30*[1]Транзакции_UBS_P!BZ30</f>
        <v>-503.23000000000008</v>
      </c>
      <c r="F5" s="9"/>
      <c r="G5" s="10">
        <f>SUM(C5:F5)</f>
        <v>0</v>
      </c>
    </row>
    <row r="6" spans="2:7" s="11" customFormat="1" x14ac:dyDescent="0.5">
      <c r="B6" s="7">
        <f>+[1]Транзакции_UBS_P!BX31</f>
        <v>39716</v>
      </c>
      <c r="C6" s="8">
        <f>-E6</f>
        <v>210</v>
      </c>
      <c r="D6" s="9"/>
      <c r="E6" s="9">
        <f>-[1]Транзакции_UBS_P!BY31*[1]Транзакции_UBS_P!BZ31</f>
        <v>-210</v>
      </c>
      <c r="F6" s="9"/>
      <c r="G6" s="10">
        <f>SUM(C6:F6)+G5</f>
        <v>0</v>
      </c>
    </row>
    <row r="7" spans="2:7" s="11" customFormat="1" x14ac:dyDescent="0.5">
      <c r="B7" s="7">
        <f>+[1]Транзакции_UBS_P!BX32</f>
        <v>39746</v>
      </c>
      <c r="C7" s="8">
        <f>-E7</f>
        <v>210</v>
      </c>
      <c r="D7" s="9"/>
      <c r="E7" s="9">
        <f>-[1]Транзакции_UBS_P!BY32*[1]Транзакции_UBS_P!BZ32</f>
        <v>-210</v>
      </c>
      <c r="F7" s="9"/>
      <c r="G7" s="10">
        <f>SUM(C7:F7)+G6</f>
        <v>0</v>
      </c>
    </row>
    <row r="8" spans="2:7" s="11" customFormat="1" x14ac:dyDescent="0.5">
      <c r="B8" s="7">
        <f>+[1]Транзакции_UBS_P!BX33</f>
        <v>39777</v>
      </c>
      <c r="C8" s="8">
        <f>-E8</f>
        <v>210</v>
      </c>
      <c r="D8" s="9"/>
      <c r="E8" s="9">
        <f>-[1]Транзакции_UBS_P!BY33*[1]Транзакции_UBS_P!BZ33</f>
        <v>-210</v>
      </c>
      <c r="F8" s="9"/>
      <c r="G8" s="10">
        <f>SUM(C8:F8)+G7</f>
        <v>0</v>
      </c>
    </row>
    <row r="9" spans="2:7" s="11" customFormat="1" x14ac:dyDescent="0.5">
      <c r="B9" s="7">
        <f>+[1]Транзакции_UBS_P!BX34</f>
        <v>39807</v>
      </c>
      <c r="C9" s="8">
        <f>-E9</f>
        <v>210</v>
      </c>
      <c r="D9" s="9"/>
      <c r="E9" s="9">
        <f>-[1]Транзакции_UBS_P!BY34*[1]Транзакции_UBS_P!BZ34</f>
        <v>-210</v>
      </c>
      <c r="F9" s="9"/>
      <c r="G9" s="10">
        <f>SUM(C9:F9)+G8</f>
        <v>0</v>
      </c>
    </row>
    <row r="10" spans="2:7" s="11" customFormat="1" x14ac:dyDescent="0.5">
      <c r="B10" s="12">
        <v>39813</v>
      </c>
      <c r="C10" s="13"/>
      <c r="D10" s="13"/>
      <c r="E10" s="13"/>
      <c r="F10" s="13"/>
      <c r="G10" s="14">
        <f>SUM(C10:F10)+G9</f>
        <v>0</v>
      </c>
    </row>
    <row r="11" spans="2:7" s="11" customFormat="1" x14ac:dyDescent="0.5">
      <c r="B11" s="7">
        <f>[1]Транзакции_UBS_P!BX35</f>
        <v>39838</v>
      </c>
      <c r="C11" s="8">
        <f t="shared" ref="C11:C41" si="0">-E11</f>
        <v>210</v>
      </c>
      <c r="D11" s="9"/>
      <c r="E11" s="9">
        <f>-[1]Транзакции_UBS_P!BY35*[1]Транзакции_UBS_P!BZ35</f>
        <v>-210</v>
      </c>
      <c r="F11" s="9"/>
      <c r="G11" s="10">
        <f t="shared" ref="G11:G34" si="1">SUM(C11:F11)+G10</f>
        <v>0</v>
      </c>
    </row>
    <row r="12" spans="2:7" s="11" customFormat="1" x14ac:dyDescent="0.5">
      <c r="B12" s="7">
        <f>[1]Транзакции_UBS_P!BX36</f>
        <v>39869</v>
      </c>
      <c r="C12" s="8">
        <f t="shared" si="0"/>
        <v>210</v>
      </c>
      <c r="D12" s="9"/>
      <c r="E12" s="9">
        <f>-[1]Транзакции_UBS_P!BY36*[1]Транзакции_UBS_P!BZ36</f>
        <v>-210</v>
      </c>
      <c r="F12" s="9"/>
      <c r="G12" s="10">
        <f t="shared" si="1"/>
        <v>0</v>
      </c>
    </row>
    <row r="13" spans="2:7" s="11" customFormat="1" x14ac:dyDescent="0.5">
      <c r="B13" s="7">
        <f>[1]Транзакции_UBS_P!BX37</f>
        <v>39897</v>
      </c>
      <c r="C13" s="8">
        <f t="shared" si="0"/>
        <v>210</v>
      </c>
      <c r="D13" s="9"/>
      <c r="E13" s="9">
        <f>-[1]Транзакции_UBS_P!BY37*[1]Транзакции_UBS_P!BZ37</f>
        <v>-210</v>
      </c>
      <c r="F13" s="9"/>
      <c r="G13" s="10">
        <f t="shared" si="1"/>
        <v>0</v>
      </c>
    </row>
    <row r="14" spans="2:7" s="11" customFormat="1" x14ac:dyDescent="0.5">
      <c r="B14" s="7">
        <f>[1]Транзакции_UBS_P!BX38</f>
        <v>39928</v>
      </c>
      <c r="C14" s="8">
        <f t="shared" si="0"/>
        <v>210</v>
      </c>
      <c r="D14" s="9"/>
      <c r="E14" s="9">
        <f>-[1]Транзакции_UBS_P!BY38*[1]Транзакции_UBS_P!BZ38</f>
        <v>-210</v>
      </c>
      <c r="F14" s="9"/>
      <c r="G14" s="10">
        <f t="shared" si="1"/>
        <v>0</v>
      </c>
    </row>
    <row r="15" spans="2:7" s="11" customFormat="1" x14ac:dyDescent="0.5">
      <c r="B15" s="7">
        <f>[1]Транзакции_UBS_P!BX39</f>
        <v>39958</v>
      </c>
      <c r="C15" s="8">
        <f t="shared" si="0"/>
        <v>210</v>
      </c>
      <c r="D15" s="9"/>
      <c r="E15" s="9">
        <f>-[1]Транзакции_UBS_P!BY39*[1]Транзакции_UBS_P!BZ39</f>
        <v>-210</v>
      </c>
      <c r="F15" s="9"/>
      <c r="G15" s="10">
        <f t="shared" si="1"/>
        <v>0</v>
      </c>
    </row>
    <row r="16" spans="2:7" s="11" customFormat="1" x14ac:dyDescent="0.5">
      <c r="B16" s="7">
        <f>[1]Транзакции_UBS_P!BX40</f>
        <v>39972</v>
      </c>
      <c r="C16" s="8">
        <f t="shared" si="0"/>
        <v>172.45</v>
      </c>
      <c r="D16" s="9"/>
      <c r="E16" s="9">
        <f>-[1]Транзакции_UBS_P!BY40*[1]Транзакции_UBS_P!BZ40</f>
        <v>-172.45</v>
      </c>
      <c r="F16" s="9"/>
      <c r="G16" s="10">
        <f t="shared" si="1"/>
        <v>0</v>
      </c>
    </row>
    <row r="17" spans="2:7" s="11" customFormat="1" x14ac:dyDescent="0.5">
      <c r="B17" s="7">
        <f>[1]Транзакции_UBS_P!BX41</f>
        <v>39989</v>
      </c>
      <c r="C17" s="8">
        <f t="shared" si="0"/>
        <v>210</v>
      </c>
      <c r="D17" s="9"/>
      <c r="E17" s="9">
        <f>-[1]Транзакции_UBS_P!BY41*[1]Транзакции_UBS_P!BZ41</f>
        <v>-210</v>
      </c>
      <c r="F17" s="9"/>
      <c r="G17" s="10">
        <f t="shared" si="1"/>
        <v>0</v>
      </c>
    </row>
    <row r="18" spans="2:7" s="11" customFormat="1" x14ac:dyDescent="0.5">
      <c r="B18" s="7">
        <f>[1]Транзакции_UBS_P!BX42</f>
        <v>40019</v>
      </c>
      <c r="C18" s="8">
        <f t="shared" si="0"/>
        <v>291.67</v>
      </c>
      <c r="D18" s="9"/>
      <c r="E18" s="9">
        <f>-[1]Транзакции_UBS_P!BY42*[1]Транзакции_UBS_P!BZ42</f>
        <v>-291.67</v>
      </c>
      <c r="F18" s="9"/>
      <c r="G18" s="10">
        <f t="shared" si="1"/>
        <v>0</v>
      </c>
    </row>
    <row r="19" spans="2:7" s="11" customFormat="1" x14ac:dyDescent="0.5">
      <c r="B19" s="7">
        <f>[1]Транзакции_UBS_P!BX43</f>
        <v>40050</v>
      </c>
      <c r="C19" s="8">
        <f t="shared" si="0"/>
        <v>291.67</v>
      </c>
      <c r="D19" s="9"/>
      <c r="E19" s="9">
        <f>-[1]Транзакции_UBS_P!BY43*[1]Транзакции_UBS_P!BZ43</f>
        <v>-291.67</v>
      </c>
      <c r="F19" s="9"/>
      <c r="G19" s="10">
        <f t="shared" si="1"/>
        <v>0</v>
      </c>
    </row>
    <row r="20" spans="2:7" s="11" customFormat="1" x14ac:dyDescent="0.5">
      <c r="B20" s="7">
        <f>[1]Транзакции_UBS_P!BX44</f>
        <v>40081</v>
      </c>
      <c r="C20" s="8">
        <f t="shared" si="0"/>
        <v>291.67</v>
      </c>
      <c r="D20" s="9"/>
      <c r="E20" s="9">
        <f>-[1]Транзакции_UBS_P!BY44*[1]Транзакции_UBS_P!BZ44</f>
        <v>-291.67</v>
      </c>
      <c r="F20" s="9"/>
      <c r="G20" s="10">
        <f t="shared" si="1"/>
        <v>0</v>
      </c>
    </row>
    <row r="21" spans="2:7" s="11" customFormat="1" x14ac:dyDescent="0.5">
      <c r="B21" s="7">
        <f>[1]Транзакции_UBS_P!BX45</f>
        <v>40111</v>
      </c>
      <c r="C21" s="8">
        <f t="shared" si="0"/>
        <v>291.67</v>
      </c>
      <c r="D21" s="9"/>
      <c r="E21" s="9">
        <f>-[1]Транзакции_UBS_P!BY45*[1]Транзакции_UBS_P!BZ45</f>
        <v>-291.67</v>
      </c>
      <c r="F21" s="9"/>
      <c r="G21" s="10">
        <f t="shared" si="1"/>
        <v>0</v>
      </c>
    </row>
    <row r="22" spans="2:7" s="11" customFormat="1" x14ac:dyDescent="0.5">
      <c r="B22" s="7">
        <f>[1]Транзакции_UBS_P!BX46</f>
        <v>40142</v>
      </c>
      <c r="C22" s="8">
        <f t="shared" si="0"/>
        <v>291.67</v>
      </c>
      <c r="D22" s="9"/>
      <c r="E22" s="9">
        <f>-[1]Транзакции_UBS_P!BY46*[1]Транзакции_UBS_P!BZ46</f>
        <v>-291.67</v>
      </c>
      <c r="F22" s="9"/>
      <c r="G22" s="10">
        <f t="shared" si="1"/>
        <v>0</v>
      </c>
    </row>
    <row r="23" spans="2:7" s="11" customFormat="1" x14ac:dyDescent="0.5">
      <c r="B23" s="7">
        <f>[1]Транзакции_UBS_P!BX47</f>
        <v>40172</v>
      </c>
      <c r="C23" s="8">
        <f t="shared" si="0"/>
        <v>291.67</v>
      </c>
      <c r="D23" s="9"/>
      <c r="E23" s="9">
        <f>-[1]Транзакции_UBS_P!BY47*[1]Транзакции_UBS_P!BZ47</f>
        <v>-291.67</v>
      </c>
      <c r="F23" s="9"/>
      <c r="G23" s="10">
        <f t="shared" si="1"/>
        <v>0</v>
      </c>
    </row>
    <row r="24" spans="2:7" s="11" customFormat="1" x14ac:dyDescent="0.5">
      <c r="B24" s="7">
        <v>40178</v>
      </c>
      <c r="C24" s="9"/>
      <c r="D24" s="9"/>
      <c r="E24" s="9"/>
      <c r="F24" s="9"/>
      <c r="G24" s="10">
        <f t="shared" si="1"/>
        <v>0</v>
      </c>
    </row>
    <row r="25" spans="2:7" s="11" customFormat="1" x14ac:dyDescent="0.5">
      <c r="B25" s="15">
        <f>[1]Транзакции_UBS_P!BX48</f>
        <v>40203</v>
      </c>
      <c r="C25" s="16">
        <f t="shared" si="0"/>
        <v>291.67</v>
      </c>
      <c r="D25" s="17"/>
      <c r="E25" s="17">
        <f>-[1]Транзакции_UBS_P!BY48*[1]Транзакции_UBS_P!BZ48</f>
        <v>-291.67</v>
      </c>
      <c r="F25" s="17"/>
      <c r="G25" s="18">
        <f t="shared" si="1"/>
        <v>0</v>
      </c>
    </row>
    <row r="26" spans="2:7" s="11" customFormat="1" x14ac:dyDescent="0.5">
      <c r="B26" s="7">
        <f>[1]Транзакции_UBS_P!BX49</f>
        <v>40234</v>
      </c>
      <c r="C26" s="8">
        <f t="shared" si="0"/>
        <v>291.67</v>
      </c>
      <c r="D26" s="9"/>
      <c r="E26" s="9">
        <f>-[1]Транзакции_UBS_P!BY49*[1]Транзакции_UBS_P!BZ49</f>
        <v>-291.67</v>
      </c>
      <c r="F26" s="9"/>
      <c r="G26" s="10">
        <f t="shared" si="1"/>
        <v>0</v>
      </c>
    </row>
    <row r="27" spans="2:7" s="11" customFormat="1" x14ac:dyDescent="0.5">
      <c r="B27" s="7">
        <f>[1]Транзакции_UBS_P!BX133</f>
        <v>40240</v>
      </c>
      <c r="C27" s="9"/>
      <c r="D27" s="9"/>
      <c r="E27" s="9">
        <f>[1]Транзакции_UBS_P!BY133*[1]Транзакции_UBS_P!BZ133-[1]Транзакции_UBS_P!BI48*[1]Транзакции_UBS_P!BJ48-[1]Транзакции_UBS_P!CO48*[1]Транзакции_UBS_P!CP48-[1]Транзакции_UBS_P!BA48*[1]Транзакции_UBS_P!BB48-[1]Транзакции_UBS_P!CG48*[1]Транзакции_UBS_P!CH48-[1]Транзакции_UBS_P!AS48*[1]Транзакции_UBS_P!AT48-[1]Транзакции_UBS_P!AK48*[1]Транзакции_UBS_P!AL48</f>
        <v>-9.7770680440589786E-12</v>
      </c>
      <c r="F27" s="9"/>
      <c r="G27" s="10">
        <f>ROUND(SUM(C27:F27)+G26,2)</f>
        <v>0</v>
      </c>
    </row>
    <row r="28" spans="2:7" s="11" customFormat="1" x14ac:dyDescent="0.5">
      <c r="B28" s="7">
        <f>[1]Транзакции_UBS_P!AJ49</f>
        <v>40262</v>
      </c>
      <c r="C28" s="8">
        <f t="shared" si="0"/>
        <v>290.44715476349342</v>
      </c>
      <c r="D28" s="9"/>
      <c r="E28" s="9">
        <f>-[1]Транзакции_UBS_P!AK49*[1]Транзакции_UBS_P!AL49-[1]Транзакции_UBS_P!AS49*[1]Транзакции_UBS_P!AT49-[1]Транзакции_UBS_P!CG49*[1]Транзакции_UBS_P!CH49-[1]Транзакции_UBS_P!BA49*[1]Транзакции_UBS_P!BB49-[1]Транзакции_UBS_P!CO49*[1]Транзакции_UBS_P!CP49-[1]Транзакции_UBS_P!BI49*[1]Транзакции_UBS_P!BJ49</f>
        <v>-290.44715476349342</v>
      </c>
      <c r="F28" s="9"/>
      <c r="G28" s="10">
        <f t="shared" si="1"/>
        <v>0</v>
      </c>
    </row>
    <row r="29" spans="2:7" s="11" customFormat="1" x14ac:dyDescent="0.5">
      <c r="B29" s="7">
        <f>[1]Транзакции_UBS_P!AJ50</f>
        <v>40293</v>
      </c>
      <c r="C29" s="8">
        <f t="shared" si="0"/>
        <v>290.44715476349342</v>
      </c>
      <c r="D29" s="9"/>
      <c r="E29" s="9">
        <f>-[1]Транзакции_UBS_P!AK50*[1]Транзакции_UBS_P!AL50-[1]Транзакции_UBS_P!AS50*[1]Транзакции_UBS_P!AT50-[1]Транзакции_UBS_P!CG50*[1]Транзакции_UBS_P!CH50-[1]Транзакции_UBS_P!BA50*[1]Транзакции_UBS_P!BB50-[1]Транзакции_UBS_P!CO50*[1]Транзакции_UBS_P!CP50-[1]Транзакции_UBS_P!BI50*[1]Транзакции_UBS_P!BJ50</f>
        <v>-290.44715476349342</v>
      </c>
      <c r="F29" s="9"/>
      <c r="G29" s="10">
        <f t="shared" si="1"/>
        <v>0</v>
      </c>
    </row>
    <row r="30" spans="2:7" s="11" customFormat="1" x14ac:dyDescent="0.5">
      <c r="B30" s="7">
        <f>[1]Транзакции_UBS_P!AJ51</f>
        <v>40323</v>
      </c>
      <c r="C30" s="8">
        <f t="shared" si="0"/>
        <v>290.44715476349347</v>
      </c>
      <c r="D30" s="9"/>
      <c r="E30" s="9">
        <f>-[1]Транзакции_UBS_P!AK51*[1]Транзакции_UBS_P!AL51-[1]Транзакции_UBS_P!AS51*[1]Транзакции_UBS_P!AT51-[1]Транзакции_UBS_P!CG51*[1]Транзакции_UBS_P!CH51-[1]Транзакции_UBS_P!BA51*[1]Транзакции_UBS_P!BB51-[1]Транзакции_UBS_P!CO51*[1]Транзакции_UBS_P!CP51-[1]Транзакции_UBS_P!BI51*[1]Транзакции_UBS_P!BJ51</f>
        <v>-290.44715476349347</v>
      </c>
      <c r="F30" s="9"/>
      <c r="G30" s="10">
        <f t="shared" si="1"/>
        <v>0</v>
      </c>
    </row>
    <row r="31" spans="2:7" s="11" customFormat="1" x14ac:dyDescent="0.5">
      <c r="B31" s="7">
        <f>[1]Транзакции_UBS_P!AJ52</f>
        <v>40333</v>
      </c>
      <c r="C31" s="8">
        <f t="shared" si="0"/>
        <v>273.94841441355936</v>
      </c>
      <c r="D31" s="9"/>
      <c r="E31" s="9">
        <f>-[1]Транзакции_UBS_P!AK52*[1]Транзакции_UBS_P!AL52-[1]Транзакции_UBS_P!AS52*[1]Транзакции_UBS_P!AT52-[1]Транзакции_UBS_P!CG52*[1]Транзакции_UBS_P!CH52-[1]Транзакции_UBS_P!BA52*[1]Транзакции_UBS_P!BB52-[1]Транзакции_UBS_P!CO52*[1]Транзакции_UBS_P!CP52-[1]Транзакции_UBS_P!BI52*[1]Транзакции_UBS_P!BJ52</f>
        <v>-273.94841441355936</v>
      </c>
      <c r="F31" s="9"/>
      <c r="G31" s="10">
        <f t="shared" si="1"/>
        <v>0</v>
      </c>
    </row>
    <row r="32" spans="2:7" s="11" customFormat="1" x14ac:dyDescent="0.5">
      <c r="B32" s="7">
        <f>[1]Транзакции_UBS_P!AJ53</f>
        <v>40354</v>
      </c>
      <c r="C32" s="8">
        <f t="shared" si="0"/>
        <v>291.66999999999996</v>
      </c>
      <c r="D32" s="9"/>
      <c r="E32" s="9">
        <f>-[1]Транзакции_UBS_P!AK53*[1]Транзакции_UBS_P!AL53-[1]Транзакции_UBS_P!AS53*[1]Транзакции_UBS_P!AT53-[1]Транзакции_UBS_P!CG53*[1]Транзакции_UBS_P!CH53-[1]Транзакции_UBS_P!BA53*[1]Транзакции_UBS_P!BB53-[1]Транзакции_UBS_P!CO53*[1]Транзакции_UBS_P!CP53-[1]Транзакции_UBS_P!BI53*[1]Транзакции_UBS_P!BJ53</f>
        <v>-291.66999999999996</v>
      </c>
      <c r="F32" s="9"/>
      <c r="G32" s="10">
        <f t="shared" si="1"/>
        <v>0</v>
      </c>
    </row>
    <row r="33" spans="2:7" s="11" customFormat="1" x14ac:dyDescent="0.5">
      <c r="B33" s="7">
        <f>[1]Транзакции_UBS_P!AJ54</f>
        <v>40384</v>
      </c>
      <c r="C33" s="8">
        <f t="shared" si="0"/>
        <v>332.5</v>
      </c>
      <c r="D33" s="9"/>
      <c r="E33" s="9">
        <f>-[1]Транзакции_UBS_P!AK54*[1]Транзакции_UBS_P!AL54-[1]Транзакции_UBS_P!AS54*[1]Транзакции_UBS_P!AT54-[1]Транзакции_UBS_P!CG54*[1]Транзакции_UBS_P!CH54-[1]Транзакции_UBS_P!BA54*[1]Транзакции_UBS_P!BB54-[1]Транзакции_UBS_P!CO54*[1]Транзакции_UBS_P!CP54-[1]Транзакции_UBS_P!BI54*[1]Транзакции_UBS_P!BJ54</f>
        <v>-332.5</v>
      </c>
      <c r="F33" s="9"/>
      <c r="G33" s="10">
        <f t="shared" si="1"/>
        <v>0</v>
      </c>
    </row>
    <row r="34" spans="2:7" x14ac:dyDescent="0.5">
      <c r="B34" s="7">
        <f>[1]Транзакции_UBS_P!AJ55</f>
        <v>40415</v>
      </c>
      <c r="C34" s="8">
        <f t="shared" si="0"/>
        <v>332.5</v>
      </c>
      <c r="D34" s="9"/>
      <c r="E34" s="9">
        <f>-[1]Транзакции_UBS_P!AK55*[1]Транзакции_UBS_P!AL55-[1]Транзакции_UBS_P!AS55*[1]Транзакции_UBS_P!AT55-[1]Транзакции_UBS_P!CG55*[1]Транзакции_UBS_P!CH55-[1]Транзакции_UBS_P!BA55*[1]Транзакции_UBS_P!BB55-[1]Транзакции_UBS_P!CO55*[1]Транзакции_UBS_P!CP55-[1]Транзакции_UBS_P!BI55*[1]Транзакции_UBS_P!BJ55</f>
        <v>-332.5</v>
      </c>
      <c r="F34" s="9"/>
      <c r="G34" s="10">
        <f t="shared" si="1"/>
        <v>0</v>
      </c>
    </row>
    <row r="35" spans="2:7" x14ac:dyDescent="0.5">
      <c r="B35" s="7">
        <f>[1]Транзакции_UBS_P!AJ56</f>
        <v>40446</v>
      </c>
      <c r="C35" s="8">
        <f t="shared" si="0"/>
        <v>332.5</v>
      </c>
      <c r="D35" s="9"/>
      <c r="E35" s="9">
        <f>-[1]Транзакции_UBS_P!AK56*[1]Транзакции_UBS_P!AL56-[1]Транзакции_UBS_P!AS56*[1]Транзакции_UBS_P!AT56-[1]Транзакции_UBS_P!CG56*[1]Транзакции_UBS_P!CH56-[1]Транзакции_UBS_P!BA56*[1]Транзакции_UBS_P!BB56-[1]Транзакции_UBS_P!CO56*[1]Транзакции_UBS_P!CP56-[1]Транзакции_UBS_P!BI56*[1]Транзакции_UBS_P!BJ56</f>
        <v>-332.5</v>
      </c>
      <c r="F35" s="9"/>
      <c r="G35" s="10">
        <f t="shared" ref="G35:G66" si="2">SUM(C35:F35)+G34</f>
        <v>0</v>
      </c>
    </row>
    <row r="36" spans="2:7" x14ac:dyDescent="0.5">
      <c r="B36" s="7">
        <f>[1]Транзакции_UBS_P!AJ57</f>
        <v>40476</v>
      </c>
      <c r="C36" s="8">
        <f t="shared" si="0"/>
        <v>332.5</v>
      </c>
      <c r="D36" s="9"/>
      <c r="E36" s="9">
        <f>-[1]Транзакции_UBS_P!AK57*[1]Транзакции_UBS_P!AL57-[1]Транзакции_UBS_P!AS57*[1]Транзакции_UBS_P!AT57-[1]Транзакции_UBS_P!CG57*[1]Транзакции_UBS_P!CH57-[1]Транзакции_UBS_P!BA57*[1]Транзакции_UBS_P!BB57-[1]Транзакции_UBS_P!CO57*[1]Транзакции_UBS_P!CP57-[1]Транзакции_UBS_P!BI57*[1]Транзакции_UBS_P!BJ57</f>
        <v>-332.5</v>
      </c>
      <c r="F36" s="9"/>
      <c r="G36" s="10">
        <f t="shared" si="2"/>
        <v>0</v>
      </c>
    </row>
    <row r="37" spans="2:7" x14ac:dyDescent="0.5">
      <c r="B37" s="7">
        <f>[1]Транзакции_UBS_P!AJ58</f>
        <v>40507</v>
      </c>
      <c r="C37" s="8">
        <f t="shared" si="0"/>
        <v>332.49999999999994</v>
      </c>
      <c r="D37" s="9"/>
      <c r="E37" s="9">
        <f>-[1]Транзакции_UBS_P!AK58*[1]Транзакции_UBS_P!AL58-[1]Транзакции_UBS_P!AS58*[1]Транзакции_UBS_P!AT58-[1]Транзакции_UBS_P!CG58*[1]Транзакции_UBS_P!CH58-[1]Транзакции_UBS_P!BA58*[1]Транзакции_UBS_P!BB58-[1]Транзакции_UBS_P!CO58*[1]Транзакции_UBS_P!CP58-[1]Транзакции_UBS_P!BI58*[1]Транзакции_UBS_P!BJ58</f>
        <v>-332.49999999999994</v>
      </c>
      <c r="F37" s="9"/>
      <c r="G37" s="10">
        <f t="shared" si="2"/>
        <v>0</v>
      </c>
    </row>
    <row r="38" spans="2:7" x14ac:dyDescent="0.5">
      <c r="B38" s="7">
        <f>[1]Транзакции_UBS_P!AJ59</f>
        <v>40537</v>
      </c>
      <c r="C38" s="8">
        <f t="shared" si="0"/>
        <v>332.5</v>
      </c>
      <c r="D38" s="9"/>
      <c r="E38" s="9">
        <f>-[1]Транзакции_UBS_P!AK59*[1]Транзакции_UBS_P!AL59-[1]Транзакции_UBS_P!AS59*[1]Транзакции_UBS_P!AT59-[1]Транзакции_UBS_P!CG59*[1]Транзакции_UBS_P!CH59-[1]Транзакции_UBS_P!BA59*[1]Транзакции_UBS_P!BB59-[1]Транзакции_UBS_P!CO59*[1]Транзакции_UBS_P!CP59-[1]Транзакции_UBS_P!BI59*[1]Транзакции_UBS_P!BJ59</f>
        <v>-332.5</v>
      </c>
      <c r="F38" s="9"/>
      <c r="G38" s="10">
        <f t="shared" si="2"/>
        <v>0</v>
      </c>
    </row>
    <row r="39" spans="2:7" x14ac:dyDescent="0.5">
      <c r="B39" s="12">
        <v>40543</v>
      </c>
      <c r="C39" s="13"/>
      <c r="D39" s="13"/>
      <c r="E39" s="13"/>
      <c r="F39" s="13"/>
      <c r="G39" s="14">
        <f t="shared" si="2"/>
        <v>0</v>
      </c>
    </row>
    <row r="40" spans="2:7" x14ac:dyDescent="0.5">
      <c r="B40" s="7">
        <f>[1]Транзакции_UBS_P!AJ60</f>
        <v>40568</v>
      </c>
      <c r="C40" s="8">
        <f t="shared" si="0"/>
        <v>332.5</v>
      </c>
      <c r="D40" s="9"/>
      <c r="E40" s="9">
        <f>-[1]Транзакции_UBS_P!AK60*[1]Транзакции_UBS_P!AL60-[1]Транзакции_UBS_P!AS60*[1]Транзакции_UBS_P!AT60-[1]Транзакции_UBS_P!BA60*[1]Транзакции_UBS_P!BB60-[1]Транзакции_UBS_P!CO60*[1]Транзакции_UBS_P!CP60-[1]Транзакции_UBS_P!BI60*[1]Транзакции_UBS_P!BJ60-[1]Транзакции_UBS_P!CG60*[1]Транзакции_UBS_P!CH60</f>
        <v>-332.5</v>
      </c>
      <c r="F40" s="9"/>
      <c r="G40" s="10">
        <f t="shared" si="2"/>
        <v>0</v>
      </c>
    </row>
    <row r="41" spans="2:7" x14ac:dyDescent="0.5">
      <c r="B41" s="7">
        <f>[1]Транзакции_UBS_P!AJ61</f>
        <v>40599</v>
      </c>
      <c r="C41" s="8">
        <f t="shared" si="0"/>
        <v>332.5</v>
      </c>
      <c r="D41" s="9"/>
      <c r="E41" s="9">
        <f>-[1]Транзакции_UBS_P!AK61*[1]Транзакции_UBS_P!AL61-[1]Транзакции_UBS_P!AS61*[1]Транзакции_UBS_P!AT61-[1]Транзакции_UBS_P!BA61*[1]Транзакции_UBS_P!BB61-[1]Транзакции_UBS_P!CO61*[1]Транзакции_UBS_P!CP61-[1]Транзакции_UBS_P!BI61*[1]Транзакции_UBS_P!BJ61-[1]Транзакции_UBS_P!CG61*[1]Транзакции_UBS_P!CH61</f>
        <v>-332.5</v>
      </c>
      <c r="F41" s="9"/>
      <c r="G41" s="10">
        <f t="shared" si="2"/>
        <v>0</v>
      </c>
    </row>
    <row r="42" spans="2:7" x14ac:dyDescent="0.5">
      <c r="B42" s="7">
        <f>+[1]Транзакции_UBS_P!AB60</f>
        <v>40626</v>
      </c>
      <c r="C42" s="9"/>
      <c r="D42" s="9"/>
      <c r="E42" s="9">
        <f>-[1]Транзакции_UBS_P!CG62*[1]Транзакции_UBS_P!CH62-[1]Транзакции_UBS_P!AC60*[1]Транзакции_UBS_P!AD60</f>
        <v>0</v>
      </c>
      <c r="F42" s="9"/>
      <c r="G42" s="10">
        <f t="shared" si="2"/>
        <v>0</v>
      </c>
    </row>
    <row r="43" spans="2:7" x14ac:dyDescent="0.5">
      <c r="B43" s="7">
        <f>+[1]Транзакции_UBS_P!AJ62</f>
        <v>40627</v>
      </c>
      <c r="C43" s="8">
        <f>-E43</f>
        <v>332.5</v>
      </c>
      <c r="D43" s="9"/>
      <c r="E43" s="9">
        <f>-[1]Транзакции_UBS_P!AK62*[1]Транзакции_UBS_P!AL62-[1]Транзакции_UBS_P!AS62*[1]Транзакции_UBS_P!AT62-[1]Транзакции_UBS_P!CG63*[1]Транзакции_UBS_P!CH63-[1]Транзакции_UBS_P!BA62*[1]Транзакции_UBS_P!BB62-[1]Транзакции_UBS_P!CO62*[1]Транзакции_UBS_P!CP62-[1]Транзакции_UBS_P!BI62*[1]Транзакции_UBS_P!BJ62</f>
        <v>-332.5</v>
      </c>
      <c r="F43" s="9"/>
      <c r="G43" s="10">
        <f t="shared" si="2"/>
        <v>0</v>
      </c>
    </row>
    <row r="44" spans="2:7" x14ac:dyDescent="0.5">
      <c r="B44" s="7">
        <f>+[1]Транзакции_UBS_P!AJ63</f>
        <v>40658</v>
      </c>
      <c r="C44" s="8">
        <f>-E44</f>
        <v>332.5</v>
      </c>
      <c r="D44" s="9"/>
      <c r="E44" s="9">
        <f>-[1]Транзакции_UBS_P!AK63*[1]Транзакции_UBS_P!AL63-[1]Транзакции_UBS_P!AS63*[1]Транзакции_UBS_P!AT63-[1]Транзакции_UBS_P!CG64*[1]Транзакции_UBS_P!CH64-[1]Транзакции_UBS_P!BA63*[1]Транзакции_UBS_P!BB63-[1]Транзакции_UBS_P!CO63*[1]Транзакции_UBS_P!CP63-[1]Транзакции_UBS_P!BI63*[1]Транзакции_UBS_P!BJ63</f>
        <v>-332.5</v>
      </c>
      <c r="F44" s="9"/>
      <c r="G44" s="10">
        <f t="shared" si="2"/>
        <v>0</v>
      </c>
    </row>
    <row r="45" spans="2:7" x14ac:dyDescent="0.5">
      <c r="B45" s="7">
        <f>[1]Транзакции_UBS_P!BP60</f>
        <v>40679</v>
      </c>
      <c r="C45" s="9"/>
      <c r="D45" s="9"/>
      <c r="E45" s="9">
        <f>-[1]Транзакции_UBS_P!CG133*[1]Транзакции_UBS_P!CH133-[1]Транзакции_UBS_P!BQ60*[1]Транзакции_UBS_P!BR60</f>
        <v>0</v>
      </c>
      <c r="F45" s="9"/>
      <c r="G45" s="10">
        <f t="shared" si="2"/>
        <v>0</v>
      </c>
    </row>
    <row r="46" spans="2:7" x14ac:dyDescent="0.5">
      <c r="B46" s="7">
        <f>+[1]Транзакции_UBS_P!BP61</f>
        <v>40688</v>
      </c>
      <c r="C46" s="8">
        <f t="shared" ref="C46:C54" si="3">-E46</f>
        <v>332.5</v>
      </c>
      <c r="D46" s="9"/>
      <c r="E46" s="9">
        <f>-[1]Транзакции_UBS_P!BQ61*[1]Транзакции_UBS_P!BR61-[1]Транзакции_UBS_P!AK64*[1]Транзакции_UBS_P!AL64-[1]Транзакции_UBS_P!AS64*[1]Транзакции_UBS_P!AT64-[1]Транзакции_UBS_P!BA64*[1]Транзакции_UBS_P!BB64-[1]Транзакции_UBS_P!CO64*[1]Транзакции_UBS_P!CP64-[1]Транзакции_UBS_P!BI64*[1]Транзакции_UBS_P!BJ64</f>
        <v>-332.5</v>
      </c>
      <c r="F46" s="9"/>
      <c r="G46" s="10">
        <f t="shared" si="2"/>
        <v>0</v>
      </c>
    </row>
    <row r="47" spans="2:7" x14ac:dyDescent="0.5">
      <c r="B47" s="7">
        <f>+[1]Транзакции_UBS_P!BP62</f>
        <v>40710</v>
      </c>
      <c r="C47" s="8">
        <f t="shared" si="3"/>
        <v>314.93</v>
      </c>
      <c r="D47" s="9"/>
      <c r="E47" s="9">
        <f>-[1]Транзакции_UBS_P!BQ62*[1]Транзакции_UBS_P!BR62-[1]Транзакции_UBS_P!AK65*[1]Транзакции_UBS_P!AL65-[1]Транзакции_UBS_P!AS65*[1]Транзакции_UBS_P!AT65-[1]Транзакции_UBS_P!BA65*[1]Транзакции_UBS_P!BB65-[1]Транзакции_UBS_P!CO65*[1]Транзакции_UBS_P!CP65-[1]Транзакции_UBS_P!BI65*[1]Транзакции_UBS_P!BJ65</f>
        <v>-314.93</v>
      </c>
      <c r="F47" s="9"/>
      <c r="G47" s="10">
        <f t="shared" si="2"/>
        <v>0</v>
      </c>
    </row>
    <row r="48" spans="2:7" x14ac:dyDescent="0.5">
      <c r="B48" s="7">
        <f>+[1]Транзакции_UBS_P!BP63</f>
        <v>40719</v>
      </c>
      <c r="C48" s="8">
        <f t="shared" si="3"/>
        <v>332.49999999999994</v>
      </c>
      <c r="D48" s="9"/>
      <c r="E48" s="9">
        <f>-[1]Транзакции_UBS_P!BQ63*[1]Транзакции_UBS_P!BR63-[1]Транзакции_UBS_P!AK66*[1]Транзакции_UBS_P!AL66-[1]Транзакции_UBS_P!AS66*[1]Транзакции_UBS_P!AT66-[1]Транзакции_UBS_P!BA66*[1]Транзакции_UBS_P!BB66-[1]Транзакции_UBS_P!CO66*[1]Транзакции_UBS_P!CP66-[1]Транзакции_UBS_P!BI66*[1]Транзакции_UBS_P!BJ66</f>
        <v>-332.49999999999994</v>
      </c>
      <c r="F48" s="9"/>
      <c r="G48" s="10">
        <f t="shared" si="2"/>
        <v>0</v>
      </c>
    </row>
    <row r="49" spans="2:7" x14ac:dyDescent="0.5">
      <c r="B49" s="7">
        <f>+[1]Транзакции_UBS_P!BP64</f>
        <v>40749</v>
      </c>
      <c r="C49" s="8">
        <f t="shared" si="3"/>
        <v>332.5</v>
      </c>
      <c r="D49" s="9"/>
      <c r="E49" s="9">
        <f>-[1]Транзакции_UBS_P!BQ64*[1]Транзакции_UBS_P!BR64-[1]Транзакции_UBS_P!AK67*[1]Транзакции_UBS_P!AL67-[1]Транзакции_UBS_P!AS67*[1]Транзакции_UBS_P!AT67-[1]Транзакции_UBS_P!BA67*[1]Транзакции_UBS_P!BB67-[1]Транзакции_UBS_P!CO67*[1]Транзакции_UBS_P!CP67-[1]Транзакции_UBS_P!BI67*[1]Транзакции_UBS_P!BJ67</f>
        <v>-332.5</v>
      </c>
      <c r="F49" s="9"/>
      <c r="G49" s="10">
        <f t="shared" si="2"/>
        <v>0</v>
      </c>
    </row>
    <row r="50" spans="2:7" x14ac:dyDescent="0.5">
      <c r="B50" s="7">
        <f>+[1]Транзакции_UBS_P!BP65</f>
        <v>40780</v>
      </c>
      <c r="C50" s="8">
        <f t="shared" si="3"/>
        <v>332.5</v>
      </c>
      <c r="D50" s="9"/>
      <c r="E50" s="9">
        <f>-[1]Транзакции_UBS_P!BQ65*[1]Транзакции_UBS_P!BR65-[1]Транзакции_UBS_P!AK68*[1]Транзакции_UBS_P!AL68-[1]Транзакции_UBS_P!AS68*[1]Транзакции_UBS_P!AT68-[1]Транзакции_UBS_P!BA68*[1]Транзакции_UBS_P!BB68-[1]Транзакции_UBS_P!CO68*[1]Транзакции_UBS_P!CP68-[1]Транзакции_UBS_P!BI68*[1]Транзакции_UBS_P!BJ68</f>
        <v>-332.5</v>
      </c>
      <c r="F50" s="9"/>
      <c r="G50" s="10">
        <f t="shared" si="2"/>
        <v>0</v>
      </c>
    </row>
    <row r="51" spans="2:7" x14ac:dyDescent="0.5">
      <c r="B51" s="7">
        <f>+[1]Транзакции_UBS_P!BP66</f>
        <v>40811</v>
      </c>
      <c r="C51" s="8">
        <f t="shared" si="3"/>
        <v>472.51</v>
      </c>
      <c r="D51" s="9"/>
      <c r="E51" s="9">
        <f>-[1]Транзакции_UBS_P!BQ66*[1]Транзакции_UBS_P!BR66-[1]Транзакции_UBS_P!AK69*[1]Транзакции_UBS_P!AL69-[1]Транзакции_UBS_P!AS69*[1]Транзакции_UBS_P!AT69-[1]Транзакции_UBS_P!BA69*[1]Транзакции_UBS_P!BB69-[1]Транзакции_UBS_P!CO69*[1]Транзакции_UBS_P!CP69-[1]Транзакции_UBS_P!BI69*[1]Транзакции_UBS_P!BJ69</f>
        <v>-472.51</v>
      </c>
      <c r="F51" s="9"/>
      <c r="G51" s="10">
        <f t="shared" si="2"/>
        <v>0</v>
      </c>
    </row>
    <row r="52" spans="2:7" x14ac:dyDescent="0.5">
      <c r="B52" s="7">
        <f>+[1]Транзакции_UBS_P!BP67</f>
        <v>40841</v>
      </c>
      <c r="C52" s="8">
        <f t="shared" si="3"/>
        <v>379.16999999999996</v>
      </c>
      <c r="D52" s="9"/>
      <c r="E52" s="9">
        <f>-[1]Транзакции_UBS_P!BQ67*[1]Транзакции_UBS_P!BR67-[1]Транзакции_UBS_P!AK70*[1]Транзакции_UBS_P!AL70-[1]Транзакции_UBS_P!AS70*[1]Транзакции_UBS_P!AT70-[1]Транзакции_UBS_P!BA70*[1]Транзакции_UBS_P!BB70-[1]Транзакции_UBS_P!CO70*[1]Транзакции_UBS_P!CP70-[1]Транзакции_UBS_P!BI70*[1]Транзакции_UBS_P!BJ70</f>
        <v>-379.16999999999996</v>
      </c>
      <c r="F52" s="9"/>
      <c r="G52" s="10">
        <f t="shared" si="2"/>
        <v>0</v>
      </c>
    </row>
    <row r="53" spans="2:7" x14ac:dyDescent="0.5">
      <c r="B53" s="7">
        <f>+[1]Транзакции_UBS_P!BP68</f>
        <v>40872</v>
      </c>
      <c r="C53" s="8">
        <f t="shared" si="3"/>
        <v>379.17</v>
      </c>
      <c r="D53" s="9"/>
      <c r="E53" s="9">
        <f>-[1]Транзакции_UBS_P!BQ68*[1]Транзакции_UBS_P!BR68-[1]Транзакции_UBS_P!AK71*[1]Транзакции_UBS_P!AL71-[1]Транзакции_UBS_P!AS71*[1]Транзакции_UBS_P!AT71-[1]Транзакции_UBS_P!BA71*[1]Транзакции_UBS_P!BB71-[1]Транзакции_UBS_P!CO71*[1]Транзакции_UBS_P!CP71-[1]Транзакции_UBS_P!BI71*[1]Транзакции_UBS_P!BJ71</f>
        <v>-379.17</v>
      </c>
      <c r="F53" s="9"/>
      <c r="G53" s="10">
        <f t="shared" si="2"/>
        <v>0</v>
      </c>
    </row>
    <row r="54" spans="2:7" x14ac:dyDescent="0.5">
      <c r="B54" s="7">
        <f>+[1]Транзакции_UBS_P!BP69</f>
        <v>40902</v>
      </c>
      <c r="C54" s="8">
        <f t="shared" si="3"/>
        <v>379.16999999999996</v>
      </c>
      <c r="D54" s="9"/>
      <c r="E54" s="9">
        <f>-[1]Транзакции_UBS_P!BQ69*[1]Транзакции_UBS_P!BR69-[1]Транзакции_UBS_P!AK72*[1]Транзакции_UBS_P!AL72-[1]Транзакции_UBS_P!AS72*[1]Транзакции_UBS_P!AT72-[1]Транзакции_UBS_P!BA72*[1]Транзакции_UBS_P!BB72-[1]Транзакции_UBS_P!CO72*[1]Транзакции_UBS_P!CP72-[1]Транзакции_UBS_P!BI72*[1]Транзакции_UBS_P!BJ72</f>
        <v>-379.16999999999996</v>
      </c>
      <c r="F54" s="9"/>
      <c r="G54" s="10">
        <f t="shared" si="2"/>
        <v>0</v>
      </c>
    </row>
    <row r="55" spans="2:7" x14ac:dyDescent="0.5">
      <c r="B55" s="12">
        <v>40908</v>
      </c>
      <c r="C55" s="13"/>
      <c r="D55" s="13"/>
      <c r="E55" s="13"/>
      <c r="F55" s="13"/>
      <c r="G55" s="14">
        <f t="shared" si="2"/>
        <v>0</v>
      </c>
    </row>
    <row r="56" spans="2:7" x14ac:dyDescent="0.5">
      <c r="B56" s="7">
        <f>+[1]Транзакции_UBS_P!BP73</f>
        <v>40933</v>
      </c>
      <c r="C56" s="8">
        <f t="shared" ref="C56:C68" si="4">-E56</f>
        <v>379.17000000000007</v>
      </c>
      <c r="D56" s="9"/>
      <c r="E56" s="9">
        <f>-[1]Транзакции_UBS_P!BQ73*[1]Транзакции_UBS_P!BR73-[1]Транзакции_UBS_P!AK73*[1]Транзакции_UBS_P!AL73-[1]Транзакции_UBS_P!AS73*[1]Транзакции_UBS_P!AT73-[1]Транзакции_UBS_P!BA73*[1]Транзакции_UBS_P!BB73-[1]Транзакции_UBS_P!CO73*[1]Транзакции_UBS_P!CP73-[1]Транзакции_UBS_P!BI73*[1]Транзакции_UBS_P!BJ73</f>
        <v>-379.17000000000007</v>
      </c>
      <c r="F56" s="9"/>
      <c r="G56" s="10">
        <f t="shared" si="2"/>
        <v>0</v>
      </c>
    </row>
    <row r="57" spans="2:7" x14ac:dyDescent="0.5">
      <c r="B57" s="7">
        <f>+[1]Транзакции_UBS_P!BP74</f>
        <v>40964</v>
      </c>
      <c r="C57" s="8">
        <f t="shared" si="4"/>
        <v>379.16999999999996</v>
      </c>
      <c r="D57" s="9"/>
      <c r="E57" s="9">
        <f>-[1]Транзакции_UBS_P!BQ74*[1]Транзакции_UBS_P!BR74-[1]Транзакции_UBS_P!AK74*[1]Транзакции_UBS_P!AL74-[1]Транзакции_UBS_P!AS74*[1]Транзакции_UBS_P!AT74-[1]Транзакции_UBS_P!BA74*[1]Транзакции_UBS_P!BB74-[1]Транзакции_UBS_P!CO74*[1]Транзакции_UBS_P!CP74-[1]Транзакции_UBS_P!BI74*[1]Транзакции_UBS_P!BJ74</f>
        <v>-379.16999999999996</v>
      </c>
      <c r="F57" s="9"/>
      <c r="G57" s="10">
        <f t="shared" si="2"/>
        <v>0</v>
      </c>
    </row>
    <row r="58" spans="2:7" x14ac:dyDescent="0.5">
      <c r="B58" s="7">
        <f>+[1]Транзакции_UBS_P!BP75</f>
        <v>40993</v>
      </c>
      <c r="C58" s="8">
        <f t="shared" si="4"/>
        <v>437.5</v>
      </c>
      <c r="D58" s="9"/>
      <c r="E58" s="9">
        <f>-[1]Транзакции_UBS_P!BQ75*[1]Транзакции_UBS_P!BR75-[1]Транзакции_UBS_P!AK75*[1]Транзакции_UBS_P!AL75-[1]Транзакции_UBS_P!AS75*[1]Транзакции_UBS_P!AT75-[1]Транзакции_UBS_P!BA75*[1]Транзакции_UBS_P!BB75-[1]Транзакции_UBS_P!CO75*[1]Транзакции_UBS_P!CP75-[1]Транзакции_UBS_P!BI75*[1]Транзакции_UBS_P!BJ75</f>
        <v>-437.5</v>
      </c>
      <c r="F58" s="9"/>
      <c r="G58" s="10">
        <f t="shared" si="2"/>
        <v>0</v>
      </c>
    </row>
    <row r="59" spans="2:7" x14ac:dyDescent="0.5">
      <c r="B59" s="7">
        <f>+[1]Транзакции_UBS_P!BP76</f>
        <v>41024</v>
      </c>
      <c r="C59" s="8">
        <f t="shared" si="4"/>
        <v>437.5</v>
      </c>
      <c r="D59" s="9"/>
      <c r="E59" s="9">
        <f>-[1]Транзакции_UBS_P!BQ76*[1]Транзакции_UBS_P!BR76-[1]Транзакции_UBS_P!AK76*[1]Транзакции_UBS_P!AL76-[1]Транзакции_UBS_P!AS76*[1]Транзакции_UBS_P!AT76-[1]Транзакции_UBS_P!BA76*[1]Транзакции_UBS_P!BB76-[1]Транзакции_UBS_P!CO76*[1]Транзакции_UBS_P!CP76-[1]Транзакции_UBS_P!BI76*[1]Транзакции_UBS_P!BJ76</f>
        <v>-437.5</v>
      </c>
      <c r="F59" s="9"/>
      <c r="G59" s="10">
        <f t="shared" si="2"/>
        <v>0</v>
      </c>
    </row>
    <row r="60" spans="2:7" x14ac:dyDescent="0.5">
      <c r="B60" s="7">
        <f>+[1]Транзакции_UBS_P!BP77</f>
        <v>41054</v>
      </c>
      <c r="C60" s="8">
        <f t="shared" si="4"/>
        <v>437.5</v>
      </c>
      <c r="D60" s="9"/>
      <c r="E60" s="9">
        <f>-[1]Транзакции_UBS_P!BQ77*[1]Транзакции_UBS_P!BR77-[1]Транзакции_UBS_P!AK77*[1]Транзакции_UBS_P!AL77-[1]Транзакции_UBS_P!AS77*[1]Транзакции_UBS_P!AT77-[1]Транзакции_UBS_P!BA77*[1]Транзакции_UBS_P!BB77-[1]Транзакции_UBS_P!CO77*[1]Транзакции_UBS_P!CP77-[1]Транзакции_UBS_P!BI77*[1]Транзакции_UBS_P!BJ77</f>
        <v>-437.5</v>
      </c>
      <c r="F60" s="9"/>
      <c r="G60" s="10">
        <f t="shared" si="2"/>
        <v>0</v>
      </c>
    </row>
    <row r="61" spans="2:7" x14ac:dyDescent="0.5">
      <c r="B61" s="7">
        <f>+[1]Транзакции_UBS_P!BP78</f>
        <v>41085</v>
      </c>
      <c r="C61" s="8">
        <f t="shared" si="4"/>
        <v>437.5</v>
      </c>
      <c r="D61" s="9"/>
      <c r="E61" s="9">
        <f>-[1]Транзакции_UBS_P!BQ78*[1]Транзакции_UBS_P!BR78-[1]Транзакции_UBS_P!AK78*[1]Транзакции_UBS_P!AL78-[1]Транзакции_UBS_P!AS78*[1]Транзакции_UBS_P!AT78-[1]Транзакции_UBS_P!BA78*[1]Транзакции_UBS_P!BB78-[1]Транзакции_UBS_P!CO78*[1]Транзакции_UBS_P!CP78-[1]Транзакции_UBS_P!BI78*[1]Транзакции_UBS_P!BJ78</f>
        <v>-437.5</v>
      </c>
      <c r="F61" s="9"/>
      <c r="G61" s="10">
        <f t="shared" si="2"/>
        <v>0</v>
      </c>
    </row>
    <row r="62" spans="2:7" x14ac:dyDescent="0.5">
      <c r="B62" s="7">
        <f>+[1]Транзакции_UBS_P!BP79</f>
        <v>41102</v>
      </c>
      <c r="C62" s="8">
        <f t="shared" si="4"/>
        <v>347.4</v>
      </c>
      <c r="D62" s="9"/>
      <c r="E62" s="9">
        <f>-[1]Транзакции_UBS_P!BQ79*[1]Транзакции_UBS_P!BR79-[1]Транзакции_UBS_P!AK79*[1]Транзакции_UBS_P!AL79-[1]Транзакции_UBS_P!AS79*[1]Транзакции_UBS_P!AT79-[1]Транзакции_UBS_P!BA79*[1]Транзакции_UBS_P!BB79-[1]Транзакции_UBS_P!CO79*[1]Транзакции_UBS_P!CP79-[1]Транзакции_UBS_P!BI79*[1]Транзакции_UBS_P!BJ79</f>
        <v>-347.4</v>
      </c>
      <c r="F62" s="9"/>
      <c r="G62" s="10">
        <f t="shared" si="2"/>
        <v>0</v>
      </c>
    </row>
    <row r="63" spans="2:7" x14ac:dyDescent="0.5">
      <c r="B63" s="7">
        <f>+[1]Транзакции_UBS_P!BP80</f>
        <v>41115</v>
      </c>
      <c r="C63" s="8">
        <f t="shared" si="4"/>
        <v>437.50000000000006</v>
      </c>
      <c r="D63" s="9"/>
      <c r="E63" s="9">
        <f>-[1]Транзакции_UBS_P!BQ80*[1]Транзакции_UBS_P!BR80-[1]Транзакции_UBS_P!AK80*[1]Транзакции_UBS_P!AL80-[1]Транзакции_UBS_P!AS80*[1]Транзакции_UBS_P!AT80-[1]Транзакции_UBS_P!BA80*[1]Транзакции_UBS_P!BB80-[1]Транзакции_UBS_P!CO80*[1]Транзакции_UBS_P!CP80-[1]Транзакции_UBS_P!BI80*[1]Транзакции_UBS_P!BJ80</f>
        <v>-437.50000000000006</v>
      </c>
      <c r="F63" s="9"/>
      <c r="G63" s="10">
        <f t="shared" si="2"/>
        <v>0</v>
      </c>
    </row>
    <row r="64" spans="2:7" x14ac:dyDescent="0.5">
      <c r="B64" s="7">
        <f>+[1]Транзакции_UBS_P!BP81</f>
        <v>41146</v>
      </c>
      <c r="C64" s="8">
        <f t="shared" si="4"/>
        <v>437.5</v>
      </c>
      <c r="D64" s="9"/>
      <c r="E64" s="9">
        <f>-[1]Транзакции_UBS_P!BQ81*[1]Транзакции_UBS_P!BR81-[1]Транзакции_UBS_P!AK81*[1]Транзакции_UBS_P!AL81-[1]Транзакции_UBS_P!AS81*[1]Транзакции_UBS_P!AT81-[1]Транзакции_UBS_P!BA81*[1]Транзакции_UBS_P!BB81-[1]Транзакции_UBS_P!CO81*[1]Транзакции_UBS_P!CP81-[1]Транзакции_UBS_P!BI81*[1]Транзакции_UBS_P!BJ81</f>
        <v>-437.5</v>
      </c>
      <c r="F64" s="9"/>
      <c r="G64" s="10">
        <f t="shared" si="2"/>
        <v>0</v>
      </c>
    </row>
    <row r="65" spans="2:7" x14ac:dyDescent="0.5">
      <c r="B65" s="7">
        <f>+[1]Транзакции_UBS_P!BP82</f>
        <v>41177</v>
      </c>
      <c r="C65" s="8">
        <f t="shared" si="4"/>
        <v>437.5</v>
      </c>
      <c r="D65" s="9"/>
      <c r="E65" s="9">
        <f>-[1]Транзакции_UBS_P!BQ82*[1]Транзакции_UBS_P!BR82-[1]Транзакции_UBS_P!AK82*[1]Транзакции_UBS_P!AL82-[1]Транзакции_UBS_P!AS82*[1]Транзакции_UBS_P!AT82-[1]Транзакции_UBS_P!BA82*[1]Транзакции_UBS_P!BB82-[1]Транзакции_UBS_P!CO82*[1]Транзакции_UBS_P!CP82-[1]Транзакции_UBS_P!BI82*[1]Транзакции_UBS_P!BJ82</f>
        <v>-437.5</v>
      </c>
      <c r="F65" s="9"/>
      <c r="G65" s="10">
        <f t="shared" si="2"/>
        <v>0</v>
      </c>
    </row>
    <row r="66" spans="2:7" x14ac:dyDescent="0.5">
      <c r="B66" s="7">
        <f>+[1]Транзакции_UBS_P!BP83</f>
        <v>41207</v>
      </c>
      <c r="C66" s="8">
        <f t="shared" si="4"/>
        <v>437.50000000000006</v>
      </c>
      <c r="D66" s="9"/>
      <c r="E66" s="9">
        <f>-[1]Транзакции_UBS_P!BQ83*[1]Транзакции_UBS_P!BR83-[1]Транзакции_UBS_P!AK83*[1]Транзакции_UBS_P!AL83-[1]Транзакции_UBS_P!AS83*[1]Транзакции_UBS_P!AT83-[1]Транзакции_UBS_P!BA83*[1]Транзакции_UBS_P!BB83-[1]Транзакции_UBS_P!CO83*[1]Транзакции_UBS_P!CP83-[1]Транзакции_UBS_P!BI83*[1]Транзакции_UBS_P!BJ83</f>
        <v>-437.50000000000006</v>
      </c>
      <c r="F66" s="9"/>
      <c r="G66" s="10">
        <f t="shared" si="2"/>
        <v>0</v>
      </c>
    </row>
    <row r="67" spans="2:7" x14ac:dyDescent="0.5">
      <c r="B67" s="7">
        <f>+[1]Транзакции_UBS_P!BP84</f>
        <v>41238</v>
      </c>
      <c r="C67" s="8">
        <f t="shared" si="4"/>
        <v>437.5</v>
      </c>
      <c r="D67" s="9"/>
      <c r="E67" s="9">
        <f>-[1]Транзакции_UBS_P!BQ84*[1]Транзакции_UBS_P!BR84-[1]Транзакции_UBS_P!AK84*[1]Транзакции_UBS_P!AL84-[1]Транзакции_UBS_P!AS84*[1]Транзакции_UBS_P!AT84-[1]Транзакции_UBS_P!BA84*[1]Транзакции_UBS_P!BB84-[1]Транзакции_UBS_P!CO84*[1]Транзакции_UBS_P!CP84-[1]Транзакции_UBS_P!BI84*[1]Транзакции_UBS_P!BJ84</f>
        <v>-437.5</v>
      </c>
      <c r="F67" s="9"/>
      <c r="G67" s="10">
        <f t="shared" ref="G67:G107" si="5">SUM(C67:F67)+G66</f>
        <v>0</v>
      </c>
    </row>
    <row r="68" spans="2:7" x14ac:dyDescent="0.5">
      <c r="B68" s="7">
        <f>+[1]Транзакции_UBS_P!BP85</f>
        <v>41268</v>
      </c>
      <c r="C68" s="8">
        <f t="shared" si="4"/>
        <v>437.5</v>
      </c>
      <c r="D68" s="9"/>
      <c r="E68" s="9">
        <f>-[1]Транзакции_UBS_P!BQ85*[1]Транзакции_UBS_P!BR85-[1]Транзакции_UBS_P!AK85*[1]Транзакции_UBS_P!AL85-[1]Транзакции_UBS_P!AS85*[1]Транзакции_UBS_P!AT85-[1]Транзакции_UBS_P!BA85*[1]Транзакции_UBS_P!BB85-[1]Транзакции_UBS_P!CO85*[1]Транзакции_UBS_P!CP85-[1]Транзакции_UBS_P!BI85*[1]Транзакции_UBS_P!BJ85</f>
        <v>-437.5</v>
      </c>
      <c r="F68" s="9"/>
      <c r="G68" s="10">
        <f t="shared" si="5"/>
        <v>0</v>
      </c>
    </row>
    <row r="69" spans="2:7" x14ac:dyDescent="0.5">
      <c r="B69" s="12">
        <v>41274</v>
      </c>
      <c r="C69" s="13"/>
      <c r="D69" s="13"/>
      <c r="E69" s="13"/>
      <c r="F69" s="13"/>
      <c r="G69" s="14">
        <f t="shared" si="5"/>
        <v>0</v>
      </c>
    </row>
    <row r="70" spans="2:7" x14ac:dyDescent="0.5">
      <c r="B70" s="7">
        <f>+[1]Транзакции_UBS_P!BP86</f>
        <v>41299</v>
      </c>
      <c r="C70" s="8">
        <f>-E70</f>
        <v>437.5</v>
      </c>
      <c r="D70" s="9"/>
      <c r="E70" s="9">
        <f>-[1]Транзакции_UBS_P!BQ86*[1]Транзакции_UBS_P!BR86-[1]Транзакции_UBS_P!AK86*[1]Транзакции_UBS_P!AL86-[1]Транзакции_UBS_P!AS86*[1]Транзакции_UBS_P!AT86-[1]Транзакции_UBS_P!BA86*[1]Транзакции_UBS_P!BB86-[1]Транзакции_UBS_P!CO86*[1]Транзакции_UBS_P!CP86-[1]Транзакции_UBS_P!BI86*[1]Транзакции_UBS_P!BJ86</f>
        <v>-437.5</v>
      </c>
      <c r="F70" s="9"/>
      <c r="G70" s="10">
        <f t="shared" si="5"/>
        <v>0</v>
      </c>
    </row>
    <row r="71" spans="2:7" x14ac:dyDescent="0.5">
      <c r="B71" s="7">
        <f>+[1]Транзакции_UBS_P!BP87</f>
        <v>41330</v>
      </c>
      <c r="C71" s="8">
        <f>-E71</f>
        <v>437.5</v>
      </c>
      <c r="D71" s="9"/>
      <c r="E71" s="9">
        <f>-[1]Транзакции_UBS_P!BQ87*[1]Транзакции_UBS_P!BR87-[1]Транзакции_UBS_P!AK87*[1]Транзакции_UBS_P!AL87-[1]Транзакции_UBS_P!AS87*[1]Транзакции_UBS_P!AT87-[1]Транзакции_UBS_P!BA87*[1]Транзакции_UBS_P!BB87-[1]Транзакции_UBS_P!CO87*[1]Транзакции_UBS_P!CP87-[1]Транзакции_UBS_P!BI87*[1]Транзакции_UBS_P!BJ87</f>
        <v>-437.5</v>
      </c>
      <c r="F71" s="9"/>
      <c r="G71" s="10">
        <f t="shared" si="5"/>
        <v>0</v>
      </c>
    </row>
    <row r="72" spans="2:7" x14ac:dyDescent="0.5">
      <c r="B72" s="7">
        <f>+[1]Транзакции_UBS_P!CN133</f>
        <v>41356</v>
      </c>
      <c r="C72" s="9"/>
      <c r="D72" s="9"/>
      <c r="E72" s="9">
        <f>[1]Транзакции_UBS_P!CO133*[1]Транзакции_UBS_P!CP133-[1]Транзакции_UBS_P!AS88*[1]Транзакции_UBS_P!AT88</f>
        <v>0</v>
      </c>
      <c r="F72" s="9"/>
      <c r="G72" s="10">
        <f t="shared" si="5"/>
        <v>0</v>
      </c>
    </row>
    <row r="73" spans="2:7" x14ac:dyDescent="0.5">
      <c r="B73" s="7">
        <f>+[1]Транзакции_UBS_P!BP88</f>
        <v>41358</v>
      </c>
      <c r="C73" s="8">
        <f t="shared" ref="C73:C82" si="6">-E73</f>
        <v>437.5</v>
      </c>
      <c r="D73" s="9"/>
      <c r="E73" s="9">
        <f>-[1]Транзакции_UBS_P!BQ88*[1]Транзакции_UBS_P!BR88-[1]Транзакции_UBS_P!AK88*[1]Транзакции_UBS_P!AL88-[1]Транзакции_UBS_P!AS89*[1]Транзакции_UBS_P!AT89-[1]Транзакции_UBS_P!BA88*[1]Транзакции_UBS_P!BB88-[1]Транзакции_UBS_P!CO88*[1]Транзакции_UBS_P!CP88-[1]Транзакции_UBS_P!BI88*[1]Транзакции_UBS_P!BJ88</f>
        <v>-437.5</v>
      </c>
      <c r="F73" s="9"/>
      <c r="G73" s="10">
        <f t="shared" si="5"/>
        <v>0</v>
      </c>
    </row>
    <row r="74" spans="2:7" x14ac:dyDescent="0.5">
      <c r="B74" s="7">
        <f>+[1]Транзакции_UBS_P!BP89</f>
        <v>41389</v>
      </c>
      <c r="C74" s="8">
        <f t="shared" si="6"/>
        <v>437.49999999999994</v>
      </c>
      <c r="D74" s="9"/>
      <c r="E74" s="9">
        <f>-[1]Транзакции_UBS_P!BQ89*[1]Транзакции_UBS_P!BR89-[1]Транзакции_UBS_P!AK89*[1]Транзакции_UBS_P!AL89-[1]Транзакции_UBS_P!AS90*[1]Транзакции_UBS_P!AT90-[1]Транзакции_UBS_P!BA89*[1]Транзакции_UBS_P!BB89-[1]Транзакции_UBS_P!CO89*[1]Транзакции_UBS_P!CP89-[1]Транзакции_UBS_P!BI89*[1]Транзакции_UBS_P!BJ89</f>
        <v>-437.49999999999994</v>
      </c>
      <c r="F74" s="9"/>
      <c r="G74" s="10">
        <f t="shared" si="5"/>
        <v>0</v>
      </c>
    </row>
    <row r="75" spans="2:7" x14ac:dyDescent="0.5">
      <c r="B75" s="7">
        <f>+[1]Транзакции_UBS_P!BP90</f>
        <v>41419</v>
      </c>
      <c r="C75" s="8">
        <f t="shared" si="6"/>
        <v>437.5</v>
      </c>
      <c r="D75" s="9"/>
      <c r="E75" s="9">
        <f>-[1]Транзакции_UBS_P!BQ90*[1]Транзакции_UBS_P!BR90-[1]Транзакции_UBS_P!AK90*[1]Транзакции_UBS_P!AL90-[1]Транзакции_UBS_P!AS91*[1]Транзакции_UBS_P!AT91-[1]Транзакции_UBS_P!BA90*[1]Транзакции_UBS_P!BB90-[1]Транзакции_UBS_P!CO90*[1]Транзакции_UBS_P!CP90-[1]Транзакции_UBS_P!BI90*[1]Транзакции_UBS_P!BJ90</f>
        <v>-437.5</v>
      </c>
      <c r="F75" s="9"/>
      <c r="G75" s="10">
        <f t="shared" si="5"/>
        <v>0</v>
      </c>
    </row>
    <row r="76" spans="2:7" x14ac:dyDescent="0.5">
      <c r="B76" s="7">
        <f>+[1]Транзакции_UBS_P!BP91</f>
        <v>41450</v>
      </c>
      <c r="C76" s="8">
        <f t="shared" si="6"/>
        <v>583.32999999999993</v>
      </c>
      <c r="D76" s="9"/>
      <c r="E76" s="9">
        <f>-[1]Транзакции_UBS_P!BQ91*[1]Транзакции_UBS_P!BR91-[1]Транзакции_UBS_P!AK91*[1]Транзакции_UBS_P!AL91-[1]Транзакции_UBS_P!AS92*[1]Транзакции_UBS_P!AT92-[1]Транзакции_UBS_P!BA91*[1]Транзакции_UBS_P!BB91-[1]Транзакции_UBS_P!CO91*[1]Транзакции_UBS_P!CP91-[1]Транзакции_UBS_P!BI91*[1]Транзакции_UBS_P!BJ91</f>
        <v>-583.32999999999993</v>
      </c>
      <c r="F76" s="9"/>
      <c r="G76" s="10">
        <f t="shared" si="5"/>
        <v>0</v>
      </c>
    </row>
    <row r="77" spans="2:7" x14ac:dyDescent="0.5">
      <c r="B77" s="7">
        <f>+[1]Транзакции_UBS_P!BP92</f>
        <v>41480</v>
      </c>
      <c r="C77" s="8">
        <f t="shared" si="6"/>
        <v>583.33000000000004</v>
      </c>
      <c r="D77" s="9"/>
      <c r="E77" s="9">
        <f>-[1]Транзакции_UBS_P!BQ92*[1]Транзакции_UBS_P!BR92-[1]Транзакции_UBS_P!AK92*[1]Транзакции_UBS_P!AL92-[1]Транзакции_UBS_P!AS93*[1]Транзакции_UBS_P!AT93-[1]Транзакции_UBS_P!BA92*[1]Транзакции_UBS_P!BB92-[1]Транзакции_UBS_P!CO92*[1]Транзакции_UBS_P!CP92-[1]Транзакции_UBS_P!BI92*[1]Транзакции_UBS_P!BJ92</f>
        <v>-583.33000000000004</v>
      </c>
      <c r="F77" s="9"/>
      <c r="G77" s="10">
        <f t="shared" si="5"/>
        <v>0</v>
      </c>
    </row>
    <row r="78" spans="2:7" x14ac:dyDescent="0.5">
      <c r="B78" s="7">
        <f>+[1]Транзакции_UBS_P!BP93</f>
        <v>41511</v>
      </c>
      <c r="C78" s="8">
        <f t="shared" si="6"/>
        <v>583.32999999999993</v>
      </c>
      <c r="D78" s="9"/>
      <c r="E78" s="9">
        <f>-[1]Транзакции_UBS_P!BQ93*[1]Транзакции_UBS_P!BR93-[1]Транзакции_UBS_P!AK93*[1]Транзакции_UBS_P!AL93-[1]Транзакции_UBS_P!AS94*[1]Транзакции_UBS_P!AT94-[1]Транзакции_UBS_P!BA93*[1]Транзакции_UBS_P!BB93-[1]Транзакции_UBS_P!CO93*[1]Транзакции_UBS_P!CP93-[1]Транзакции_UBS_P!BI93*[1]Транзакции_UBS_P!BJ93</f>
        <v>-583.32999999999993</v>
      </c>
      <c r="F78" s="9"/>
      <c r="G78" s="10">
        <f t="shared" si="5"/>
        <v>0</v>
      </c>
    </row>
    <row r="79" spans="2:7" x14ac:dyDescent="0.5">
      <c r="B79" s="7">
        <f>+[1]Транзакции_UBS_P!BP94</f>
        <v>41542</v>
      </c>
      <c r="C79" s="8">
        <f t="shared" si="6"/>
        <v>583.33000000000015</v>
      </c>
      <c r="D79" s="9"/>
      <c r="E79" s="9">
        <f>-[1]Транзакции_UBS_P!BQ94*[1]Транзакции_UBS_P!BR94-[1]Транзакции_UBS_P!AK94*[1]Транзакции_UBS_P!AL94-[1]Транзакции_UBS_P!AS95*[1]Транзакции_UBS_P!AT95-[1]Транзакции_UBS_P!BA94*[1]Транзакции_UBS_P!BB94-[1]Транзакции_UBS_P!CO94*[1]Транзакции_UBS_P!CP94-[1]Транзакции_UBS_P!BI94*[1]Транзакции_UBS_P!BJ94</f>
        <v>-583.33000000000015</v>
      </c>
      <c r="F79" s="9"/>
      <c r="G79" s="10">
        <f t="shared" si="5"/>
        <v>0</v>
      </c>
    </row>
    <row r="80" spans="2:7" x14ac:dyDescent="0.5">
      <c r="B80" s="7">
        <f>+[1]Транзакции_UBS_P!BP95</f>
        <v>41572</v>
      </c>
      <c r="C80" s="8">
        <f t="shared" si="6"/>
        <v>583.33000000000004</v>
      </c>
      <c r="D80" s="9"/>
      <c r="E80" s="9">
        <f>-[1]Транзакции_UBS_P!BQ95*[1]Транзакции_UBS_P!BR95-[1]Транзакции_UBS_P!AK95*[1]Транзакции_UBS_P!AL95-[1]Транзакции_UBS_P!AS96*[1]Транзакции_UBS_P!AT96-[1]Транзакции_UBS_P!BA95*[1]Транзакции_UBS_P!BB95-[1]Транзакции_UBS_P!CO95*[1]Транзакции_UBS_P!CP95-[1]Транзакции_UBS_P!BI95*[1]Транзакции_UBS_P!BJ95</f>
        <v>-583.33000000000004</v>
      </c>
      <c r="F80" s="9"/>
      <c r="G80" s="10">
        <f t="shared" si="5"/>
        <v>0</v>
      </c>
    </row>
    <row r="81" spans="2:7" x14ac:dyDescent="0.5">
      <c r="B81" s="7">
        <f>+[1]Транзакции_UBS_P!BP96</f>
        <v>41603</v>
      </c>
      <c r="C81" s="8">
        <f t="shared" si="6"/>
        <v>583.32999999999993</v>
      </c>
      <c r="D81" s="9"/>
      <c r="E81" s="9">
        <f>-[1]Транзакции_UBS_P!BQ96*[1]Транзакции_UBS_P!BR96-[1]Транзакции_UBS_P!AK96*[1]Транзакции_UBS_P!AL96-[1]Транзакции_UBS_P!AS97*[1]Транзакции_UBS_P!AT97-[1]Транзакции_UBS_P!BA96*[1]Транзакции_UBS_P!BB96-[1]Транзакции_UBS_P!CO96*[1]Транзакции_UBS_P!CP96-[1]Транзакции_UBS_P!BI96*[1]Транзакции_UBS_P!BJ96</f>
        <v>-583.32999999999993</v>
      </c>
      <c r="F81" s="9"/>
      <c r="G81" s="10">
        <f t="shared" si="5"/>
        <v>0</v>
      </c>
    </row>
    <row r="82" spans="2:7" x14ac:dyDescent="0.5">
      <c r="B82" s="7">
        <f>+[1]Транзакции_UBS_P!BP97</f>
        <v>41633</v>
      </c>
      <c r="C82" s="8">
        <f t="shared" si="6"/>
        <v>583.32999999999993</v>
      </c>
      <c r="D82" s="9"/>
      <c r="E82" s="9">
        <f>-[1]Транзакции_UBS_P!BQ97*[1]Транзакции_UBS_P!BR97-[1]Транзакции_UBS_P!AK97*[1]Транзакции_UBS_P!AL97-[1]Транзакции_UBS_P!AS98*[1]Транзакции_UBS_P!AT98-[1]Транзакции_UBS_P!BA97*[1]Транзакции_UBS_P!BB97-[1]Транзакции_UBS_P!CO97*[1]Транзакции_UBS_P!CP97-[1]Транзакции_UBS_P!BI97*[1]Транзакции_UBS_P!BJ97</f>
        <v>-583.32999999999993</v>
      </c>
      <c r="F82" s="9"/>
      <c r="G82" s="10">
        <f t="shared" si="5"/>
        <v>0</v>
      </c>
    </row>
    <row r="83" spans="2:7" x14ac:dyDescent="0.5">
      <c r="B83" s="7">
        <v>41639</v>
      </c>
      <c r="C83" s="9"/>
      <c r="D83" s="9"/>
      <c r="E83" s="9"/>
      <c r="F83" s="9"/>
      <c r="G83" s="10">
        <f t="shared" si="5"/>
        <v>0</v>
      </c>
    </row>
    <row r="84" spans="2:7" x14ac:dyDescent="0.5">
      <c r="B84" s="7">
        <f>+[1]Транзакции_UBS_P!BP99</f>
        <v>41664</v>
      </c>
      <c r="C84" s="8">
        <f>-E84</f>
        <v>583.33000000000015</v>
      </c>
      <c r="D84" s="9"/>
      <c r="E84" s="9">
        <f>-[1]Транзакции_UBS_P!BQ99*[1]Транзакции_UBS_P!BR99-[1]Транзакции_UBS_P!AK99*[1]Транзакции_UBS_P!AL99-[1]Транзакции_UBS_P!AS99*[1]Транзакции_UBS_P!AT99-[1]Транзакции_UBS_P!BA99*[1]Транзакции_UBS_P!BB99-[1]Транзакции_UBS_P!CO99*[1]Транзакции_UBS_P!CP99-[1]Транзакции_UBS_P!BI99*[1]Транзакции_UBS_P!BJ99</f>
        <v>-583.33000000000015</v>
      </c>
      <c r="F84" s="9"/>
      <c r="G84" s="10">
        <f t="shared" si="5"/>
        <v>0</v>
      </c>
    </row>
    <row r="85" spans="2:7" x14ac:dyDescent="0.5">
      <c r="B85" s="7">
        <f>+[1]Транзакции_UBS_P!BP100</f>
        <v>41695</v>
      </c>
      <c r="C85" s="8">
        <f>-E85</f>
        <v>583.33000000000004</v>
      </c>
      <c r="D85" s="9"/>
      <c r="E85" s="9">
        <f>-[1]Транзакции_UBS_P!BQ100*[1]Транзакции_UBS_P!BR100-[1]Транзакции_UBS_P!AK100*[1]Транзакции_UBS_P!AL100-[1]Транзакции_UBS_P!AS100*[1]Транзакции_UBS_P!AT100-[1]Транзакции_UBS_P!BA100*[1]Транзакции_UBS_P!BB100-[1]Транзакции_UBS_P!CO100*[1]Транзакции_UBS_P!CP100-[1]Транзакции_UBS_P!BI100*[1]Транзакции_UBS_P!BJ100</f>
        <v>-583.33000000000004</v>
      </c>
      <c r="F85" s="9"/>
      <c r="G85" s="10">
        <f t="shared" si="5"/>
        <v>0</v>
      </c>
    </row>
    <row r="86" spans="2:7" x14ac:dyDescent="0.5">
      <c r="B86" s="7">
        <f>+[1]Транзакции_UBS_P!BP101</f>
        <v>41723</v>
      </c>
      <c r="C86" s="8">
        <f t="shared" ref="C86:C95" si="7">-E86</f>
        <v>583.32999999999993</v>
      </c>
      <c r="D86" s="9"/>
      <c r="E86" s="9">
        <f>-[1]Транзакции_UBS_P!BQ101*[1]Транзакции_UBS_P!BR101-[1]Транзакции_UBS_P!AK101*[1]Транзакции_UBS_P!AL101-[1]Транзакции_UBS_P!AS101*[1]Транзакции_UBS_P!AT101-[1]Транзакции_UBS_P!BA101*[1]Транзакции_UBS_P!BB101-[1]Транзакции_UBS_P!CO101*[1]Транзакции_UBS_P!CP101-[1]Транзакции_UBS_P!BI101*[1]Транзакции_UBS_P!BJ101</f>
        <v>-583.32999999999993</v>
      </c>
      <c r="F86" s="9"/>
      <c r="G86" s="10">
        <f t="shared" si="5"/>
        <v>0</v>
      </c>
    </row>
    <row r="87" spans="2:7" x14ac:dyDescent="0.5">
      <c r="B87" s="7">
        <f>+[1]Транзакции_UBS_P!BP102</f>
        <v>41754</v>
      </c>
      <c r="C87" s="8">
        <f t="shared" si="7"/>
        <v>583.32999999999993</v>
      </c>
      <c r="D87" s="9"/>
      <c r="E87" s="9">
        <f>-[1]Транзакции_UBS_P!BQ102*[1]Транзакции_UBS_P!BR102-[1]Транзакции_UBS_P!AK102*[1]Транзакции_UBS_P!AL102-[1]Транзакции_UBS_P!AS102*[1]Транзакции_UBS_P!AT102-[1]Транзакции_UBS_P!BA102*[1]Транзакции_UBS_P!BB102-[1]Транзакции_UBS_P!CO102*[1]Транзакции_UBS_P!CP102-[1]Транзакции_UBS_P!BI102*[1]Транзакции_UBS_P!BJ102</f>
        <v>-583.32999999999993</v>
      </c>
      <c r="F87" s="9"/>
      <c r="G87" s="10">
        <f t="shared" si="5"/>
        <v>0</v>
      </c>
    </row>
    <row r="88" spans="2:7" x14ac:dyDescent="0.5">
      <c r="B88" s="7">
        <f>+[1]Транзакции_UBS_P!BP103</f>
        <v>41784</v>
      </c>
      <c r="C88" s="8">
        <f t="shared" si="7"/>
        <v>583.32999999999993</v>
      </c>
      <c r="D88" s="9"/>
      <c r="E88" s="9">
        <f>-[1]Транзакции_UBS_P!BQ103*[1]Транзакции_UBS_P!BR103-[1]Транзакции_UBS_P!AK103*[1]Транзакции_UBS_P!AL103-[1]Транзакции_UBS_P!AS103*[1]Транзакции_UBS_P!AT103-[1]Транзакции_UBS_P!BA103*[1]Транзакции_UBS_P!BB103-[1]Транзакции_UBS_P!CO103*[1]Транзакции_UBS_P!CP103-[1]Транзакции_UBS_P!BI103*[1]Транзакции_UBS_P!BJ103</f>
        <v>-583.32999999999993</v>
      </c>
      <c r="F88" s="9"/>
      <c r="G88" s="10">
        <f t="shared" si="5"/>
        <v>0</v>
      </c>
    </row>
    <row r="89" spans="2:7" x14ac:dyDescent="0.5">
      <c r="B89" s="7">
        <f>+[1]Транзакции_UBS_P!BP104</f>
        <v>41815</v>
      </c>
      <c r="C89" s="8">
        <f t="shared" si="7"/>
        <v>583.32999999999993</v>
      </c>
      <c r="D89" s="9"/>
      <c r="E89" s="9">
        <f>-[1]Транзакции_UBS_P!BQ104*[1]Транзакции_UBS_P!BR104-[1]Транзакции_UBS_P!AK104*[1]Транзакции_UBS_P!AL104-[1]Транзакции_UBS_P!AS104*[1]Транзакции_UBS_P!AT104-[1]Транзакции_UBS_P!BA104*[1]Транзакции_UBS_P!BB104-[1]Транзакции_UBS_P!CO104*[1]Транзакции_UBS_P!CP104-[1]Транзакции_UBS_P!BI104*[1]Транзакции_UBS_P!BJ104</f>
        <v>-583.32999999999993</v>
      </c>
      <c r="F89" s="9"/>
      <c r="G89" s="10">
        <f t="shared" si="5"/>
        <v>0</v>
      </c>
    </row>
    <row r="90" spans="2:7" x14ac:dyDescent="0.5">
      <c r="B90" s="7">
        <f>+[1]Транзакции_UBS_P!BP105</f>
        <v>41845</v>
      </c>
      <c r="C90" s="8">
        <f t="shared" si="7"/>
        <v>750</v>
      </c>
      <c r="D90" s="9"/>
      <c r="E90" s="9">
        <f>-[1]Транзакции_UBS_P!BQ105*[1]Транзакции_UBS_P!BR105-[1]Транзакции_UBS_P!AK105*[1]Транзакции_UBS_P!AL105-[1]Транзакции_UBS_P!AS105*[1]Транзакции_UBS_P!AT105-[1]Транзакции_UBS_P!BA105*[1]Транзакции_UBS_P!BB105-[1]Транзакции_UBS_P!CO105*[1]Транзакции_UBS_P!CP105-[1]Транзакции_UBS_P!BI105*[1]Транзакции_UBS_P!BJ105</f>
        <v>-750</v>
      </c>
      <c r="F90" s="9"/>
      <c r="G90" s="10">
        <f t="shared" si="5"/>
        <v>0</v>
      </c>
    </row>
    <row r="91" spans="2:7" x14ac:dyDescent="0.5">
      <c r="B91" s="7">
        <f>+[1]Транзакции_UBS_P!BP106</f>
        <v>41876</v>
      </c>
      <c r="C91" s="8">
        <f t="shared" si="7"/>
        <v>750</v>
      </c>
      <c r="D91" s="9"/>
      <c r="E91" s="9">
        <f>-[1]Транзакции_UBS_P!BQ106*[1]Транзакции_UBS_P!BR106-[1]Транзакции_UBS_P!AK106*[1]Транзакции_UBS_P!AL106-[1]Транзакции_UBS_P!AS106*[1]Транзакции_UBS_P!AT106-[1]Транзакции_UBS_P!BA106*[1]Транзакции_UBS_P!BB106-[1]Транзакции_UBS_P!CO106*[1]Транзакции_UBS_P!CP106-[1]Транзакции_UBS_P!BI106*[1]Транзакции_UBS_P!BJ106</f>
        <v>-750</v>
      </c>
      <c r="F91" s="9"/>
      <c r="G91" s="10">
        <f t="shared" si="5"/>
        <v>0</v>
      </c>
    </row>
    <row r="92" spans="2:7" x14ac:dyDescent="0.5">
      <c r="B92" s="7">
        <f>+[1]Транзакции_UBS_P!BP107</f>
        <v>41907</v>
      </c>
      <c r="C92" s="8">
        <f t="shared" si="7"/>
        <v>750</v>
      </c>
      <c r="D92" s="9"/>
      <c r="E92" s="9">
        <f>-[1]Транзакции_UBS_P!BQ107*[1]Транзакции_UBS_P!BR107-[1]Транзакции_UBS_P!AK107*[1]Транзакции_UBS_P!AL107-[1]Транзакции_UBS_P!AS107*[1]Транзакции_UBS_P!AT107-[1]Транзакции_UBS_P!BA107*[1]Транзакции_UBS_P!BB107-[1]Транзакции_UBS_P!CO107*[1]Транзакции_UBS_P!CP107-[1]Транзакции_UBS_P!BI107*[1]Транзакции_UBS_P!BJ107</f>
        <v>-750</v>
      </c>
      <c r="F92" s="9"/>
      <c r="G92" s="10">
        <f t="shared" si="5"/>
        <v>0</v>
      </c>
    </row>
    <row r="93" spans="2:7" x14ac:dyDescent="0.5">
      <c r="B93" s="7">
        <f>+[1]Транзакции_UBS_P!BP108</f>
        <v>41937</v>
      </c>
      <c r="C93" s="8">
        <f t="shared" si="7"/>
        <v>750</v>
      </c>
      <c r="D93" s="9"/>
      <c r="E93" s="9">
        <f>-[1]Транзакции_UBS_P!BQ108*[1]Транзакции_UBS_P!BR108-[1]Транзакции_UBS_P!AK108*[1]Транзакции_UBS_P!AL108-[1]Транзакции_UBS_P!AS108*[1]Транзакции_UBS_P!AT108-[1]Транзакции_UBS_P!BA108*[1]Транзакции_UBS_P!BB108-[1]Транзакции_UBS_P!CO108*[1]Транзакции_UBS_P!CP108-[1]Транзакции_UBS_P!BI108*[1]Транзакции_UBS_P!BJ108</f>
        <v>-750</v>
      </c>
      <c r="F93" s="9"/>
      <c r="G93" s="10">
        <f t="shared" si="5"/>
        <v>0</v>
      </c>
    </row>
    <row r="94" spans="2:7" x14ac:dyDescent="0.5">
      <c r="B94" s="7">
        <f>+[1]Транзакции_UBS_P!BP109</f>
        <v>41968</v>
      </c>
      <c r="C94" s="8">
        <f t="shared" si="7"/>
        <v>750</v>
      </c>
      <c r="D94" s="9"/>
      <c r="E94" s="9">
        <f>-[1]Транзакции_UBS_P!BQ109*[1]Транзакции_UBS_P!BR109-[1]Транзакции_UBS_P!AK109*[1]Транзакции_UBS_P!AL109-[1]Транзакции_UBS_P!AS109*[1]Транзакции_UBS_P!AT109-[1]Транзакции_UBS_P!BA109*[1]Транзакции_UBS_P!BB109-[1]Транзакции_UBS_P!CO109*[1]Транзакции_UBS_P!CP109-[1]Транзакции_UBS_P!BI109*[1]Транзакции_UBS_P!BJ109</f>
        <v>-750</v>
      </c>
      <c r="F94" s="9"/>
      <c r="G94" s="10">
        <f t="shared" si="5"/>
        <v>0</v>
      </c>
    </row>
    <row r="95" spans="2:7" x14ac:dyDescent="0.5">
      <c r="B95" s="7">
        <f>+[1]Транзакции_UBS_P!BP110</f>
        <v>41998</v>
      </c>
      <c r="C95" s="8">
        <f t="shared" si="7"/>
        <v>750</v>
      </c>
      <c r="D95" s="9"/>
      <c r="E95" s="9">
        <f>-[1]Транзакции_UBS_P!BQ110*[1]Транзакции_UBS_P!BR110-[1]Транзакции_UBS_P!AK110*[1]Транзакции_UBS_P!AL110-[1]Транзакции_UBS_P!AS110*[1]Транзакции_UBS_P!AT110-[1]Транзакции_UBS_P!BA110*[1]Транзакции_UBS_P!BB110-[1]Транзакции_UBS_P!CO110*[1]Транзакции_UBS_P!CP110-[1]Транзакции_UBS_P!BI110*[1]Транзакции_UBS_P!BJ110</f>
        <v>-750</v>
      </c>
      <c r="F95" s="9"/>
      <c r="G95" s="10">
        <f t="shared" si="5"/>
        <v>0</v>
      </c>
    </row>
    <row r="96" spans="2:7" x14ac:dyDescent="0.5">
      <c r="B96" s="12">
        <v>42004</v>
      </c>
      <c r="C96" s="13"/>
      <c r="D96" s="13"/>
      <c r="E96" s="13"/>
      <c r="F96" s="13"/>
      <c r="G96" s="14">
        <f t="shared" si="5"/>
        <v>0</v>
      </c>
    </row>
    <row r="97" spans="2:7" x14ac:dyDescent="0.5">
      <c r="B97" s="7">
        <f>+[1]Транзакции_UBS_P!BP111</f>
        <v>42029</v>
      </c>
      <c r="C97" s="8">
        <f t="shared" ref="C97:C103" si="8">-E97</f>
        <v>750</v>
      </c>
      <c r="D97" s="9"/>
      <c r="E97" s="9">
        <f>-[1]Транзакции_UBS_P!BQ111*[1]Транзакции_UBS_P!BR111-[1]Транзакции_UBS_P!AK111*[1]Транзакции_UBS_P!AL111-[1]Транзакции_UBS_P!AS111*[1]Транзакции_UBS_P!AT111-[1]Транзакции_UBS_P!BA111*[1]Транзакции_UBS_P!BB111-[1]Транзакции_UBS_P!CO111*[1]Транзакции_UBS_P!CP111-[1]Транзакции_UBS_P!BI111*[1]Транзакции_UBS_P!BJ111</f>
        <v>-750</v>
      </c>
      <c r="F97" s="9"/>
      <c r="G97" s="10">
        <f t="shared" si="5"/>
        <v>0</v>
      </c>
    </row>
    <row r="98" spans="2:7" x14ac:dyDescent="0.5">
      <c r="B98" s="7">
        <f>+[1]Транзакции_UBS_P!BP112</f>
        <v>42060</v>
      </c>
      <c r="C98" s="8">
        <f t="shared" si="8"/>
        <v>750</v>
      </c>
      <c r="D98" s="9"/>
      <c r="E98" s="9">
        <f>-[1]Транзакции_UBS_P!BQ112*[1]Транзакции_UBS_P!BR112-[1]Транзакции_UBS_P!AK112*[1]Транзакции_UBS_P!AL112-[1]Транзакции_UBS_P!AS112*[1]Транзакции_UBS_P!AT112-[1]Транзакции_UBS_P!BA112*[1]Транзакции_UBS_P!BB112-[1]Транзакции_UBS_P!CO112*[1]Транзакции_UBS_P!CP112-[1]Транзакции_UBS_P!BI112*[1]Транзакции_UBS_P!BJ112</f>
        <v>-750</v>
      </c>
      <c r="F98" s="9"/>
      <c r="G98" s="10">
        <f t="shared" si="5"/>
        <v>0</v>
      </c>
    </row>
    <row r="99" spans="2:7" x14ac:dyDescent="0.5">
      <c r="B99" s="7">
        <f>+[1]Транзакции_UBS_P!BP113</f>
        <v>42088</v>
      </c>
      <c r="C99" s="8">
        <f t="shared" si="8"/>
        <v>750</v>
      </c>
      <c r="D99" s="9"/>
      <c r="E99" s="9">
        <f>-[1]Транзакции_UBS_P!BQ113*[1]Транзакции_UBS_P!BR113-[1]Транзакции_UBS_P!AK113*[1]Транзакции_UBS_P!AL113-[1]Транзакции_UBS_P!AS113*[1]Транзакции_UBS_P!AT113-[1]Транзакции_UBS_P!BA113*[1]Транзакции_UBS_P!BB113-[1]Транзакции_UBS_P!CO113*[1]Транзакции_UBS_P!CP113-[1]Транзакции_UBS_P!BI113*[1]Транзакции_UBS_P!BJ113</f>
        <v>-750</v>
      </c>
      <c r="F99" s="9"/>
      <c r="G99" s="10">
        <f t="shared" si="5"/>
        <v>0</v>
      </c>
    </row>
    <row r="100" spans="2:7" x14ac:dyDescent="0.5">
      <c r="B100" s="7">
        <f>+[1]Транзакции_UBS_P!BP114</f>
        <v>42119</v>
      </c>
      <c r="C100" s="8">
        <f t="shared" si="8"/>
        <v>750</v>
      </c>
      <c r="D100" s="9"/>
      <c r="E100" s="9">
        <f>-[1]Транзакции_UBS_P!BQ114*[1]Транзакции_UBS_P!BR114-[1]Транзакции_UBS_P!AK114*[1]Транзакции_UBS_P!AL114-[1]Транзакции_UBS_P!AS114*[1]Транзакции_UBS_P!AT114-[1]Транзакции_UBS_P!BA114*[1]Транзакции_UBS_P!BB114-[1]Транзакции_UBS_P!CO114*[1]Транзакции_UBS_P!CP114-[1]Транзакции_UBS_P!BI114*[1]Транзакции_UBS_P!BJ114</f>
        <v>-750</v>
      </c>
      <c r="F100" s="9"/>
      <c r="G100" s="10">
        <f t="shared" si="5"/>
        <v>0</v>
      </c>
    </row>
    <row r="101" spans="2:7" x14ac:dyDescent="0.5">
      <c r="B101" s="7">
        <f>+[1]Транзакции_UBS_P!BP115</f>
        <v>42149</v>
      </c>
      <c r="C101" s="8">
        <f t="shared" si="8"/>
        <v>750</v>
      </c>
      <c r="D101" s="9"/>
      <c r="E101" s="9">
        <f>-[1]Транзакции_UBS_P!BQ115*[1]Транзакции_UBS_P!BR115-[1]Транзакции_UBS_P!AK115*[1]Транзакции_UBS_P!AL115-[1]Транзакции_UBS_P!AS115*[1]Транзакции_UBS_P!AT115-[1]Транзакции_UBS_P!BA115*[1]Транзакции_UBS_P!BB115-[1]Транзакции_UBS_P!CO115*[1]Транзакции_UBS_P!CP115-[1]Транзакции_UBS_P!BI115*[1]Транзакции_UBS_P!BJ115</f>
        <v>-750</v>
      </c>
      <c r="F101" s="9"/>
      <c r="G101" s="10">
        <f t="shared" si="5"/>
        <v>0</v>
      </c>
    </row>
    <row r="102" spans="2:7" x14ac:dyDescent="0.5">
      <c r="B102" s="7">
        <f>+[1]Транзакции_UBS_P!BP116</f>
        <v>42180</v>
      </c>
      <c r="C102" s="8">
        <f t="shared" si="8"/>
        <v>750</v>
      </c>
      <c r="D102" s="9"/>
      <c r="E102" s="9">
        <f>-[1]Транзакции_UBS_P!BQ116*[1]Транзакции_UBS_P!BR116-[1]Транзакции_UBS_P!AK116*[1]Транзакции_UBS_P!AL116-[1]Транзакции_UBS_P!AS116*[1]Транзакции_UBS_P!AT116-[1]Транзакции_UBS_P!BA116*[1]Транзакции_UBS_P!BB116-[1]Транзакции_UBS_P!CO116*[1]Транзакции_UBS_P!CP116-[1]Транзакции_UBS_P!BI116*[1]Транзакции_UBS_P!BJ116</f>
        <v>-750</v>
      </c>
      <c r="F102" s="9"/>
      <c r="G102" s="10">
        <f t="shared" si="5"/>
        <v>0</v>
      </c>
    </row>
    <row r="103" spans="2:7" x14ac:dyDescent="0.5">
      <c r="B103" s="7">
        <f>+[1]Транзакции_UBS_P!BP117</f>
        <v>42210</v>
      </c>
      <c r="C103" s="8">
        <f t="shared" si="8"/>
        <v>750</v>
      </c>
      <c r="D103" s="9"/>
      <c r="E103" s="9">
        <f>-[1]Транзакции_UBS_P!BQ117*[1]Транзакции_UBS_P!BR117-[1]Транзакции_UBS_P!AK117*[1]Транзакции_UBS_P!AL117-[1]Транзакции_UBS_P!AS117*[1]Транзакции_UBS_P!AT117-[1]Транзакции_UBS_P!BA117*[1]Транзакции_UBS_P!BB117-[1]Транзакции_UBS_P!CO117*[1]Транзакции_UBS_P!CP117-[1]Транзакции_UBS_P!BI117*[1]Транзакции_UBS_P!BJ117</f>
        <v>-750</v>
      </c>
      <c r="F103" s="9"/>
      <c r="G103" s="10">
        <f t="shared" si="5"/>
        <v>0</v>
      </c>
    </row>
    <row r="104" spans="2:7" x14ac:dyDescent="0.5">
      <c r="B104" s="7">
        <f>+[1]Транзакции_UBS_P!D118</f>
        <v>42215</v>
      </c>
      <c r="C104" s="9"/>
      <c r="D104" s="9"/>
      <c r="E104" s="9">
        <f>-[1]Транзакции_UBS_P!BQ118*[1]Транзакции_UBS_P!BR118-[1]Транзакции_UBS_P!AK118*[1]Транзакции_UBS_P!AL118-[1]Транзакции_UBS_P!AS118*[1]Транзакции_UBS_P!AT118-[1]Транзакции_UBS_P!BA118*[1]Транзакции_UBS_P!BB118-[1]Транзакции_UBS_P!CO118*[1]Транзакции_UBS_P!CP118-[1]Транзакции_UBS_P!BI118*[1]Транзакции_UBS_P!BJ118-[1]Транзакции_UBS_P!U118*[1]Транзакции_UBS_P!V118-[1]Транзакции_UBS_P!M118*[1]Транзакции_UBS_P!N118-[1]Транзакции_UBS_P!E118*[1]Транзакции_UBS_P!F118</f>
        <v>0</v>
      </c>
      <c r="F104" s="9"/>
      <c r="G104" s="10">
        <f t="shared" si="5"/>
        <v>0</v>
      </c>
    </row>
    <row r="105" spans="2:7" x14ac:dyDescent="0.5">
      <c r="B105" s="7">
        <f>+[1]Транзакции_UBS_P!D119</f>
        <v>42222</v>
      </c>
      <c r="C105" s="9"/>
      <c r="D105" s="9"/>
      <c r="E105" s="9">
        <f>-[1]Транзакции_UBS_P!BQ133*[1]Транзакции_UBS_P!BR133-[1]Транзакции_UBS_P!AK119*[1]Транзакции_UBS_P!AL119-[1]Транзакции_UBS_P!AS119*[1]Транзакции_UBS_P!AT119-[1]Транзакции_UBS_P!BA119*[1]Транзакции_UBS_P!BB119-[1]Транзакции_UBS_P!CO119*[1]Транзакции_UBS_P!CP119-[1]Транзакции_UBS_P!BI133*[1]Транзакции_UBS_P!BJ133-[1]Транзакции_UBS_P!U119*[1]Транзакции_UBS_P!V119-[1]Транзакции_UBS_P!M119*[1]Транзакции_UBS_P!N119-[1]Транзакции_UBS_P!E119*[1]Транзакции_UBS_P!F119</f>
        <v>0</v>
      </c>
      <c r="F105" s="9"/>
      <c r="G105" s="10">
        <f t="shared" si="5"/>
        <v>0</v>
      </c>
    </row>
    <row r="106" spans="2:7" x14ac:dyDescent="0.5">
      <c r="B106" s="7">
        <f>+[1]Транзакции_UBS_P!D120</f>
        <v>42241</v>
      </c>
      <c r="C106" s="8">
        <f>-E106</f>
        <v>750</v>
      </c>
      <c r="D106" s="9"/>
      <c r="E106" s="9">
        <f>-[1]Транзакции_UBS_P!AK120*[1]Транзакции_UBS_P!AL120-[1]Транзакции_UBS_P!AS120*[1]Транзакции_UBS_P!AT120-[1]Транзакции_UBS_P!BA120*[1]Транзакции_UBS_P!BB120-[1]Транзакции_UBS_P!U120*[1]Транзакции_UBS_P!V120-[1]Транзакции_UBS_P!M120*[1]Транзакции_UBS_P!N120-[1]Транзакции_UBS_P!E120*[1]Транзакции_UBS_P!F120</f>
        <v>-750</v>
      </c>
      <c r="F106" s="9"/>
      <c r="G106" s="10">
        <f t="shared" si="5"/>
        <v>0</v>
      </c>
    </row>
    <row r="107" spans="2:7" x14ac:dyDescent="0.5">
      <c r="B107" s="7">
        <f>+[1]Транзакции_UBS_P!D121</f>
        <v>42272</v>
      </c>
      <c r="C107" s="8">
        <f>-E107</f>
        <v>750</v>
      </c>
      <c r="D107" s="9"/>
      <c r="E107" s="9">
        <f>-[1]Транзакции_UBS_P!AK121*[1]Транзакции_UBS_P!AL121-[1]Транзакции_UBS_P!AS121*[1]Транзакции_UBS_P!AT121-[1]Транзакции_UBS_P!BA121*[1]Транзакции_UBS_P!BB121-[1]Транзакции_UBS_P!U121*[1]Транзакции_UBS_P!V121-[1]Транзакции_UBS_P!M121*[1]Транзакции_UBS_P!N121-[1]Транзакции_UBS_P!E121*[1]Транзакции_UBS_P!F121</f>
        <v>-750</v>
      </c>
      <c r="F107" s="9"/>
      <c r="G107" s="10">
        <f t="shared" si="5"/>
        <v>0</v>
      </c>
    </row>
    <row r="108" spans="2:7" x14ac:dyDescent="0.5">
      <c r="B108" s="7">
        <f>+[1]Транзакции_UBS_P!D122</f>
        <v>42302</v>
      </c>
      <c r="C108" s="8">
        <f>-E108</f>
        <v>750</v>
      </c>
      <c r="D108" s="9"/>
      <c r="E108" s="9">
        <f>-[1]Транзакции_UBS_P!AK122*[1]Транзакции_UBS_P!AL122-[1]Транзакции_UBS_P!AS122*[1]Транзакции_UBS_P!AT122-[1]Транзакции_UBS_P!BA122*[1]Транзакции_UBS_P!BB122-[1]Транзакции_UBS_P!U122*[1]Транзакции_UBS_P!V122-[1]Транзакции_UBS_P!M122*[1]Транзакции_UBS_P!N122-[1]Транзакции_UBS_P!E122*[1]Транзакции_UBS_P!F122</f>
        <v>-750</v>
      </c>
      <c r="F108" s="9"/>
      <c r="G108" s="10">
        <f t="shared" ref="G108:G131" si="9">SUM(C108:F108)+G107</f>
        <v>0</v>
      </c>
    </row>
    <row r="109" spans="2:7" x14ac:dyDescent="0.5">
      <c r="B109" s="7">
        <f>+[1]Транзакции_UBS_P!D123</f>
        <v>42333</v>
      </c>
      <c r="C109" s="8">
        <f>-E109</f>
        <v>750</v>
      </c>
      <c r="D109" s="9"/>
      <c r="E109" s="9">
        <f>-[1]Транзакции_UBS_P!AK123*[1]Транзакции_UBS_P!AL123-[1]Транзакции_UBS_P!AS123*[1]Транзакции_UBS_P!AT123-[1]Транзакции_UBS_P!BA123*[1]Транзакции_UBS_P!BB123-[1]Транзакции_UBS_P!U123*[1]Транзакции_UBS_P!V123-[1]Транзакции_UBS_P!M123*[1]Транзакции_UBS_P!N123-[1]Транзакции_UBS_P!E123*[1]Транзакции_UBS_P!F123</f>
        <v>-750</v>
      </c>
      <c r="F109" s="9"/>
      <c r="G109" s="10">
        <f t="shared" si="9"/>
        <v>0</v>
      </c>
    </row>
    <row r="110" spans="2:7" x14ac:dyDescent="0.5">
      <c r="B110" s="7">
        <f>+[1]Транзакции_UBS_P!D124</f>
        <v>42363</v>
      </c>
      <c r="C110" s="8">
        <f>-E110</f>
        <v>750</v>
      </c>
      <c r="D110" s="9"/>
      <c r="E110" s="9">
        <f>-[1]Транзакции_UBS_P!AK124*[1]Транзакции_UBS_P!AL124-[1]Транзакции_UBS_P!AS124*[1]Транзакции_UBS_P!AT124-[1]Транзакции_UBS_P!BA124*[1]Транзакции_UBS_P!BB124-[1]Транзакции_UBS_P!U124*[1]Транзакции_UBS_P!V124-[1]Транзакции_UBS_P!M124*[1]Транзакции_UBS_P!N124-[1]Транзакции_UBS_P!E124*[1]Транзакции_UBS_P!F124</f>
        <v>-750</v>
      </c>
      <c r="F110" s="9"/>
      <c r="G110" s="10">
        <f t="shared" si="9"/>
        <v>0</v>
      </c>
    </row>
    <row r="111" spans="2:7" x14ac:dyDescent="0.5">
      <c r="B111" s="12">
        <v>42369</v>
      </c>
      <c r="C111" s="13"/>
      <c r="D111" s="13"/>
      <c r="E111" s="13"/>
      <c r="F111" s="13"/>
      <c r="G111" s="14">
        <f t="shared" si="9"/>
        <v>0</v>
      </c>
    </row>
    <row r="112" spans="2:7" x14ac:dyDescent="0.5">
      <c r="B112" s="7">
        <f>+[1]Транзакции_UBS_P!D125</f>
        <v>42394</v>
      </c>
      <c r="C112" s="8">
        <f t="shared" ref="C112:C117" si="10">-E112</f>
        <v>750</v>
      </c>
      <c r="D112" s="9"/>
      <c r="E112" s="9">
        <f>-[1]Транзакции_UBS_P!AK125*[1]Транзакции_UBS_P!AL125-[1]Транзакции_UBS_P!AS125*[1]Транзакции_UBS_P!AT125-[1]Транзакции_UBS_P!BA125*[1]Транзакции_UBS_P!BB125-[1]Транзакции_UBS_P!U125*[1]Транзакции_UBS_P!V125-[1]Транзакции_UBS_P!M125*[1]Транзакции_UBS_P!N125-[1]Транзакции_UBS_P!E125*[1]Транзакции_UBS_P!F125</f>
        <v>-750</v>
      </c>
      <c r="F112" s="9"/>
      <c r="G112" s="10">
        <f t="shared" si="9"/>
        <v>0</v>
      </c>
    </row>
    <row r="113" spans="2:7" x14ac:dyDescent="0.5">
      <c r="B113" s="7">
        <f>+[1]Транзакции_UBS_P!D126</f>
        <v>42425</v>
      </c>
      <c r="C113" s="8">
        <f t="shared" si="10"/>
        <v>750</v>
      </c>
      <c r="D113" s="9"/>
      <c r="E113" s="9">
        <f>-[1]Транзакции_UBS_P!AK126*[1]Транзакции_UBS_P!AL126-[1]Транзакции_UBS_P!AS126*[1]Транзакции_UBS_P!AT126-[1]Транзакции_UBS_P!BA126*[1]Транзакции_UBS_P!BB126-[1]Транзакции_UBS_P!U126*[1]Транзакции_UBS_P!V126-[1]Транзакции_UBS_P!M126*[1]Транзакции_UBS_P!N126-[1]Транзакции_UBS_P!E126*[1]Транзакции_UBS_P!F126</f>
        <v>-750</v>
      </c>
      <c r="F113" s="9"/>
      <c r="G113" s="10">
        <f t="shared" si="9"/>
        <v>0</v>
      </c>
    </row>
    <row r="114" spans="2:7" x14ac:dyDescent="0.5">
      <c r="B114" s="7">
        <f>+[1]Транзакции_UBS_P!D127</f>
        <v>42454</v>
      </c>
      <c r="C114" s="8">
        <f t="shared" si="10"/>
        <v>750</v>
      </c>
      <c r="D114" s="9"/>
      <c r="E114" s="9">
        <f>-[1]Транзакции_UBS_P!AK127*[1]Транзакции_UBS_P!AL127-[1]Транзакции_UBS_P!AS127*[1]Транзакции_UBS_P!AT127-[1]Транзакции_UBS_P!BA127*[1]Транзакции_UBS_P!BB127-[1]Транзакции_UBS_P!U127*[1]Транзакции_UBS_P!V127-[1]Транзакции_UBS_P!M127*[1]Транзакции_UBS_P!N127-[1]Транзакции_UBS_P!E127*[1]Транзакции_UBS_P!F127</f>
        <v>-750</v>
      </c>
      <c r="F114" s="9"/>
      <c r="G114" s="10">
        <f t="shared" si="9"/>
        <v>0</v>
      </c>
    </row>
    <row r="115" spans="2:7" x14ac:dyDescent="0.5">
      <c r="B115" s="7">
        <f>+[1]Транзакции_UBS_P!D128</f>
        <v>42485</v>
      </c>
      <c r="C115" s="8">
        <f t="shared" si="10"/>
        <v>750</v>
      </c>
      <c r="D115" s="9"/>
      <c r="E115" s="9">
        <f>-[1]Транзакции_UBS_P!AK128*[1]Транзакции_UBS_P!AL128-[1]Транзакции_UBS_P!AS128*[1]Транзакции_UBS_P!AT128-[1]Транзакции_UBS_P!BA128*[1]Транзакции_UBS_P!BB128-[1]Транзакции_UBS_P!U128*[1]Транзакции_UBS_P!V128-[1]Транзакции_UBS_P!M128*[1]Транзакции_UBS_P!N128-[1]Транзакции_UBS_P!E128*[1]Транзакции_UBS_P!F128</f>
        <v>-750</v>
      </c>
      <c r="F115" s="9"/>
      <c r="G115" s="10">
        <f t="shared" si="9"/>
        <v>0</v>
      </c>
    </row>
    <row r="116" spans="2:7" x14ac:dyDescent="0.5">
      <c r="B116" s="7">
        <f>+[1]Транзакции_UBS_P!D129</f>
        <v>42515</v>
      </c>
      <c r="C116" s="8">
        <f t="shared" si="10"/>
        <v>750</v>
      </c>
      <c r="D116" s="9"/>
      <c r="E116" s="9">
        <f>-[1]Транзакции_UBS_P!AK129*[1]Транзакции_UBS_P!AL129-[1]Транзакции_UBS_P!AS129*[1]Транзакции_UBS_P!AT129-[1]Транзакции_UBS_P!BA129*[1]Транзакции_UBS_P!BB129-[1]Транзакции_UBS_P!U129*[1]Транзакции_UBS_P!V129-[1]Транзакции_UBS_P!M129*[1]Транзакции_UBS_P!N129-[1]Транзакции_UBS_P!E129*[1]Транзакции_UBS_P!F129</f>
        <v>-750</v>
      </c>
      <c r="F116" s="9"/>
      <c r="G116" s="10">
        <f t="shared" si="9"/>
        <v>0</v>
      </c>
    </row>
    <row r="117" spans="2:7" x14ac:dyDescent="0.5">
      <c r="B117" s="7">
        <f>+[1]Транзакции_UBS_P!D130</f>
        <v>42546</v>
      </c>
      <c r="C117" s="8">
        <f t="shared" si="10"/>
        <v>750</v>
      </c>
      <c r="D117" s="9"/>
      <c r="E117" s="9">
        <f>-[1]Транзакции_UBS_P!AK130*[1]Транзакции_UBS_P!AL130-[1]Транзакции_UBS_P!AS130*[1]Транзакции_UBS_P!AT130-[1]Транзакции_UBS_P!BA130*[1]Транзакции_UBS_P!BB130-[1]Транзакции_UBS_P!U130*[1]Транзакции_UBS_P!V130-[1]Транзакции_UBS_P!M130*[1]Транзакции_UBS_P!N130-[1]Транзакции_UBS_P!E130*[1]Транзакции_UBS_P!F130</f>
        <v>-750</v>
      </c>
      <c r="F117" s="9"/>
      <c r="G117" s="10">
        <f t="shared" si="9"/>
        <v>0</v>
      </c>
    </row>
    <row r="118" spans="2:7" x14ac:dyDescent="0.5">
      <c r="B118" s="12">
        <v>42735</v>
      </c>
      <c r="C118" s="13"/>
      <c r="D118" s="13"/>
      <c r="E118" s="13"/>
      <c r="F118" s="13"/>
      <c r="G118" s="14">
        <f t="shared" si="9"/>
        <v>0</v>
      </c>
    </row>
    <row r="119" spans="2:7" x14ac:dyDescent="0.5">
      <c r="B119" s="7">
        <v>43100</v>
      </c>
      <c r="C119" s="9"/>
      <c r="D119" s="9"/>
      <c r="E119" s="9"/>
      <c r="F119" s="9"/>
      <c r="G119" s="9">
        <f t="shared" si="9"/>
        <v>0</v>
      </c>
    </row>
    <row r="120" spans="2:7" x14ac:dyDescent="0.5">
      <c r="B120" s="7">
        <v>43465</v>
      </c>
      <c r="C120" s="9"/>
      <c r="D120" s="9"/>
      <c r="E120" s="9"/>
      <c r="F120" s="9"/>
      <c r="G120" s="9">
        <f t="shared" si="9"/>
        <v>0</v>
      </c>
    </row>
    <row r="121" spans="2:7" x14ac:dyDescent="0.5">
      <c r="B121" s="7">
        <v>43830</v>
      </c>
      <c r="C121" s="9"/>
      <c r="D121" s="9"/>
      <c r="E121" s="9"/>
      <c r="F121" s="9"/>
      <c r="G121" s="9">
        <f t="shared" si="9"/>
        <v>0</v>
      </c>
    </row>
    <row r="122" spans="2:7" x14ac:dyDescent="0.5">
      <c r="B122" s="7">
        <v>44196</v>
      </c>
      <c r="C122" s="9"/>
      <c r="D122" s="9"/>
      <c r="E122" s="9"/>
      <c r="F122" s="9"/>
      <c r="G122" s="9">
        <f t="shared" si="9"/>
        <v>0</v>
      </c>
    </row>
    <row r="123" spans="2:7" x14ac:dyDescent="0.5">
      <c r="B123" s="7">
        <v>44227</v>
      </c>
      <c r="C123" s="9"/>
      <c r="D123" s="9"/>
      <c r="E123" s="9"/>
      <c r="F123" s="9"/>
      <c r="G123" s="9">
        <f t="shared" si="9"/>
        <v>0</v>
      </c>
    </row>
    <row r="124" spans="2:7" x14ac:dyDescent="0.5">
      <c r="B124" s="19">
        <v>44255</v>
      </c>
      <c r="C124" s="20"/>
      <c r="D124" s="20"/>
      <c r="E124" s="20"/>
      <c r="F124" s="20"/>
      <c r="G124" s="20">
        <f t="shared" si="9"/>
        <v>0</v>
      </c>
    </row>
    <row r="125" spans="2:7" x14ac:dyDescent="0.5">
      <c r="B125" s="21">
        <v>44286</v>
      </c>
      <c r="C125" s="22"/>
      <c r="D125" s="22"/>
      <c r="E125" s="22"/>
      <c r="F125" s="22"/>
      <c r="G125" s="22">
        <f t="shared" si="9"/>
        <v>0</v>
      </c>
    </row>
    <row r="126" spans="2:7" x14ac:dyDescent="0.5">
      <c r="B126" s="21">
        <v>44316</v>
      </c>
      <c r="C126" s="22"/>
      <c r="D126" s="22"/>
      <c r="E126" s="22"/>
      <c r="F126" s="22"/>
      <c r="G126" s="22">
        <f t="shared" si="9"/>
        <v>0</v>
      </c>
    </row>
    <row r="127" spans="2:7" x14ac:dyDescent="0.5">
      <c r="B127" s="21">
        <v>44347</v>
      </c>
      <c r="C127" s="22"/>
      <c r="D127" s="22"/>
      <c r="E127" s="22"/>
      <c r="F127" s="22"/>
      <c r="G127" s="22">
        <f t="shared" si="9"/>
        <v>0</v>
      </c>
    </row>
    <row r="128" spans="2:7" x14ac:dyDescent="0.5">
      <c r="B128" s="21">
        <v>44377</v>
      </c>
      <c r="C128" s="22"/>
      <c r="D128" s="22"/>
      <c r="E128" s="22"/>
      <c r="F128" s="22"/>
      <c r="G128" s="22">
        <f t="shared" si="9"/>
        <v>0</v>
      </c>
    </row>
    <row r="129" spans="2:7" x14ac:dyDescent="0.5">
      <c r="B129" s="21">
        <v>44408</v>
      </c>
      <c r="C129" s="22"/>
      <c r="D129" s="22"/>
      <c r="E129" s="22"/>
      <c r="F129" s="22"/>
      <c r="G129" s="22">
        <f t="shared" si="9"/>
        <v>0</v>
      </c>
    </row>
    <row r="130" spans="2:7" x14ac:dyDescent="0.5">
      <c r="B130" s="21">
        <v>44439</v>
      </c>
      <c r="C130" s="22"/>
      <c r="D130" s="22"/>
      <c r="E130" s="22"/>
      <c r="F130" s="22"/>
      <c r="G130" s="22">
        <f t="shared" si="9"/>
        <v>0</v>
      </c>
    </row>
    <row r="131" spans="2:7" x14ac:dyDescent="0.5">
      <c r="B131" s="21">
        <v>44469</v>
      </c>
      <c r="C131" s="22"/>
      <c r="D131" s="22"/>
      <c r="E131" s="22"/>
      <c r="F131" s="22"/>
      <c r="G131" s="22">
        <f t="shared" si="9"/>
        <v>0</v>
      </c>
    </row>
    <row r="132" spans="2:7" x14ac:dyDescent="0.5">
      <c r="B132" s="21">
        <v>44500</v>
      </c>
      <c r="C132" s="22"/>
      <c r="D132" s="22"/>
      <c r="E132" s="22"/>
      <c r="F132" s="22"/>
      <c r="G132" s="22">
        <f>SUM(C132:F132)+G131</f>
        <v>0</v>
      </c>
    </row>
    <row r="133" spans="2:7" x14ac:dyDescent="0.5">
      <c r="B133" s="21">
        <v>44530</v>
      </c>
      <c r="C133" s="22"/>
      <c r="D133" s="22"/>
      <c r="E133" s="22"/>
      <c r="F133" s="22"/>
      <c r="G133" s="22">
        <f>SUM(C133:F133)+G132</f>
        <v>0</v>
      </c>
    </row>
    <row r="134" spans="2:7" x14ac:dyDescent="0.5">
      <c r="B134" s="21">
        <v>44561</v>
      </c>
      <c r="C134" s="22"/>
      <c r="D134" s="22"/>
      <c r="E134" s="22"/>
      <c r="F134" s="22"/>
      <c r="G134" s="22">
        <f>SUM(C134:F134)+G133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CF_UBS_P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Linik</dc:creator>
  <cp:lastModifiedBy>Yaroslav Linik</cp:lastModifiedBy>
  <dcterms:created xsi:type="dcterms:W3CDTF">2024-07-14T23:08:51Z</dcterms:created>
  <dcterms:modified xsi:type="dcterms:W3CDTF">2024-07-14T23:09:00Z</dcterms:modified>
</cp:coreProperties>
</file>